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\Downloads\Task\Excel\Task_2\"/>
    </mc:Choice>
  </mc:AlternateContent>
  <xr:revisionPtr revIDLastSave="0" documentId="8_{45C01B4E-191E-45FC-8C80-E47227F7E47F}" xr6:coauthVersionLast="47" xr6:coauthVersionMax="47" xr10:uidLastSave="{00000000-0000-0000-0000-000000000000}"/>
  <bookViews>
    <workbookView xWindow="-108" yWindow="-108" windowWidth="23256" windowHeight="13896" firstSheet="4" activeTab="6" xr2:uid="{93660DD3-753E-4AE4-ACAA-27F281CA663B}"/>
  </bookViews>
  <sheets>
    <sheet name="Sample Data" sheetId="1" r:id="rId1"/>
    <sheet name="Job Title Data" sheetId="2" r:id="rId2"/>
    <sheet name="Basic Analysis " sheetId="3" r:id="rId3"/>
    <sheet name="Logical Functions" sheetId="4" r:id="rId4"/>
    <sheet name="Data Visualization" sheetId="5" r:id="rId5"/>
    <sheet name="Advanced Functions" sheetId="7" r:id="rId6"/>
    <sheet name="Pivot Table" sheetId="8" r:id="rId7"/>
  </sheets>
  <definedNames>
    <definedName name="_xlnm._FilterDatabase" localSheetId="5" hidden="1">'Advanced Functions'!$A$1:$K$501</definedName>
    <definedName name="_xlnm._FilterDatabase" localSheetId="2" hidden="1">'Basic Analysis '!$A$1:$H$501</definedName>
    <definedName name="_xlnm._FilterDatabase" localSheetId="3" hidden="1">'Logical Functions'!$A$1:$K$501</definedName>
    <definedName name="_xlnm._FilterDatabase" localSheetId="0" hidden="1">'Sample Data'!$A$1:$H$501</definedName>
  </definedNames>
  <calcPr calcId="191029"/>
  <pivotCaches>
    <pivotCache cacheId="10" r:id="rId8"/>
    <pivotCache cacheId="14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2" i="7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2" i="4"/>
  <c r="I86" i="4"/>
  <c r="I175" i="4"/>
  <c r="I282" i="4"/>
  <c r="I272" i="4"/>
  <c r="I394" i="4"/>
  <c r="I221" i="4"/>
  <c r="I295" i="4"/>
  <c r="I274" i="4"/>
  <c r="I396" i="4"/>
  <c r="I398" i="4"/>
  <c r="I145" i="4"/>
  <c r="I464" i="4"/>
  <c r="I233" i="4"/>
  <c r="I257" i="4"/>
  <c r="I431" i="4"/>
  <c r="I309" i="4"/>
  <c r="I122" i="4"/>
  <c r="I140" i="4"/>
  <c r="I485" i="4"/>
  <c r="I473" i="4"/>
  <c r="I201" i="4"/>
  <c r="I261" i="4"/>
  <c r="I118" i="4"/>
  <c r="I109" i="4"/>
  <c r="I214" i="4"/>
  <c r="I310" i="4"/>
  <c r="I157" i="4"/>
  <c r="I169" i="4"/>
  <c r="I427" i="4"/>
  <c r="I108" i="4"/>
  <c r="I35" i="4"/>
  <c r="I216" i="4"/>
  <c r="I76" i="4"/>
  <c r="I260" i="4"/>
  <c r="I482" i="4"/>
  <c r="I14" i="4"/>
  <c r="I136" i="4"/>
  <c r="I165" i="4"/>
  <c r="I142" i="4"/>
  <c r="I393" i="4"/>
  <c r="I356" i="4"/>
  <c r="I177" i="4"/>
  <c r="I442" i="4"/>
  <c r="I179" i="4"/>
  <c r="I126" i="4"/>
  <c r="I237" i="4"/>
  <c r="I479" i="4"/>
  <c r="I489" i="4"/>
  <c r="I137" i="4"/>
  <c r="I3" i="4"/>
  <c r="I69" i="4"/>
  <c r="I181" i="4"/>
  <c r="I452" i="4"/>
  <c r="I88" i="4"/>
  <c r="I210" i="4"/>
  <c r="I59" i="4"/>
  <c r="I367" i="4"/>
  <c r="I255" i="4"/>
  <c r="I496" i="4"/>
  <c r="I8" i="4"/>
  <c r="I150" i="4"/>
  <c r="I51" i="4"/>
  <c r="I501" i="4"/>
  <c r="I162" i="4"/>
  <c r="I491" i="4"/>
  <c r="I271" i="4"/>
  <c r="I283" i="4"/>
  <c r="I220" i="4"/>
  <c r="I90" i="4"/>
  <c r="I56" i="4"/>
  <c r="I408" i="4"/>
  <c r="I238" i="4"/>
  <c r="I28" i="4"/>
  <c r="I130" i="4"/>
  <c r="I387" i="4"/>
  <c r="I101" i="4"/>
  <c r="I348" i="4"/>
  <c r="I211" i="4"/>
  <c r="I218" i="4"/>
  <c r="I245" i="4"/>
  <c r="I306" i="4"/>
  <c r="I240" i="4"/>
  <c r="I12" i="4"/>
  <c r="I397" i="4"/>
  <c r="I15" i="4"/>
  <c r="I375" i="4"/>
  <c r="I99" i="4"/>
  <c r="I63" i="4"/>
  <c r="I406" i="4"/>
  <c r="I31" i="4"/>
  <c r="I74" i="4"/>
  <c r="I65" i="4"/>
  <c r="I30" i="4"/>
  <c r="I377" i="4"/>
  <c r="I343" i="4"/>
  <c r="I458" i="4"/>
  <c r="I437" i="4"/>
  <c r="I403" i="4"/>
  <c r="I37" i="4"/>
  <c r="I164" i="4"/>
  <c r="I330" i="4"/>
  <c r="I462" i="4"/>
  <c r="I404" i="4"/>
  <c r="I273" i="4"/>
  <c r="I256" i="4"/>
  <c r="I484" i="4"/>
  <c r="I334" i="4"/>
  <c r="I402" i="4"/>
  <c r="I384" i="4"/>
  <c r="I193" i="4"/>
  <c r="I154" i="4"/>
  <c r="I102" i="4"/>
  <c r="I70" i="4"/>
  <c r="I187" i="4"/>
  <c r="I229" i="4"/>
  <c r="I418" i="4"/>
  <c r="I298" i="4"/>
  <c r="I44" i="4"/>
  <c r="I390" i="4"/>
  <c r="I249" i="4"/>
  <c r="I96" i="4"/>
  <c r="I358" i="4"/>
  <c r="I434" i="4"/>
  <c r="I395" i="4"/>
  <c r="I401" i="4"/>
  <c r="I316" i="4"/>
  <c r="I459" i="4"/>
  <c r="I178" i="4"/>
  <c r="I27" i="4"/>
  <c r="I392" i="4"/>
  <c r="I424" i="4"/>
  <c r="I340" i="4"/>
  <c r="I284" i="4"/>
  <c r="I264" i="4"/>
  <c r="I198" i="4"/>
  <c r="I52" i="4"/>
  <c r="I213" i="4"/>
  <c r="I13" i="4"/>
  <c r="I170" i="4"/>
  <c r="I209" i="4"/>
  <c r="I278" i="4"/>
  <c r="I497" i="4"/>
  <c r="I129" i="4"/>
  <c r="I248" i="4"/>
  <c r="I376" i="4"/>
  <c r="I89" i="4"/>
  <c r="I128" i="4"/>
  <c r="I7" i="4"/>
  <c r="I483" i="4"/>
  <c r="I34" i="4"/>
  <c r="I336" i="4"/>
  <c r="I451" i="4"/>
  <c r="I413" i="4"/>
  <c r="I345" i="4"/>
  <c r="I131" i="4"/>
  <c r="I275" i="4"/>
  <c r="I93" i="4"/>
  <c r="I270" i="4"/>
  <c r="I337" i="4"/>
  <c r="I488" i="4"/>
  <c r="I374" i="4"/>
  <c r="I319" i="4"/>
  <c r="I167" i="4"/>
  <c r="I9" i="4"/>
  <c r="I361" i="4"/>
  <c r="I95" i="4"/>
  <c r="I324" i="4"/>
  <c r="I468" i="4"/>
  <c r="I366" i="4"/>
  <c r="I443" i="4"/>
  <c r="I25" i="4"/>
  <c r="I478" i="4"/>
  <c r="I499" i="4"/>
  <c r="I416" i="4"/>
  <c r="I227" i="4"/>
  <c r="I258" i="4"/>
  <c r="I5" i="4"/>
  <c r="I313" i="4"/>
  <c r="I81" i="4"/>
  <c r="I197" i="4"/>
  <c r="I453" i="4"/>
  <c r="I265" i="4"/>
  <c r="I138" i="4"/>
  <c r="I161" i="4"/>
  <c r="I55" i="4"/>
  <c r="I84" i="4"/>
  <c r="I302" i="4"/>
  <c r="I200" i="4"/>
  <c r="I463" i="4"/>
  <c r="I194" i="4"/>
  <c r="I303" i="4"/>
  <c r="I441" i="4"/>
  <c r="I438" i="4"/>
  <c r="I78" i="4"/>
  <c r="I120" i="4"/>
  <c r="I428" i="4"/>
  <c r="I241" i="4"/>
  <c r="I477" i="4"/>
  <c r="I92" i="4"/>
  <c r="I369" i="4"/>
  <c r="I297" i="4"/>
  <c r="I333" i="4"/>
  <c r="I293" i="4"/>
  <c r="I36" i="4"/>
  <c r="I321" i="4"/>
  <c r="I141" i="4"/>
  <c r="I58" i="4"/>
  <c r="I189" i="4"/>
  <c r="I173" i="4"/>
  <c r="I41" i="4"/>
  <c r="I386" i="4"/>
  <c r="I360" i="4"/>
  <c r="I205" i="4"/>
  <c r="I155" i="4"/>
  <c r="I85" i="4"/>
  <c r="I174" i="4"/>
  <c r="I346" i="4"/>
  <c r="I269" i="4"/>
  <c r="I421" i="4"/>
  <c r="I53" i="4"/>
  <c r="I32" i="4"/>
  <c r="I495" i="4"/>
  <c r="I176" i="4"/>
  <c r="I267" i="4"/>
  <c r="I365" i="4"/>
  <c r="I139" i="4"/>
  <c r="I422" i="4"/>
  <c r="I312" i="4"/>
  <c r="I152" i="4"/>
  <c r="I156" i="4"/>
  <c r="I430" i="4"/>
  <c r="I183" i="4"/>
  <c r="I364" i="4"/>
  <c r="I134" i="4"/>
  <c r="I160" i="4"/>
  <c r="I11" i="4"/>
  <c r="I435" i="4"/>
  <c r="I20" i="4"/>
  <c r="I26" i="4"/>
  <c r="I29" i="4"/>
  <c r="I45" i="4"/>
  <c r="I203" i="4"/>
  <c r="I50" i="4"/>
  <c r="I461" i="4"/>
  <c r="I250" i="4"/>
  <c r="I147" i="4"/>
  <c r="I263" i="4"/>
  <c r="I481" i="4"/>
  <c r="I119" i="4"/>
  <c r="I208" i="4"/>
  <c r="I163" i="4"/>
  <c r="I68" i="4"/>
  <c r="I456" i="4"/>
  <c r="I281" i="4"/>
  <c r="I166" i="4"/>
  <c r="I399" i="4"/>
  <c r="I38" i="4"/>
  <c r="I388" i="4"/>
  <c r="I67" i="4"/>
  <c r="I125" i="4"/>
  <c r="I252" i="4"/>
  <c r="I329" i="4"/>
  <c r="I412" i="4"/>
  <c r="I362" i="4"/>
  <c r="I212" i="4"/>
  <c r="I207" i="4"/>
  <c r="I292" i="4"/>
  <c r="I320" i="4"/>
  <c r="I182" i="4"/>
  <c r="I253" i="4"/>
  <c r="I103" i="4"/>
  <c r="I285" i="4"/>
  <c r="I363" i="4"/>
  <c r="I353" i="4"/>
  <c r="I239" i="4"/>
  <c r="I105" i="4"/>
  <c r="I494" i="4"/>
  <c r="I423" i="4"/>
  <c r="I466" i="4"/>
  <c r="I149" i="4"/>
  <c r="I370" i="4"/>
  <c r="I371" i="4"/>
  <c r="I415" i="4"/>
  <c r="I87" i="4"/>
  <c r="I230" i="4"/>
  <c r="I185" i="4"/>
  <c r="I500" i="4"/>
  <c r="I262" i="4"/>
  <c r="I351" i="4"/>
  <c r="I94" i="4"/>
  <c r="I80" i="4"/>
  <c r="I400" i="4"/>
  <c r="I39" i="4"/>
  <c r="I206" i="4"/>
  <c r="I18" i="4"/>
  <c r="I4" i="4"/>
  <c r="I308" i="4"/>
  <c r="I46" i="4"/>
  <c r="I60" i="4"/>
  <c r="I411" i="4"/>
  <c r="I450" i="4"/>
  <c r="I22" i="4"/>
  <c r="I135" i="4"/>
  <c r="I381" i="4"/>
  <c r="I454" i="4"/>
  <c r="I121" i="4"/>
  <c r="I425" i="4"/>
  <c r="I143" i="4"/>
  <c r="I436" i="4"/>
  <c r="I460" i="4"/>
  <c r="I117" i="4"/>
  <c r="I107" i="4"/>
  <c r="I291" i="4"/>
  <c r="I62" i="4"/>
  <c r="I328" i="4"/>
  <c r="I254" i="4"/>
  <c r="I474" i="4"/>
  <c r="I114" i="4"/>
  <c r="I72" i="4"/>
  <c r="I10" i="4"/>
  <c r="I242" i="4"/>
  <c r="I244" i="4"/>
  <c r="I82" i="4"/>
  <c r="I116" i="4"/>
  <c r="I487" i="4"/>
  <c r="I469" i="4"/>
  <c r="I276" i="4"/>
  <c r="I470" i="4"/>
  <c r="I171" i="4"/>
  <c r="I318" i="4"/>
  <c r="I332" i="4"/>
  <c r="I196" i="4"/>
  <c r="I153" i="4"/>
  <c r="I372" i="4"/>
  <c r="I73" i="4"/>
  <c r="I378" i="4"/>
  <c r="I104" i="4"/>
  <c r="I222" i="4"/>
  <c r="I449" i="4"/>
  <c r="I447" i="4"/>
  <c r="I247" i="4"/>
  <c r="I199" i="4"/>
  <c r="I433" i="4"/>
  <c r="I110" i="4"/>
  <c r="I151" i="4"/>
  <c r="I467" i="4"/>
  <c r="I314" i="4"/>
  <c r="I42" i="4"/>
  <c r="I380" i="4"/>
  <c r="I492" i="4"/>
  <c r="I202" i="4"/>
  <c r="I91" i="4"/>
  <c r="I113" i="4"/>
  <c r="I61" i="4"/>
  <c r="I352" i="4"/>
  <c r="I79" i="4"/>
  <c r="I475" i="4"/>
  <c r="I407" i="4"/>
  <c r="I204" i="4"/>
  <c r="I480" i="4"/>
  <c r="I383" i="4"/>
  <c r="I486" i="4"/>
  <c r="I75" i="4"/>
  <c r="I322" i="4"/>
  <c r="I301" i="4"/>
  <c r="I339" i="4"/>
  <c r="I57" i="4"/>
  <c r="I188" i="4"/>
  <c r="I180" i="4"/>
  <c r="I465" i="4"/>
  <c r="I368" i="4"/>
  <c r="I315" i="4"/>
  <c r="I311" i="4"/>
  <c r="I33" i="4"/>
  <c r="I111" i="4"/>
  <c r="I243" i="4"/>
  <c r="I347" i="4"/>
  <c r="I132" i="4"/>
  <c r="I389" i="4"/>
  <c r="I286" i="4"/>
  <c r="I100" i="4"/>
  <c r="I64" i="4"/>
  <c r="I186" i="4"/>
  <c r="I287" i="4"/>
  <c r="I444" i="4"/>
  <c r="I457" i="4"/>
  <c r="I219" i="4"/>
  <c r="I471" i="4"/>
  <c r="I40" i="4"/>
  <c r="I231" i="4"/>
  <c r="I288" i="4"/>
  <c r="I391" i="4"/>
  <c r="I317" i="4"/>
  <c r="I410" i="4"/>
  <c r="I146" i="4"/>
  <c r="I47" i="4"/>
  <c r="I455" i="4"/>
  <c r="I246" i="4"/>
  <c r="I106" i="4"/>
  <c r="I224" i="4"/>
  <c r="I97" i="4"/>
  <c r="I48" i="4"/>
  <c r="I446" i="4"/>
  <c r="I49" i="4"/>
  <c r="I24" i="4"/>
  <c r="I323" i="4"/>
  <c r="I168" i="4"/>
  <c r="I350" i="4"/>
  <c r="I158" i="4"/>
  <c r="I304" i="4"/>
  <c r="I327" i="4"/>
  <c r="I215" i="4"/>
  <c r="I21" i="4"/>
  <c r="I144" i="4"/>
  <c r="I349" i="4"/>
  <c r="I419" i="4"/>
  <c r="I115" i="4"/>
  <c r="I414" i="4"/>
  <c r="I277" i="4"/>
  <c r="I305" i="4"/>
  <c r="I159" i="4"/>
  <c r="I493" i="4"/>
  <c r="I190" i="4"/>
  <c r="I279" i="4"/>
  <c r="I232" i="4"/>
  <c r="I226" i="4"/>
  <c r="I112" i="4"/>
  <c r="I296" i="4"/>
  <c r="I83" i="4"/>
  <c r="I98" i="4"/>
  <c r="I432" i="4"/>
  <c r="I71" i="4"/>
  <c r="I490" i="4"/>
  <c r="I405" i="4"/>
  <c r="I268" i="4"/>
  <c r="I123" i="4"/>
  <c r="I2" i="4"/>
  <c r="I16" i="4"/>
  <c r="I440" i="4"/>
  <c r="I300" i="4"/>
  <c r="I280" i="4"/>
  <c r="I223" i="4"/>
  <c r="I23" i="4"/>
  <c r="I341" i="4"/>
  <c r="I338" i="4"/>
  <c r="I294" i="4"/>
  <c r="I17" i="4"/>
  <c r="I409" i="4"/>
  <c r="I354" i="4"/>
  <c r="I420" i="4"/>
  <c r="I124" i="4"/>
  <c r="I355" i="4"/>
  <c r="I259" i="4"/>
  <c r="I426" i="4"/>
  <c r="I191" i="4"/>
  <c r="I382" i="4"/>
  <c r="I498" i="4"/>
  <c r="I172" i="4"/>
  <c r="I439" i="4"/>
  <c r="I472" i="4"/>
  <c r="I429" i="4"/>
  <c r="I379" i="4"/>
  <c r="I66" i="4"/>
  <c r="I385" i="4"/>
  <c r="I148" i="4"/>
  <c r="I6" i="4"/>
  <c r="I228" i="4"/>
  <c r="I299" i="4"/>
  <c r="I235" i="4"/>
  <c r="I357" i="4"/>
  <c r="I448" i="4"/>
  <c r="I217" i="4"/>
  <c r="I77" i="4"/>
  <c r="I54" i="4"/>
  <c r="I19" i="4"/>
  <c r="I290" i="4"/>
  <c r="I476" i="4"/>
  <c r="I133" i="4"/>
  <c r="I344" i="4"/>
  <c r="I335" i="4"/>
  <c r="I331" i="4"/>
  <c r="I445" i="4"/>
  <c r="I195" i="4"/>
  <c r="I266" i="4"/>
  <c r="I192" i="4"/>
  <c r="I251" i="4"/>
  <c r="I127" i="4"/>
  <c r="I342" i="4"/>
  <c r="I236" i="4"/>
  <c r="I373" i="4"/>
  <c r="I225" i="4"/>
  <c r="I184" i="4"/>
  <c r="I359" i="4"/>
  <c r="I234" i="4"/>
  <c r="I417" i="4"/>
  <c r="I307" i="4"/>
  <c r="I326" i="4"/>
  <c r="I325" i="4"/>
  <c r="I43" i="4"/>
  <c r="I289" i="4"/>
  <c r="P7" i="3"/>
  <c r="P6" i="3"/>
  <c r="P5" i="3"/>
  <c r="P3" i="3"/>
  <c r="P4" i="3"/>
  <c r="P2" i="3"/>
  <c r="N2" i="3"/>
  <c r="M2" i="3"/>
  <c r="L2" i="3"/>
  <c r="K2" i="3"/>
</calcChain>
</file>

<file path=xl/sharedStrings.xml><?xml version="1.0" encoding="utf-8"?>
<sst xmlns="http://schemas.openxmlformats.org/spreadsheetml/2006/main" count="9088" uniqueCount="1056">
  <si>
    <t>Employee ID</t>
  </si>
  <si>
    <t>Name</t>
  </si>
  <si>
    <t>Department</t>
  </si>
  <si>
    <t>Gender</t>
  </si>
  <si>
    <t>Salary</t>
  </si>
  <si>
    <t>Hire Date</t>
  </si>
  <si>
    <t>Performance Rating</t>
  </si>
  <si>
    <t>Bonus (%)</t>
  </si>
  <si>
    <t>E001</t>
  </si>
  <si>
    <t>Tara Davis</t>
  </si>
  <si>
    <t>IT</t>
  </si>
  <si>
    <t>Male</t>
  </si>
  <si>
    <t>E002</t>
  </si>
  <si>
    <t>Madison Hughes</t>
  </si>
  <si>
    <t>Finance</t>
  </si>
  <si>
    <t>E003</t>
  </si>
  <si>
    <t>Amanda Miller</t>
  </si>
  <si>
    <t>Marketing</t>
  </si>
  <si>
    <t>E004</t>
  </si>
  <si>
    <t>Bryan Keller</t>
  </si>
  <si>
    <t>E005</t>
  </si>
  <si>
    <t>John Larsen</t>
  </si>
  <si>
    <t>E006</t>
  </si>
  <si>
    <t>Olivia Elliott</t>
  </si>
  <si>
    <t>E007</t>
  </si>
  <si>
    <t>Lisa Cox</t>
  </si>
  <si>
    <t>Sales</t>
  </si>
  <si>
    <t>E008</t>
  </si>
  <si>
    <t>Larry Ward</t>
  </si>
  <si>
    <t>Operations</t>
  </si>
  <si>
    <t>E009</t>
  </si>
  <si>
    <t>Thomas Woodard Jr.</t>
  </si>
  <si>
    <t>E010</t>
  </si>
  <si>
    <t>Adam Jones</t>
  </si>
  <si>
    <t>E011</t>
  </si>
  <si>
    <t>Willie Allen</t>
  </si>
  <si>
    <t>HR</t>
  </si>
  <si>
    <t>E012</t>
  </si>
  <si>
    <t>Tanner Franco</t>
  </si>
  <si>
    <t>E013</t>
  </si>
  <si>
    <t>Joshua Turner</t>
  </si>
  <si>
    <t>E014</t>
  </si>
  <si>
    <t>James Buchanan</t>
  </si>
  <si>
    <t>E015</t>
  </si>
  <si>
    <t>Kelsey Zimmerman</t>
  </si>
  <si>
    <t>E016</t>
  </si>
  <si>
    <t>Regina Williams</t>
  </si>
  <si>
    <t>E017</t>
  </si>
  <si>
    <t>Nicole Watson</t>
  </si>
  <si>
    <t>Female</t>
  </si>
  <si>
    <t>E018</t>
  </si>
  <si>
    <t>Lori Dunlap</t>
  </si>
  <si>
    <t>E019</t>
  </si>
  <si>
    <t>Matthew Walker</t>
  </si>
  <si>
    <t>E020</t>
  </si>
  <si>
    <t>Ann Boyer</t>
  </si>
  <si>
    <t>E021</t>
  </si>
  <si>
    <t>Dr. Jacob Roberts</t>
  </si>
  <si>
    <t>E022</t>
  </si>
  <si>
    <t>Becky Sweeney</t>
  </si>
  <si>
    <t>E023</t>
  </si>
  <si>
    <t>Jennifer Nunez</t>
  </si>
  <si>
    <t>E024</t>
  </si>
  <si>
    <t>Robert Morgan</t>
  </si>
  <si>
    <t>E025</t>
  </si>
  <si>
    <t>Peggy Ruiz</t>
  </si>
  <si>
    <t>E026</t>
  </si>
  <si>
    <t>Daniel Hendricks</t>
  </si>
  <si>
    <t>E027</t>
  </si>
  <si>
    <t>Mia Foley</t>
  </si>
  <si>
    <t>E028</t>
  </si>
  <si>
    <t>Anne Reid</t>
  </si>
  <si>
    <t>E029</t>
  </si>
  <si>
    <t>Jessica Steele</t>
  </si>
  <si>
    <t>E030</t>
  </si>
  <si>
    <t>Alfred Myers</t>
  </si>
  <si>
    <t>E031</t>
  </si>
  <si>
    <t>Jesse Allen</t>
  </si>
  <si>
    <t>E032</t>
  </si>
  <si>
    <t>Rebecca Eaton</t>
  </si>
  <si>
    <t>E033</t>
  </si>
  <si>
    <t>Peter Joseph</t>
  </si>
  <si>
    <t>E034</t>
  </si>
  <si>
    <t>Craig Villarreal</t>
  </si>
  <si>
    <t>E035</t>
  </si>
  <si>
    <t>Thomas Stafford</t>
  </si>
  <si>
    <t>E036</t>
  </si>
  <si>
    <t>Alexandra Terrell</t>
  </si>
  <si>
    <t>E037</t>
  </si>
  <si>
    <t>Victoria Anderson</t>
  </si>
  <si>
    <t>E038</t>
  </si>
  <si>
    <t>Ashley Olsen</t>
  </si>
  <si>
    <t>E039</t>
  </si>
  <si>
    <t>Mary Allen</t>
  </si>
  <si>
    <t>E040</t>
  </si>
  <si>
    <t>Joseph Mayo</t>
  </si>
  <si>
    <t>E041</t>
  </si>
  <si>
    <t>Marcia Lopez</t>
  </si>
  <si>
    <t>E042</t>
  </si>
  <si>
    <t>Leslie Cruz</t>
  </si>
  <si>
    <t>E043</t>
  </si>
  <si>
    <t>Philip Bush</t>
  </si>
  <si>
    <t>E044</t>
  </si>
  <si>
    <t>Heather Bowen</t>
  </si>
  <si>
    <t>E045</t>
  </si>
  <si>
    <t>Cheyenne Raymond</t>
  </si>
  <si>
    <t>E046</t>
  </si>
  <si>
    <t>Monica Chandler</t>
  </si>
  <si>
    <t>E047</t>
  </si>
  <si>
    <t>Jacob Hughes</t>
  </si>
  <si>
    <t>E048</t>
  </si>
  <si>
    <t>Renee Bailey</t>
  </si>
  <si>
    <t>E049</t>
  </si>
  <si>
    <t>Sarah Henderson</t>
  </si>
  <si>
    <t>E050</t>
  </si>
  <si>
    <t>Katherine Stone</t>
  </si>
  <si>
    <t>E051</t>
  </si>
  <si>
    <t>Rebecca Clark</t>
  </si>
  <si>
    <t>E052</t>
  </si>
  <si>
    <t>Christian Taylor</t>
  </si>
  <si>
    <t>E053</t>
  </si>
  <si>
    <t>Morgan Watson</t>
  </si>
  <si>
    <t>E054</t>
  </si>
  <si>
    <t>Melissa Santos</t>
  </si>
  <si>
    <t>E055</t>
  </si>
  <si>
    <t>Jennifer Harmon</t>
  </si>
  <si>
    <t>E056</t>
  </si>
  <si>
    <t>Bryan Stanley</t>
  </si>
  <si>
    <t>E057</t>
  </si>
  <si>
    <t>Danny White</t>
  </si>
  <si>
    <t>E058</t>
  </si>
  <si>
    <t>Eric Rhodes</t>
  </si>
  <si>
    <t>E059</t>
  </si>
  <si>
    <t>Daniel Owens</t>
  </si>
  <si>
    <t>E060</t>
  </si>
  <si>
    <t>Michael Clark</t>
  </si>
  <si>
    <t>E061</t>
  </si>
  <si>
    <t>Alexander Morton</t>
  </si>
  <si>
    <t>E062</t>
  </si>
  <si>
    <t>Ryan Jones</t>
  </si>
  <si>
    <t>E063</t>
  </si>
  <si>
    <t>Rita Brown</t>
  </si>
  <si>
    <t>E064</t>
  </si>
  <si>
    <t>Courtney Frank</t>
  </si>
  <si>
    <t>E065</t>
  </si>
  <si>
    <t>Gary Williams</t>
  </si>
  <si>
    <t>E066</t>
  </si>
  <si>
    <t>Amanda Mcbride</t>
  </si>
  <si>
    <t>E067</t>
  </si>
  <si>
    <t>Jason Martin</t>
  </si>
  <si>
    <t>E068</t>
  </si>
  <si>
    <t>Kari Wolfe</t>
  </si>
  <si>
    <t>E069</t>
  </si>
  <si>
    <t>Johnny Collins</t>
  </si>
  <si>
    <t>E070</t>
  </si>
  <si>
    <t>Mr. Colton Marquez MD</t>
  </si>
  <si>
    <t>E071</t>
  </si>
  <si>
    <t>Russell Wilson</t>
  </si>
  <si>
    <t>E072</t>
  </si>
  <si>
    <t>Sarah Bray</t>
  </si>
  <si>
    <t>E073</t>
  </si>
  <si>
    <t>Erin Austin</t>
  </si>
  <si>
    <t>E074</t>
  </si>
  <si>
    <t>Katelyn Griffin</t>
  </si>
  <si>
    <t>E075</t>
  </si>
  <si>
    <t>Bradley Williams</t>
  </si>
  <si>
    <t>E076</t>
  </si>
  <si>
    <t>Matthew Rodriguez</t>
  </si>
  <si>
    <t>E077</t>
  </si>
  <si>
    <t>William Gibson</t>
  </si>
  <si>
    <t>E078</t>
  </si>
  <si>
    <t>Debra Carter</t>
  </si>
  <si>
    <t>E079</t>
  </si>
  <si>
    <t>Jodi Jackson</t>
  </si>
  <si>
    <t>E080</t>
  </si>
  <si>
    <t>Stacy Perry</t>
  </si>
  <si>
    <t>E081</t>
  </si>
  <si>
    <t>Victor Delgado</t>
  </si>
  <si>
    <t>E082</t>
  </si>
  <si>
    <t>Scott Williams</t>
  </si>
  <si>
    <t>E083</t>
  </si>
  <si>
    <t>Theresa Williams</t>
  </si>
  <si>
    <t>E084</t>
  </si>
  <si>
    <t>Joyce Anderson</t>
  </si>
  <si>
    <t>E085</t>
  </si>
  <si>
    <t>Levi Nelson</t>
  </si>
  <si>
    <t>E086</t>
  </si>
  <si>
    <t>Thomas Reed</t>
  </si>
  <si>
    <t>E087</t>
  </si>
  <si>
    <t>Gregory Hart</t>
  </si>
  <si>
    <t>E088</t>
  </si>
  <si>
    <t>Teresa Huber</t>
  </si>
  <si>
    <t>E089</t>
  </si>
  <si>
    <t>Anna Fowler</t>
  </si>
  <si>
    <t>E090</t>
  </si>
  <si>
    <t>Anthony Mercado</t>
  </si>
  <si>
    <t>E091</t>
  </si>
  <si>
    <t>Julie Gonzales</t>
  </si>
  <si>
    <t>E092</t>
  </si>
  <si>
    <t>Gregory David</t>
  </si>
  <si>
    <t>E093</t>
  </si>
  <si>
    <t>Mrs. Felicia Shaffer</t>
  </si>
  <si>
    <t>E094</t>
  </si>
  <si>
    <t>Erica Chambers</t>
  </si>
  <si>
    <t>E095</t>
  </si>
  <si>
    <t>Grace Lewis</t>
  </si>
  <si>
    <t>E096</t>
  </si>
  <si>
    <t>Tracy Dudley</t>
  </si>
  <si>
    <t>E097</t>
  </si>
  <si>
    <t>Anthony Johnson</t>
  </si>
  <si>
    <t>E098</t>
  </si>
  <si>
    <t>Megan Davis</t>
  </si>
  <si>
    <t>E099</t>
  </si>
  <si>
    <t>William Peterson MD</t>
  </si>
  <si>
    <t>E100</t>
  </si>
  <si>
    <t>Raymond Smith</t>
  </si>
  <si>
    <t>E101</t>
  </si>
  <si>
    <t>David Rivera</t>
  </si>
  <si>
    <t>E102</t>
  </si>
  <si>
    <t>Jennifer Wagner</t>
  </si>
  <si>
    <t>E103</t>
  </si>
  <si>
    <t>Christine Johnson</t>
  </si>
  <si>
    <t>E104</t>
  </si>
  <si>
    <t>John Bridges</t>
  </si>
  <si>
    <t>E105</t>
  </si>
  <si>
    <t>Tiffany Chavez</t>
  </si>
  <si>
    <t>E106</t>
  </si>
  <si>
    <t>Brian Jenkins</t>
  </si>
  <si>
    <t>E107</t>
  </si>
  <si>
    <t>Stephanie Short</t>
  </si>
  <si>
    <t>E108</t>
  </si>
  <si>
    <t>Maria Kelley</t>
  </si>
  <si>
    <t>E109</t>
  </si>
  <si>
    <t>Daniel Adams</t>
  </si>
  <si>
    <t>E110</t>
  </si>
  <si>
    <t>Billy Hall</t>
  </si>
  <si>
    <t>E111</t>
  </si>
  <si>
    <t>Steven Potts</t>
  </si>
  <si>
    <t>E112</t>
  </si>
  <si>
    <t>Joel Stewart</t>
  </si>
  <si>
    <t>E113</t>
  </si>
  <si>
    <t>Timothy Colon</t>
  </si>
  <si>
    <t>E114</t>
  </si>
  <si>
    <t>Jesse Carroll</t>
  </si>
  <si>
    <t>E115</t>
  </si>
  <si>
    <t>Amanda Knapp</t>
  </si>
  <si>
    <t>E116</t>
  </si>
  <si>
    <t>Charles Chen</t>
  </si>
  <si>
    <t>E117</t>
  </si>
  <si>
    <t>William Lara</t>
  </si>
  <si>
    <t>E118</t>
  </si>
  <si>
    <t>Dr. Cynthia Barker</t>
  </si>
  <si>
    <t>E119</t>
  </si>
  <si>
    <t>Eric Brooks</t>
  </si>
  <si>
    <t>E120</t>
  </si>
  <si>
    <t>Dana Monroe</t>
  </si>
  <si>
    <t>E121</t>
  </si>
  <si>
    <t>Donna Dillon</t>
  </si>
  <si>
    <t>E122</t>
  </si>
  <si>
    <t>Pamela Williams</t>
  </si>
  <si>
    <t>E123</t>
  </si>
  <si>
    <t>Melissa Parker</t>
  </si>
  <si>
    <t>E124</t>
  </si>
  <si>
    <t>Candice Aguirre</t>
  </si>
  <si>
    <t>E125</t>
  </si>
  <si>
    <t>Austin Henry</t>
  </si>
  <si>
    <t>E126</t>
  </si>
  <si>
    <t>Kevin Baker</t>
  </si>
  <si>
    <t>E127</t>
  </si>
  <si>
    <t>Lori Shaw</t>
  </si>
  <si>
    <t>E128</t>
  </si>
  <si>
    <t>Carol Lawson</t>
  </si>
  <si>
    <t>E129</t>
  </si>
  <si>
    <t>Robert Cordova</t>
  </si>
  <si>
    <t>E130</t>
  </si>
  <si>
    <t>Phillip Smith</t>
  </si>
  <si>
    <t>E131</t>
  </si>
  <si>
    <t>Mr. Jeffrey Benitez</t>
  </si>
  <si>
    <t>E132</t>
  </si>
  <si>
    <t>Kevin Cole</t>
  </si>
  <si>
    <t>E133</t>
  </si>
  <si>
    <t>Joyce Richardson</t>
  </si>
  <si>
    <t>E134</t>
  </si>
  <si>
    <t>Carlos Everett</t>
  </si>
  <si>
    <t>E135</t>
  </si>
  <si>
    <t>Lisa Thompson</t>
  </si>
  <si>
    <t>E136</t>
  </si>
  <si>
    <t>Brandon York</t>
  </si>
  <si>
    <t>E137</t>
  </si>
  <si>
    <t>David Frazier</t>
  </si>
  <si>
    <t>E138</t>
  </si>
  <si>
    <t>Joseph Griffin</t>
  </si>
  <si>
    <t>E139</t>
  </si>
  <si>
    <t>Jeffery Clark</t>
  </si>
  <si>
    <t>E140</t>
  </si>
  <si>
    <t>Samantha Jackson</t>
  </si>
  <si>
    <t>E141</t>
  </si>
  <si>
    <t>Tonya Hughes</t>
  </si>
  <si>
    <t>E142</t>
  </si>
  <si>
    <t>Andrew Sullivan</t>
  </si>
  <si>
    <t>E143</t>
  </si>
  <si>
    <t>Richard Norton</t>
  </si>
  <si>
    <t>E144</t>
  </si>
  <si>
    <t>Stacey Lee</t>
  </si>
  <si>
    <t>E145</t>
  </si>
  <si>
    <t>Jacqueline Faulkner</t>
  </si>
  <si>
    <t>E146</t>
  </si>
  <si>
    <t>Tina Mcpherson</t>
  </si>
  <si>
    <t>E147</t>
  </si>
  <si>
    <t>Craig Hartman</t>
  </si>
  <si>
    <t>E148</t>
  </si>
  <si>
    <t>Kelsey Miller</t>
  </si>
  <si>
    <t>E149</t>
  </si>
  <si>
    <t>Danny Lin</t>
  </si>
  <si>
    <t>E150</t>
  </si>
  <si>
    <t>Ryan Castro</t>
  </si>
  <si>
    <t>E151</t>
  </si>
  <si>
    <t>Jaime Massey</t>
  </si>
  <si>
    <t>E152</t>
  </si>
  <si>
    <t>Lisa Chan</t>
  </si>
  <si>
    <t>E153</t>
  </si>
  <si>
    <t>Claire Todd</t>
  </si>
  <si>
    <t>E154</t>
  </si>
  <si>
    <t>Mrs. Pamela Friedman</t>
  </si>
  <si>
    <t>E155</t>
  </si>
  <si>
    <t>Jenna Espinoza</t>
  </si>
  <si>
    <t>E156</t>
  </si>
  <si>
    <t>Tracy Bates</t>
  </si>
  <si>
    <t>E157</t>
  </si>
  <si>
    <t>Jacob Montgomery</t>
  </si>
  <si>
    <t>E158</t>
  </si>
  <si>
    <t>Melissa Combs</t>
  </si>
  <si>
    <t>E159</t>
  </si>
  <si>
    <t>Emily Oconnell</t>
  </si>
  <si>
    <t>E160</t>
  </si>
  <si>
    <t>Vincent Alexander</t>
  </si>
  <si>
    <t>E161</t>
  </si>
  <si>
    <t>Vincent Smith</t>
  </si>
  <si>
    <t>E162</t>
  </si>
  <si>
    <t>James Davis</t>
  </si>
  <si>
    <t>E163</t>
  </si>
  <si>
    <t>Elizabeth Wong</t>
  </si>
  <si>
    <t>E164</t>
  </si>
  <si>
    <t>Tina Coleman</t>
  </si>
  <si>
    <t>E165</t>
  </si>
  <si>
    <t>Edgar Cervantes</t>
  </si>
  <si>
    <t>E166</t>
  </si>
  <si>
    <t>Melody Small</t>
  </si>
  <si>
    <t>E167</t>
  </si>
  <si>
    <t>Jonathan Jones</t>
  </si>
  <si>
    <t>E168</t>
  </si>
  <si>
    <t>John Heath</t>
  </si>
  <si>
    <t>E169</t>
  </si>
  <si>
    <t>Samantha Brown</t>
  </si>
  <si>
    <t>E170</t>
  </si>
  <si>
    <t>Jacob Marquez</t>
  </si>
  <si>
    <t>E171</t>
  </si>
  <si>
    <t>Nichole Cox</t>
  </si>
  <si>
    <t>E172</t>
  </si>
  <si>
    <t>Jennifer Fox</t>
  </si>
  <si>
    <t>E173</t>
  </si>
  <si>
    <t>Dr. Greg Rodriguez</t>
  </si>
  <si>
    <t>E174</t>
  </si>
  <si>
    <t>Mary Vazquez</t>
  </si>
  <si>
    <t>E175</t>
  </si>
  <si>
    <t>Russell Moreno</t>
  </si>
  <si>
    <t>E176</t>
  </si>
  <si>
    <t>Alison James</t>
  </si>
  <si>
    <t>E177</t>
  </si>
  <si>
    <t>Jacob Henderson</t>
  </si>
  <si>
    <t>E178</t>
  </si>
  <si>
    <t>David Hernandez</t>
  </si>
  <si>
    <t>E179</t>
  </si>
  <si>
    <t>Rachel Mcdonald</t>
  </si>
  <si>
    <t>E180</t>
  </si>
  <si>
    <t>Chase Moore</t>
  </si>
  <si>
    <t>E181</t>
  </si>
  <si>
    <t>Kevin Johnson</t>
  </si>
  <si>
    <t>E182</t>
  </si>
  <si>
    <t>William Frederick</t>
  </si>
  <si>
    <t>E183</t>
  </si>
  <si>
    <t>Jessica Carpenter</t>
  </si>
  <si>
    <t>E184</t>
  </si>
  <si>
    <t>Maria Miller</t>
  </si>
  <si>
    <t>E185</t>
  </si>
  <si>
    <t>Rachel Garcia</t>
  </si>
  <si>
    <t>E186</t>
  </si>
  <si>
    <t>Justin Smith</t>
  </si>
  <si>
    <t>E187</t>
  </si>
  <si>
    <t>Justin Garcia</t>
  </si>
  <si>
    <t>E188</t>
  </si>
  <si>
    <t>Paul Proctor</t>
  </si>
  <si>
    <t>E189</t>
  </si>
  <si>
    <t>Andrea Simpson</t>
  </si>
  <si>
    <t>E190</t>
  </si>
  <si>
    <t>Sarah Horn</t>
  </si>
  <si>
    <t>E191</t>
  </si>
  <si>
    <t>Miranda Smith</t>
  </si>
  <si>
    <t>E192</t>
  </si>
  <si>
    <t>Christopher Kennedy</t>
  </si>
  <si>
    <t>E193</t>
  </si>
  <si>
    <t>Kevin Watson</t>
  </si>
  <si>
    <t>E194</t>
  </si>
  <si>
    <t>Antonio Alvarez</t>
  </si>
  <si>
    <t>E195</t>
  </si>
  <si>
    <t>Heather Martinez</t>
  </si>
  <si>
    <t>E196</t>
  </si>
  <si>
    <t>Ashlee Jackson</t>
  </si>
  <si>
    <t>E197</t>
  </si>
  <si>
    <t>Deborah Williams</t>
  </si>
  <si>
    <t>E198</t>
  </si>
  <si>
    <t>Danielle Munoz</t>
  </si>
  <si>
    <t>E199</t>
  </si>
  <si>
    <t>Adam Holland</t>
  </si>
  <si>
    <t>E200</t>
  </si>
  <si>
    <t>Anthony Stokes</t>
  </si>
  <si>
    <t>E201</t>
  </si>
  <si>
    <t>Kathryn Cruz</t>
  </si>
  <si>
    <t>E202</t>
  </si>
  <si>
    <t>Derrick Cook</t>
  </si>
  <si>
    <t>E203</t>
  </si>
  <si>
    <t>Mark Obrien</t>
  </si>
  <si>
    <t>E204</t>
  </si>
  <si>
    <t>Yvonne Conley</t>
  </si>
  <si>
    <t>E205</t>
  </si>
  <si>
    <t>Michele Smith</t>
  </si>
  <si>
    <t>E206</t>
  </si>
  <si>
    <t>Jennifer Chen</t>
  </si>
  <si>
    <t>E207</t>
  </si>
  <si>
    <t>Tommy Dean</t>
  </si>
  <si>
    <t>E208</t>
  </si>
  <si>
    <t>Amanda Garcia</t>
  </si>
  <si>
    <t>E209</t>
  </si>
  <si>
    <t>Travis Parrish</t>
  </si>
  <si>
    <t>E210</t>
  </si>
  <si>
    <t>Kimberly Henderson</t>
  </si>
  <si>
    <t>E211</t>
  </si>
  <si>
    <t>Antonio Hartman</t>
  </si>
  <si>
    <t>E212</t>
  </si>
  <si>
    <t>Jennifer Kelley</t>
  </si>
  <si>
    <t>E213</t>
  </si>
  <si>
    <t>Jennifer Chung</t>
  </si>
  <si>
    <t>E214</t>
  </si>
  <si>
    <t>Alex Bridges</t>
  </si>
  <si>
    <t>E215</t>
  </si>
  <si>
    <t>Brent Smith</t>
  </si>
  <si>
    <t>E216</t>
  </si>
  <si>
    <t>Lauren Parks</t>
  </si>
  <si>
    <t>E217</t>
  </si>
  <si>
    <t>Paul Murphy</t>
  </si>
  <si>
    <t>E218</t>
  </si>
  <si>
    <t>Daniel Wells</t>
  </si>
  <si>
    <t>E219</t>
  </si>
  <si>
    <t>Kevin Perry</t>
  </si>
  <si>
    <t>E220</t>
  </si>
  <si>
    <t>Julian Glass</t>
  </si>
  <si>
    <t>E221</t>
  </si>
  <si>
    <t>Elizabeth Kim</t>
  </si>
  <si>
    <t>E222</t>
  </si>
  <si>
    <t>Lauren Fitzgerald</t>
  </si>
  <si>
    <t>E223</t>
  </si>
  <si>
    <t>Chad Anderson</t>
  </si>
  <si>
    <t>E224</t>
  </si>
  <si>
    <t>Richard Page</t>
  </si>
  <si>
    <t>E225</t>
  </si>
  <si>
    <t>Nichole Nelson</t>
  </si>
  <si>
    <t>E226</t>
  </si>
  <si>
    <t>Nicole Andrews</t>
  </si>
  <si>
    <t>E227</t>
  </si>
  <si>
    <t>Amber Le</t>
  </si>
  <si>
    <t>E228</t>
  </si>
  <si>
    <t>Tyler Price</t>
  </si>
  <si>
    <t>E229</t>
  </si>
  <si>
    <t>Allison Miller</t>
  </si>
  <si>
    <t>E230</t>
  </si>
  <si>
    <t>Brandon Padilla MD</t>
  </si>
  <si>
    <t>E231</t>
  </si>
  <si>
    <t>Amy Garcia</t>
  </si>
  <si>
    <t>E232</t>
  </si>
  <si>
    <t>Ashley Smith</t>
  </si>
  <si>
    <t>E233</t>
  </si>
  <si>
    <t>Kristin Reyes</t>
  </si>
  <si>
    <t>E234</t>
  </si>
  <si>
    <t>William Burke</t>
  </si>
  <si>
    <t>E235</t>
  </si>
  <si>
    <t>Adrian Hernandez</t>
  </si>
  <si>
    <t>E236</t>
  </si>
  <si>
    <t>George Meyer</t>
  </si>
  <si>
    <t>E237</t>
  </si>
  <si>
    <t>Tanya Hamilton</t>
  </si>
  <si>
    <t>E238</t>
  </si>
  <si>
    <t>Christine Evans</t>
  </si>
  <si>
    <t>E239</t>
  </si>
  <si>
    <t>Christopher Harris</t>
  </si>
  <si>
    <t>E240</t>
  </si>
  <si>
    <t>Jodi Miller</t>
  </si>
  <si>
    <t>E241</t>
  </si>
  <si>
    <t>Cory Owens</t>
  </si>
  <si>
    <t>E242</t>
  </si>
  <si>
    <t>William Cook</t>
  </si>
  <si>
    <t>E243</t>
  </si>
  <si>
    <t>Dr. Christian Moore</t>
  </si>
  <si>
    <t>E244</t>
  </si>
  <si>
    <t>Crystal Nicholson</t>
  </si>
  <si>
    <t>E245</t>
  </si>
  <si>
    <t>Nicholas Bautista</t>
  </si>
  <si>
    <t>E246</t>
  </si>
  <si>
    <t>Colleen Williams</t>
  </si>
  <si>
    <t>E247</t>
  </si>
  <si>
    <t>Jonathon Wallace</t>
  </si>
  <si>
    <t>E248</t>
  </si>
  <si>
    <t>Steven Cain</t>
  </si>
  <si>
    <t>E249</t>
  </si>
  <si>
    <t>Kevin Kent</t>
  </si>
  <si>
    <t>E250</t>
  </si>
  <si>
    <t>Gabrielle Chandler</t>
  </si>
  <si>
    <t>E251</t>
  </si>
  <si>
    <t>John Russell</t>
  </si>
  <si>
    <t>E252</t>
  </si>
  <si>
    <t>Frank Arnold</t>
  </si>
  <si>
    <t>E253</t>
  </si>
  <si>
    <t>Karen Simon</t>
  </si>
  <si>
    <t>E254</t>
  </si>
  <si>
    <t>Angela Cameron</t>
  </si>
  <si>
    <t>E255</t>
  </si>
  <si>
    <t>Alfred Colon</t>
  </si>
  <si>
    <t>E256</t>
  </si>
  <si>
    <t>Patricia Evans</t>
  </si>
  <si>
    <t>E257</t>
  </si>
  <si>
    <t>David Perez</t>
  </si>
  <si>
    <t>E258</t>
  </si>
  <si>
    <t>Mark Evans</t>
  </si>
  <si>
    <t>E259</t>
  </si>
  <si>
    <t>Heather Morales</t>
  </si>
  <si>
    <t>E260</t>
  </si>
  <si>
    <t>Andrea Becker</t>
  </si>
  <si>
    <t>E261</t>
  </si>
  <si>
    <t>Dustin Hubbard</t>
  </si>
  <si>
    <t>E262</t>
  </si>
  <si>
    <t>Samantha Small</t>
  </si>
  <si>
    <t>E263</t>
  </si>
  <si>
    <t>Mary Mckenzie</t>
  </si>
  <si>
    <t>E264</t>
  </si>
  <si>
    <t>Melissa Perry</t>
  </si>
  <si>
    <t>E265</t>
  </si>
  <si>
    <t>Laura Roberts</t>
  </si>
  <si>
    <t>E266</t>
  </si>
  <si>
    <t>Dustin Martin</t>
  </si>
  <si>
    <t>E267</t>
  </si>
  <si>
    <t>Lisa Franklin</t>
  </si>
  <si>
    <t>E268</t>
  </si>
  <si>
    <t>Zachary Carr</t>
  </si>
  <si>
    <t>E269</t>
  </si>
  <si>
    <t>Spencer Nichols</t>
  </si>
  <si>
    <t>E270</t>
  </si>
  <si>
    <t>Jerome Conway</t>
  </si>
  <si>
    <t>E271</t>
  </si>
  <si>
    <t>Carlos Garcia</t>
  </si>
  <si>
    <t>E272</t>
  </si>
  <si>
    <t>Christopher Banks</t>
  </si>
  <si>
    <t>E273</t>
  </si>
  <si>
    <t>Brittany Thomas</t>
  </si>
  <si>
    <t>E274</t>
  </si>
  <si>
    <t>Dominique Harvey</t>
  </si>
  <si>
    <t>E275</t>
  </si>
  <si>
    <t>Leslie Hall</t>
  </si>
  <si>
    <t>E276</t>
  </si>
  <si>
    <t>Daniel Bryant</t>
  </si>
  <si>
    <t>E277</t>
  </si>
  <si>
    <t>Michelle Alvarado</t>
  </si>
  <si>
    <t>E278</t>
  </si>
  <si>
    <t>Beth Christian</t>
  </si>
  <si>
    <t>E279</t>
  </si>
  <si>
    <t>Gabrielle Johnson</t>
  </si>
  <si>
    <t>E280</t>
  </si>
  <si>
    <t>Michele Welch</t>
  </si>
  <si>
    <t>E281</t>
  </si>
  <si>
    <t>Travis Morgan</t>
  </si>
  <si>
    <t>E282</t>
  </si>
  <si>
    <t>Deborah Evans</t>
  </si>
  <si>
    <t>E283</t>
  </si>
  <si>
    <t>Stephanie Hodges</t>
  </si>
  <si>
    <t>E284</t>
  </si>
  <si>
    <t>Lisa Cohen</t>
  </si>
  <si>
    <t>E285</t>
  </si>
  <si>
    <t>Sabrina Freeman</t>
  </si>
  <si>
    <t>E286</t>
  </si>
  <si>
    <t>Angela Jackson</t>
  </si>
  <si>
    <t>E287</t>
  </si>
  <si>
    <t>Mr. Robert Thomas</t>
  </si>
  <si>
    <t>E288</t>
  </si>
  <si>
    <t>Jacqueline Martin</t>
  </si>
  <si>
    <t>E289</t>
  </si>
  <si>
    <t>Julia Campbell</t>
  </si>
  <si>
    <t>E290</t>
  </si>
  <si>
    <t>Theresa Jackson</t>
  </si>
  <si>
    <t>E291</t>
  </si>
  <si>
    <t>Erin Keller</t>
  </si>
  <si>
    <t>E292</t>
  </si>
  <si>
    <t>Daniel Baker</t>
  </si>
  <si>
    <t>E293</t>
  </si>
  <si>
    <t>Jennifer Bautista</t>
  </si>
  <si>
    <t>E294</t>
  </si>
  <si>
    <t>Michael Henderson</t>
  </si>
  <si>
    <t>E295</t>
  </si>
  <si>
    <t>Carly Horton</t>
  </si>
  <si>
    <t>E296</t>
  </si>
  <si>
    <t>Stacy Mcdowell</t>
  </si>
  <si>
    <t>E297</t>
  </si>
  <si>
    <t>John Perez</t>
  </si>
  <si>
    <t>E298</t>
  </si>
  <si>
    <t>James Barton</t>
  </si>
  <si>
    <t>E299</t>
  </si>
  <si>
    <t>Kim Beard</t>
  </si>
  <si>
    <t>E300</t>
  </si>
  <si>
    <t>Brian Myers</t>
  </si>
  <si>
    <t>E301</t>
  </si>
  <si>
    <t>Megan Shields</t>
  </si>
  <si>
    <t>E302</t>
  </si>
  <si>
    <t>Michael Perry</t>
  </si>
  <si>
    <t>E303</t>
  </si>
  <si>
    <t>Kevin Beard</t>
  </si>
  <si>
    <t>E304</t>
  </si>
  <si>
    <t>Robert Barnes</t>
  </si>
  <si>
    <t>E305</t>
  </si>
  <si>
    <t>Joseph Caldwell</t>
  </si>
  <si>
    <t>E306</t>
  </si>
  <si>
    <t>David Sanchez</t>
  </si>
  <si>
    <t>E307</t>
  </si>
  <si>
    <t>Amy Fernandez</t>
  </si>
  <si>
    <t>E308</t>
  </si>
  <si>
    <t>Diana Craig</t>
  </si>
  <si>
    <t>E309</t>
  </si>
  <si>
    <t>Lisa Alvarez</t>
  </si>
  <si>
    <t>E310</t>
  </si>
  <si>
    <t>Kelly Lee</t>
  </si>
  <si>
    <t>E311</t>
  </si>
  <si>
    <t>Christina Conner</t>
  </si>
  <si>
    <t>E312</t>
  </si>
  <si>
    <t>Whitney Hall</t>
  </si>
  <si>
    <t>E313</t>
  </si>
  <si>
    <t>John Nelson</t>
  </si>
  <si>
    <t>E314</t>
  </si>
  <si>
    <t>Jose Gibson</t>
  </si>
  <si>
    <t>E315</t>
  </si>
  <si>
    <t>Lindsey Lee</t>
  </si>
  <si>
    <t>E316</t>
  </si>
  <si>
    <t>Martha Rosario</t>
  </si>
  <si>
    <t>E317</t>
  </si>
  <si>
    <t>Michael Stanley</t>
  </si>
  <si>
    <t>E318</t>
  </si>
  <si>
    <t>David King</t>
  </si>
  <si>
    <t>E319</t>
  </si>
  <si>
    <t>Bill Hall Jr.</t>
  </si>
  <si>
    <t>E320</t>
  </si>
  <si>
    <t>Peter Lambert</t>
  </si>
  <si>
    <t>E321</t>
  </si>
  <si>
    <t>Andrew Austin</t>
  </si>
  <si>
    <t>E322</t>
  </si>
  <si>
    <t>Monique Walker</t>
  </si>
  <si>
    <t>E323</t>
  </si>
  <si>
    <t>Jonathan Carter</t>
  </si>
  <si>
    <t>E324</t>
  </si>
  <si>
    <t>Kathryn Rivera</t>
  </si>
  <si>
    <t>E325</t>
  </si>
  <si>
    <t>Natalie Ortiz</t>
  </si>
  <si>
    <t>E326</t>
  </si>
  <si>
    <t>Paul Whitaker</t>
  </si>
  <si>
    <t>E327</t>
  </si>
  <si>
    <t>Samuel Williams</t>
  </si>
  <si>
    <t>E328</t>
  </si>
  <si>
    <t>Amber Hernandez</t>
  </si>
  <si>
    <t>E329</t>
  </si>
  <si>
    <t>Sarah Sanders</t>
  </si>
  <si>
    <t>E330</t>
  </si>
  <si>
    <t>Stephanie Glenn</t>
  </si>
  <si>
    <t>E331</t>
  </si>
  <si>
    <t>Tara Smith</t>
  </si>
  <si>
    <t>E332</t>
  </si>
  <si>
    <t>Philip Prince</t>
  </si>
  <si>
    <t>E333</t>
  </si>
  <si>
    <t>Valerie Mckenzie</t>
  </si>
  <si>
    <t>E334</t>
  </si>
  <si>
    <t>Anthony Bailey</t>
  </si>
  <si>
    <t>E335</t>
  </si>
  <si>
    <t>Jonathan Meadows</t>
  </si>
  <si>
    <t>E336</t>
  </si>
  <si>
    <t>Lacey Morris</t>
  </si>
  <si>
    <t>E337</t>
  </si>
  <si>
    <t>Diana Pierce</t>
  </si>
  <si>
    <t>E338</t>
  </si>
  <si>
    <t>Mark Franklin</t>
  </si>
  <si>
    <t>E339</t>
  </si>
  <si>
    <t>Jennifer Thompson</t>
  </si>
  <si>
    <t>E340</t>
  </si>
  <si>
    <t>Shannon Bonilla</t>
  </si>
  <si>
    <t>E341</t>
  </si>
  <si>
    <t>Brandon Bush</t>
  </si>
  <si>
    <t>E342</t>
  </si>
  <si>
    <t>Samantha Kaufman</t>
  </si>
  <si>
    <t>E343</t>
  </si>
  <si>
    <t>Courtney Crane</t>
  </si>
  <si>
    <t>E344</t>
  </si>
  <si>
    <t>Tiffany Diaz</t>
  </si>
  <si>
    <t>E345</t>
  </si>
  <si>
    <t>Sean Rose</t>
  </si>
  <si>
    <t>E346</t>
  </si>
  <si>
    <t>Angel Carrillo</t>
  </si>
  <si>
    <t>E347</t>
  </si>
  <si>
    <t>Carmen Jenkins</t>
  </si>
  <si>
    <t>E348</t>
  </si>
  <si>
    <t>Amber Wilson</t>
  </si>
  <si>
    <t>E349</t>
  </si>
  <si>
    <t>Joseph Phillips</t>
  </si>
  <si>
    <t>E350</t>
  </si>
  <si>
    <t>Nicholas Bailey</t>
  </si>
  <si>
    <t>E351</t>
  </si>
  <si>
    <t>Kayla Kaufman</t>
  </si>
  <si>
    <t>E352</t>
  </si>
  <si>
    <t>Lisa Stanton</t>
  </si>
  <si>
    <t>E353</t>
  </si>
  <si>
    <t>Michael Edwards</t>
  </si>
  <si>
    <t>E354</t>
  </si>
  <si>
    <t>John Johnson</t>
  </si>
  <si>
    <t>E355</t>
  </si>
  <si>
    <t>Manuel Campbell</t>
  </si>
  <si>
    <t>E356</t>
  </si>
  <si>
    <t>Preston Kaufman</t>
  </si>
  <si>
    <t>E357</t>
  </si>
  <si>
    <t>Alex Johnson</t>
  </si>
  <si>
    <t>E358</t>
  </si>
  <si>
    <t>James Williams</t>
  </si>
  <si>
    <t>E359</t>
  </si>
  <si>
    <t>Ms. Dorothy Woods</t>
  </si>
  <si>
    <t>E360</t>
  </si>
  <si>
    <t>Karen Mills</t>
  </si>
  <si>
    <t>E361</t>
  </si>
  <si>
    <t>Carla Marks</t>
  </si>
  <si>
    <t>E362</t>
  </si>
  <si>
    <t>Christopher Johnson</t>
  </si>
  <si>
    <t>E363</t>
  </si>
  <si>
    <t>Amanda Knight</t>
  </si>
  <si>
    <t>E364</t>
  </si>
  <si>
    <t>Joel Petty</t>
  </si>
  <si>
    <t>E365</t>
  </si>
  <si>
    <t>Timothy Brown</t>
  </si>
  <si>
    <t>E366</t>
  </si>
  <si>
    <t>Julia Bernard</t>
  </si>
  <si>
    <t>E367</t>
  </si>
  <si>
    <t>Caroline Shaw</t>
  </si>
  <si>
    <t>E368</t>
  </si>
  <si>
    <t>Debra Jones</t>
  </si>
  <si>
    <t>E369</t>
  </si>
  <si>
    <t>Kenneth Malone</t>
  </si>
  <si>
    <t>E370</t>
  </si>
  <si>
    <t>Latoya Murphy</t>
  </si>
  <si>
    <t>E371</t>
  </si>
  <si>
    <t>Erin Bennett</t>
  </si>
  <si>
    <t>E372</t>
  </si>
  <si>
    <t>Shane Lee</t>
  </si>
  <si>
    <t>E373</t>
  </si>
  <si>
    <t>Leslie Mcmahon</t>
  </si>
  <si>
    <t>E374</t>
  </si>
  <si>
    <t>Bryan Munoz</t>
  </si>
  <si>
    <t>E375</t>
  </si>
  <si>
    <t>Dr. Gregory Webb</t>
  </si>
  <si>
    <t>E376</t>
  </si>
  <si>
    <t>Meghan Kim</t>
  </si>
  <si>
    <t>E377</t>
  </si>
  <si>
    <t>Kimberly Hanson</t>
  </si>
  <si>
    <t>E378</t>
  </si>
  <si>
    <t>Jamie Eaton</t>
  </si>
  <si>
    <t>E379</t>
  </si>
  <si>
    <t>Ashley Kelley</t>
  </si>
  <si>
    <t>E380</t>
  </si>
  <si>
    <t>Megan Roberts</t>
  </si>
  <si>
    <t>E381</t>
  </si>
  <si>
    <t>Lauren Harrell</t>
  </si>
  <si>
    <t>E382</t>
  </si>
  <si>
    <t>Terry Green</t>
  </si>
  <si>
    <t>E383</t>
  </si>
  <si>
    <t>Carlos Walters</t>
  </si>
  <si>
    <t>E384</t>
  </si>
  <si>
    <t>Penny Byrd</t>
  </si>
  <si>
    <t>E385</t>
  </si>
  <si>
    <t>Elizabeth Chase</t>
  </si>
  <si>
    <t>E386</t>
  </si>
  <si>
    <t>Mackenzie Bauer</t>
  </si>
  <si>
    <t>E387</t>
  </si>
  <si>
    <t>Colleen Hanson</t>
  </si>
  <si>
    <t>E388</t>
  </si>
  <si>
    <t>Victoria King</t>
  </si>
  <si>
    <t>E389</t>
  </si>
  <si>
    <t>Jonathan Hanna</t>
  </si>
  <si>
    <t>E390</t>
  </si>
  <si>
    <t>Melissa Farmer</t>
  </si>
  <si>
    <t>E391</t>
  </si>
  <si>
    <t>Amanda Dodson</t>
  </si>
  <si>
    <t>E392</t>
  </si>
  <si>
    <t>Kathleen Warner</t>
  </si>
  <si>
    <t>E393</t>
  </si>
  <si>
    <t>Amber Ryan</t>
  </si>
  <si>
    <t>E394</t>
  </si>
  <si>
    <t>Richard Adams</t>
  </si>
  <si>
    <t>E395</t>
  </si>
  <si>
    <t>Angela Allen</t>
  </si>
  <si>
    <t>E396</t>
  </si>
  <si>
    <t>Sabrina Ray</t>
  </si>
  <si>
    <t>E397</t>
  </si>
  <si>
    <t>Laura Aguilar</t>
  </si>
  <si>
    <t>E398</t>
  </si>
  <si>
    <t>Jeremiah Lewis II</t>
  </si>
  <si>
    <t>E399</t>
  </si>
  <si>
    <t>David Kerr</t>
  </si>
  <si>
    <t>E400</t>
  </si>
  <si>
    <t>Troy Gonzalez</t>
  </si>
  <si>
    <t>E401</t>
  </si>
  <si>
    <t>Melissa Weaver</t>
  </si>
  <si>
    <t>E402</t>
  </si>
  <si>
    <t>Kaitlyn Collins</t>
  </si>
  <si>
    <t>E403</t>
  </si>
  <si>
    <t>Donna Hall</t>
  </si>
  <si>
    <t>E404</t>
  </si>
  <si>
    <t>Amanda Hernandez</t>
  </si>
  <si>
    <t>E405</t>
  </si>
  <si>
    <t>Kelsey Drake</t>
  </si>
  <si>
    <t>E406</t>
  </si>
  <si>
    <t>Craig Lopez</t>
  </si>
  <si>
    <t>E407</t>
  </si>
  <si>
    <t>Brenda Williams</t>
  </si>
  <si>
    <t>E408</t>
  </si>
  <si>
    <t>Krystal Martin</t>
  </si>
  <si>
    <t>E409</t>
  </si>
  <si>
    <t>Melissa Scott</t>
  </si>
  <si>
    <t>E410</t>
  </si>
  <si>
    <t>Christopher White</t>
  </si>
  <si>
    <t>E411</t>
  </si>
  <si>
    <t>James Baxter</t>
  </si>
  <si>
    <t>E412</t>
  </si>
  <si>
    <t>E413</t>
  </si>
  <si>
    <t>Kyle Cruz</t>
  </si>
  <si>
    <t>E414</t>
  </si>
  <si>
    <t>Frank Brewer</t>
  </si>
  <si>
    <t>E415</t>
  </si>
  <si>
    <t>Daniel Benitez</t>
  </si>
  <si>
    <t>E416</t>
  </si>
  <si>
    <t>Sarah Garcia</t>
  </si>
  <si>
    <t>E417</t>
  </si>
  <si>
    <t>Courtney Wong</t>
  </si>
  <si>
    <t>E418</t>
  </si>
  <si>
    <t>Linda Williams</t>
  </si>
  <si>
    <t>E419</t>
  </si>
  <si>
    <t>Michael Schultz</t>
  </si>
  <si>
    <t>E420</t>
  </si>
  <si>
    <t>Jason Parker</t>
  </si>
  <si>
    <t>E421</t>
  </si>
  <si>
    <t>Dale Barker</t>
  </si>
  <si>
    <t>E422</t>
  </si>
  <si>
    <t>Larry Adams</t>
  </si>
  <si>
    <t>E423</t>
  </si>
  <si>
    <t>Richard Parks</t>
  </si>
  <si>
    <t>E424</t>
  </si>
  <si>
    <t>Barry Mcclain</t>
  </si>
  <si>
    <t>E425</t>
  </si>
  <si>
    <t>David Ortega</t>
  </si>
  <si>
    <t>E426</t>
  </si>
  <si>
    <t>Jacqueline Morgan</t>
  </si>
  <si>
    <t>E427</t>
  </si>
  <si>
    <t>Christina Wilson</t>
  </si>
  <si>
    <t>E428</t>
  </si>
  <si>
    <t>Debra Martin</t>
  </si>
  <si>
    <t>E429</t>
  </si>
  <si>
    <t>Robert Burgess PhD</t>
  </si>
  <si>
    <t>E430</t>
  </si>
  <si>
    <t>Richard Thornton</t>
  </si>
  <si>
    <t>E431</t>
  </si>
  <si>
    <t>Elizabeth Bowen</t>
  </si>
  <si>
    <t>E432</t>
  </si>
  <si>
    <t>Lawrence Pacheco</t>
  </si>
  <si>
    <t>E433</t>
  </si>
  <si>
    <t>Tyler Smith</t>
  </si>
  <si>
    <t>E434</t>
  </si>
  <si>
    <t>Scott Smith</t>
  </si>
  <si>
    <t>E435</t>
  </si>
  <si>
    <t>Michelle Jacobs</t>
  </si>
  <si>
    <t>E436</t>
  </si>
  <si>
    <t>Jose Hamilton</t>
  </si>
  <si>
    <t>E437</t>
  </si>
  <si>
    <t>Thomas Hansen</t>
  </si>
  <si>
    <t>E438</t>
  </si>
  <si>
    <t>Adam Scott</t>
  </si>
  <si>
    <t>E439</t>
  </si>
  <si>
    <t>Brandon Lane</t>
  </si>
  <si>
    <t>E440</t>
  </si>
  <si>
    <t>Corey Ellis</t>
  </si>
  <si>
    <t>E441</t>
  </si>
  <si>
    <t>Daniel Ward</t>
  </si>
  <si>
    <t>E442</t>
  </si>
  <si>
    <t>Dr. Shelby Sanders MD</t>
  </si>
  <si>
    <t>E443</t>
  </si>
  <si>
    <t>Christopher Brennan</t>
  </si>
  <si>
    <t>E444</t>
  </si>
  <si>
    <t>Tyler Estrada</t>
  </si>
  <si>
    <t>E445</t>
  </si>
  <si>
    <t>Michael Christensen</t>
  </si>
  <si>
    <t>E446</t>
  </si>
  <si>
    <t>Jeffrey Johnson</t>
  </si>
  <si>
    <t>E447</t>
  </si>
  <si>
    <t>Danielle Morgan</t>
  </si>
  <si>
    <t>E448</t>
  </si>
  <si>
    <t>Anthony Pearson</t>
  </si>
  <si>
    <t>E449</t>
  </si>
  <si>
    <t>Holly Rangel</t>
  </si>
  <si>
    <t>E450</t>
  </si>
  <si>
    <t>Daniel Cunningham</t>
  </si>
  <si>
    <t>E451</t>
  </si>
  <si>
    <t>Travis Henson</t>
  </si>
  <si>
    <t>E452</t>
  </si>
  <si>
    <t>Johnny Holland</t>
  </si>
  <si>
    <t>E453</t>
  </si>
  <si>
    <t>Lawrence Bryant</t>
  </si>
  <si>
    <t>E454</t>
  </si>
  <si>
    <t>Laura Beck</t>
  </si>
  <si>
    <t>E455</t>
  </si>
  <si>
    <t>Carrie Adams</t>
  </si>
  <si>
    <t>E456</t>
  </si>
  <si>
    <t>Keith Bell</t>
  </si>
  <si>
    <t>E457</t>
  </si>
  <si>
    <t>Daniel Gray</t>
  </si>
  <si>
    <t>E458</t>
  </si>
  <si>
    <t>Brandon Bell</t>
  </si>
  <si>
    <t>E459</t>
  </si>
  <si>
    <t>Cassandra Clarke</t>
  </si>
  <si>
    <t>E460</t>
  </si>
  <si>
    <t>Patrick Rodriguez</t>
  </si>
  <si>
    <t>E461</t>
  </si>
  <si>
    <t>David Scott</t>
  </si>
  <si>
    <t>E462</t>
  </si>
  <si>
    <t>Brandon Hernandez</t>
  </si>
  <si>
    <t>E463</t>
  </si>
  <si>
    <t>Christy Robbins MD</t>
  </si>
  <si>
    <t>E464</t>
  </si>
  <si>
    <t>Valerie Harris</t>
  </si>
  <si>
    <t>E465</t>
  </si>
  <si>
    <t>Todd Burnett</t>
  </si>
  <si>
    <t>E466</t>
  </si>
  <si>
    <t>Rebecca Thomas</t>
  </si>
  <si>
    <t>E467</t>
  </si>
  <si>
    <t>Ryan Cook</t>
  </si>
  <si>
    <t>E468</t>
  </si>
  <si>
    <t>Karen Rosales</t>
  </si>
  <si>
    <t>E469</t>
  </si>
  <si>
    <t>William Larsen</t>
  </si>
  <si>
    <t>E470</t>
  </si>
  <si>
    <t>William Romero MD</t>
  </si>
  <si>
    <t>E471</t>
  </si>
  <si>
    <t>Alexander Gutierrez</t>
  </si>
  <si>
    <t>E472</t>
  </si>
  <si>
    <t>Kristin Everett</t>
  </si>
  <si>
    <t>E473</t>
  </si>
  <si>
    <t>Lisa Wilson</t>
  </si>
  <si>
    <t>E474</t>
  </si>
  <si>
    <t>Kimberly Valdez</t>
  </si>
  <si>
    <t>E475</t>
  </si>
  <si>
    <t>Christopher Carpenter</t>
  </si>
  <si>
    <t>E476</t>
  </si>
  <si>
    <t>Richard Gomez</t>
  </si>
  <si>
    <t>E477</t>
  </si>
  <si>
    <t>Kimberly Mcgrath</t>
  </si>
  <si>
    <t>E478</t>
  </si>
  <si>
    <t>Cynthia Ellis</t>
  </si>
  <si>
    <t>E479</t>
  </si>
  <si>
    <t>Heather Cox</t>
  </si>
  <si>
    <t>E480</t>
  </si>
  <si>
    <t>Mr. Dakota Crawford</t>
  </si>
  <si>
    <t>E481</t>
  </si>
  <si>
    <t>Jonathan Lee</t>
  </si>
  <si>
    <t>E482</t>
  </si>
  <si>
    <t>Ronnie Morgan</t>
  </si>
  <si>
    <t>E483</t>
  </si>
  <si>
    <t>Casey Stewart</t>
  </si>
  <si>
    <t>E484</t>
  </si>
  <si>
    <t>Roger Palmer</t>
  </si>
  <si>
    <t>E485</t>
  </si>
  <si>
    <t>Christopher Dean</t>
  </si>
  <si>
    <t>E486</t>
  </si>
  <si>
    <t>Scott Waters</t>
  </si>
  <si>
    <t>E487</t>
  </si>
  <si>
    <t>Jill Clark</t>
  </si>
  <si>
    <t>E488</t>
  </si>
  <si>
    <t>Chris Herrera</t>
  </si>
  <si>
    <t>E489</t>
  </si>
  <si>
    <t>Greg Cain</t>
  </si>
  <si>
    <t>E490</t>
  </si>
  <si>
    <t>Jonathan Huffman</t>
  </si>
  <si>
    <t>E491</t>
  </si>
  <si>
    <t>Amber Stephens</t>
  </si>
  <si>
    <t>E492</t>
  </si>
  <si>
    <t>Christopher Turner</t>
  </si>
  <si>
    <t>E493</t>
  </si>
  <si>
    <t>James Little</t>
  </si>
  <si>
    <t>E494</t>
  </si>
  <si>
    <t>Tony Powell</t>
  </si>
  <si>
    <t>E495</t>
  </si>
  <si>
    <t>Patricia Moses</t>
  </si>
  <si>
    <t>E496</t>
  </si>
  <si>
    <t>Brittany Parker</t>
  </si>
  <si>
    <t>E497</t>
  </si>
  <si>
    <t>Joel Ray</t>
  </si>
  <si>
    <t>E498</t>
  </si>
  <si>
    <t>William Dunn</t>
  </si>
  <si>
    <t>E499</t>
  </si>
  <si>
    <t>Michelle Cuevas</t>
  </si>
  <si>
    <t>E500</t>
  </si>
  <si>
    <t>Cassie Sullivan</t>
  </si>
  <si>
    <t>Job Title</t>
  </si>
  <si>
    <t>Software Engineer</t>
  </si>
  <si>
    <t>Finance Manager</t>
  </si>
  <si>
    <t>Marketing Analyst</t>
  </si>
  <si>
    <t>Systems Analyst</t>
  </si>
  <si>
    <t>Financial Analyst</t>
  </si>
  <si>
    <t>IT Manager</t>
  </si>
  <si>
    <t>Sales Associate</t>
  </si>
  <si>
    <t>Supply Chain Analyst</t>
  </si>
  <si>
    <t>Content Strategist</t>
  </si>
  <si>
    <t>Operations Coordinator</t>
  </si>
  <si>
    <t>HR Manager</t>
  </si>
  <si>
    <t>Talent Acquisition Specialist</t>
  </si>
  <si>
    <t>Sales Executive</t>
  </si>
  <si>
    <t>Marketing Lead</t>
  </si>
  <si>
    <t>Account Manager</t>
  </si>
  <si>
    <t>Accountant</t>
  </si>
  <si>
    <t>HR Associate</t>
  </si>
  <si>
    <t>Logistics Manager</t>
  </si>
  <si>
    <t>Network Administrator</t>
  </si>
  <si>
    <t>Total_No._Employees</t>
  </si>
  <si>
    <t>Avg_Salary</t>
  </si>
  <si>
    <t>Higest_Salary</t>
  </si>
  <si>
    <t>Lowest_Salary</t>
  </si>
  <si>
    <t xml:space="preserve">No. of emp in each dep </t>
  </si>
  <si>
    <t>S_Classification</t>
  </si>
  <si>
    <t>Bonus Eligibility</t>
  </si>
  <si>
    <t>Emp_Performance</t>
  </si>
  <si>
    <t>Row Labels</t>
  </si>
  <si>
    <t>Excellent</t>
  </si>
  <si>
    <t>Needs Improvement</t>
  </si>
  <si>
    <t>Grand Total</t>
  </si>
  <si>
    <t>Good</t>
  </si>
  <si>
    <t>Count of Employee ID</t>
  </si>
  <si>
    <t>Sum of Salary</t>
  </si>
  <si>
    <t>VlookUp</t>
  </si>
  <si>
    <t>Total Annual</t>
  </si>
  <si>
    <t>Text</t>
  </si>
  <si>
    <t>Average of Salary</t>
  </si>
  <si>
    <t>(All)</t>
  </si>
  <si>
    <t>Sum of Bonus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</si>
</sst>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[$$-409]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sng">
                <a:solidFill>
                  <a:sysClr val="windowText" lastClr="000000"/>
                </a:solidFill>
                <a:latin typeface="Trebuchet MS" panose="020B0603020202020204" pitchFamily="34" charset="0"/>
              </a:rPr>
              <a:t>Emp.</a:t>
            </a:r>
            <a:r>
              <a:rPr lang="en-IN" sz="1600" b="1" i="1" u="sng" baseline="0">
                <a:solidFill>
                  <a:sysClr val="windowText" lastClr="000000"/>
                </a:solidFill>
                <a:latin typeface="Trebuchet MS" panose="020B0603020202020204" pitchFamily="34" charset="0"/>
              </a:rPr>
              <a:t> in Each Dep.</a:t>
            </a:r>
            <a:endParaRPr lang="en-IN" sz="1600" b="1" i="1" u="sng">
              <a:solidFill>
                <a:sysClr val="windowText" lastClr="000000"/>
              </a:solidFill>
              <a:latin typeface="Trebuchet MS" panose="020B06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Analysis '!$O$2:$O$7</c:f>
              <c:strCache>
                <c:ptCount val="6"/>
                <c:pt idx="0">
                  <c:v>IT</c:v>
                </c:pt>
                <c:pt idx="1">
                  <c:v>HR</c:v>
                </c:pt>
                <c:pt idx="2">
                  <c:v>Marketing</c:v>
                </c:pt>
                <c:pt idx="3">
                  <c:v>Sales</c:v>
                </c:pt>
                <c:pt idx="4">
                  <c:v>Finance</c:v>
                </c:pt>
                <c:pt idx="5">
                  <c:v>Operations</c:v>
                </c:pt>
              </c:strCache>
            </c:strRef>
          </c:cat>
          <c:val>
            <c:numRef>
              <c:f>'Basic Analysis '!$P$2:$P$7</c:f>
              <c:numCache>
                <c:formatCode>General</c:formatCode>
                <c:ptCount val="6"/>
                <c:pt idx="0">
                  <c:v>78</c:v>
                </c:pt>
                <c:pt idx="1">
                  <c:v>98</c:v>
                </c:pt>
                <c:pt idx="2">
                  <c:v>89</c:v>
                </c:pt>
                <c:pt idx="3">
                  <c:v>81</c:v>
                </c:pt>
                <c:pt idx="4">
                  <c:v>74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7DC-9665-AA6DDE0802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2618352"/>
        <c:axId val="132616912"/>
        <c:axId val="0"/>
      </c:bar3DChart>
      <c:catAx>
        <c:axId val="13261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12"/>
        <c:crosses val="autoZero"/>
        <c:auto val="1"/>
        <c:lblAlgn val="ctr"/>
        <c:lblOffset val="100"/>
        <c:noMultiLvlLbl val="0"/>
      </c:catAx>
      <c:valAx>
        <c:axId val="132616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6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[Task_2.xlsx]Data Visualization!PivotTable2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sng" strike="noStrike" baseline="0">
                <a:latin typeface="Trebuchet MS" panose="020B0603020202020204" pitchFamily="34" charset="0"/>
              </a:rPr>
              <a:t>Percentage Distribution Over Ratings</a:t>
            </a:r>
            <a:endParaRPr lang="en-IN" sz="1600" b="1" i="1" u="sng">
              <a:latin typeface="Trebuchet MS" panose="020B06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8984547461368659E-2"/>
              <c:y val="-0.1134215500945180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743929359823405E-2"/>
              <c:y val="-9.451795841209835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487858719646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839104135161912"/>
                  <c:h val="0.15887749381043817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Visualization'!$L$2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9CF-4E9A-AF2E-53990E31C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CF-4E9A-AF2E-53990E31CC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F-4E9A-AF2E-53990E31CCE9}"/>
              </c:ext>
            </c:extLst>
          </c:dPt>
          <c:dLbls>
            <c:dLbl>
              <c:idx val="0"/>
              <c:layout>
                <c:manualLayout>
                  <c:x val="6.8984547461368659E-2"/>
                  <c:y val="-0.113421550094518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CF-4E9A-AF2E-53990E31CCE9}"/>
                </c:ext>
              </c:extLst>
            </c:dLbl>
            <c:dLbl>
              <c:idx val="1"/>
              <c:layout>
                <c:manualLayout>
                  <c:x val="0.14348785871964678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39104135161912"/>
                      <c:h val="0.15887749381043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9CF-4E9A-AF2E-53990E31CCE9}"/>
                </c:ext>
              </c:extLst>
            </c:dLbl>
            <c:dLbl>
              <c:idx val="2"/>
              <c:layout>
                <c:manualLayout>
                  <c:x val="-7.1743929359823405E-2"/>
                  <c:y val="-9.45179584120983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F-4E9A-AF2E-53990E31CC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Visualization'!$K$3:$K$6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Needs Improvement</c:v>
                </c:pt>
              </c:strCache>
            </c:strRef>
          </c:cat>
          <c:val>
            <c:numRef>
              <c:f>'Data Visualization'!$L$3:$L$6</c:f>
              <c:numCache>
                <c:formatCode>General</c:formatCode>
                <c:ptCount val="3"/>
                <c:pt idx="0">
                  <c:v>195</c:v>
                </c:pt>
                <c:pt idx="1">
                  <c:v>101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F-4E9A-AF2E-53990E31CC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[Task_2.xlsx]Data Visualization!PivotTable3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 u="sng" strike="noStrike" baseline="0">
                <a:solidFill>
                  <a:sysClr val="windowText" lastClr="000000"/>
                </a:solidFill>
                <a:latin typeface="Trebuchet MS" panose="020B0603020202020204" pitchFamily="34" charset="0"/>
              </a:rPr>
              <a:t>Average Salaries Across Departments</a:t>
            </a:r>
            <a:endParaRPr lang="en-US" sz="1600" b="1" i="1" u="sng">
              <a:solidFill>
                <a:sysClr val="windowText" lastClr="000000"/>
              </a:solidFill>
              <a:latin typeface="Trebuchet MS" panose="020B0603020202020204" pitchFamily="34" charset="0"/>
            </a:endParaRPr>
          </a:p>
        </c:rich>
      </c:tx>
      <c:layout>
        <c:manualLayout>
          <c:xMode val="edge"/>
          <c:yMode val="edge"/>
          <c:x val="0.29640966754155734"/>
          <c:y val="3.7009072496074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0.13361745406824144"/>
              <c:y val="-6.408522464103753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087926509187372E-3"/>
              <c:y val="0.1665432231929912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3737292213473315"/>
                  <c:h val="0.12792419212438627"/>
                </c:manualLayout>
              </c15:layout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5.1349518810148735E-3"/>
              <c:y val="-9.769867001918883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136045494313211E-2"/>
              <c:y val="-9.078168881857809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091426071741032"/>
          <c:y val="0.26328484981044037"/>
          <c:w val="0.65625415573053369"/>
          <c:h val="0.41941819772528433"/>
        </c:manualLayout>
      </c:layout>
      <c:lineChart>
        <c:grouping val="standard"/>
        <c:varyColors val="0"/>
        <c:ser>
          <c:idx val="0"/>
          <c:order val="0"/>
          <c:tx>
            <c:strRef>
              <c:f>'Data Visualization'!$L$8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3361745406824144"/>
                  <c:y val="-6.40852246410375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0-4A83-953B-30AC8E18B16E}"/>
                </c:ext>
              </c:extLst>
            </c:dLbl>
            <c:dLbl>
              <c:idx val="3"/>
              <c:layout>
                <c:manualLayout>
                  <c:x val="-3.4087926509187372E-3"/>
                  <c:y val="0.1665432231929912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37292213473315"/>
                      <c:h val="0.1279241921243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FA0-4A83-953B-30AC8E18B16E}"/>
                </c:ext>
              </c:extLst>
            </c:dLbl>
            <c:dLbl>
              <c:idx val="4"/>
              <c:layout>
                <c:manualLayout>
                  <c:x val="-5.6136045494313211E-2"/>
                  <c:y val="-9.07816888185780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0-4A83-953B-30AC8E18B16E}"/>
                </c:ext>
              </c:extLst>
            </c:dLbl>
            <c:dLbl>
              <c:idx val="5"/>
              <c:layout>
                <c:manualLayout>
                  <c:x val="5.1349518810148735E-3"/>
                  <c:y val="-9.769867001918883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0-4A83-953B-30AC8E18B16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'Data Visualization'!$K$9:$K$15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'Data Visualization'!$L$9:$L$15</c:f>
              <c:numCache>
                <c:formatCode>General</c:formatCode>
                <c:ptCount val="6"/>
                <c:pt idx="0">
                  <c:v>6025942</c:v>
                </c:pt>
                <c:pt idx="1">
                  <c:v>7996728</c:v>
                </c:pt>
                <c:pt idx="2">
                  <c:v>6358982</c:v>
                </c:pt>
                <c:pt idx="3">
                  <c:v>7009450</c:v>
                </c:pt>
                <c:pt idx="4">
                  <c:v>6574092</c:v>
                </c:pt>
                <c:pt idx="5">
                  <c:v>6613340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0-4A83-953B-30AC8E18B16E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90656"/>
        <c:axId val="382789696"/>
      </c:lineChart>
      <c:catAx>
        <c:axId val="3827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89696"/>
        <c:crosses val="autoZero"/>
        <c:auto val="1"/>
        <c:lblAlgn val="ctr"/>
        <c:lblOffset val="100"/>
        <c:noMultiLvlLbl val="0"/>
      </c:catAx>
      <c:valAx>
        <c:axId val="38278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7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335280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05C4D-0CCC-44D7-923F-BC21144D6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20</xdr:row>
      <xdr:rowOff>57150</xdr:rowOff>
    </xdr:from>
    <xdr:to>
      <xdr:col>8</xdr:col>
      <xdr:colOff>342900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CA34E-A2C4-ECCF-DA3B-71849417E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20</xdr:row>
      <xdr:rowOff>49530</xdr:rowOff>
    </xdr:from>
    <xdr:to>
      <xdr:col>13</xdr:col>
      <xdr:colOff>731520</xdr:colOff>
      <xdr:row>34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CA3CE-6B60-F803-6508-257A937F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Gupta" refreshedDate="45695.954890972222" createdVersion="8" refreshedVersion="8" minRefreshableVersion="3" recordCount="500" xr:uid="{8880ED54-A109-4B5B-A023-D4CBCAF1AD7F}">
  <cacheSource type="worksheet">
    <worksheetSource ref="A1:K501" sheet="Logical Functions"/>
  </cacheSource>
  <cacheFields count="11">
    <cacheField name="Employee ID" numFmtId="0">
      <sharedItems/>
    </cacheField>
    <cacheField name="Name" numFmtId="0">
      <sharedItems/>
    </cacheField>
    <cacheField name="Department" numFmtId="0">
      <sharedItems/>
    </cacheField>
    <cacheField name="Gender" numFmtId="0">
      <sharedItems/>
    </cacheField>
    <cacheField name="Salary" numFmtId="0">
      <sharedItems containsSemiMixedTypes="0" containsString="0" containsNumber="1" containsInteger="1" minValue="40297" maxValue="119918"/>
    </cacheField>
    <cacheField name="Hire Date" numFmtId="164">
      <sharedItems containsSemiMixedTypes="0" containsNonDate="0" containsDate="1" containsString="0" minDate="2015-02-13T00:00:00" maxDate="2025-01-29T00:00:00"/>
    </cacheField>
    <cacheField name="Performance Rating" numFmtId="0">
      <sharedItems containsSemiMixedTypes="0" containsString="0" containsNumber="1" containsInteger="1" minValue="1" maxValue="5" count="5">
        <n v="5"/>
        <n v="4"/>
        <n v="2"/>
        <n v="1"/>
        <n v="3"/>
      </sharedItems>
    </cacheField>
    <cacheField name="Bonus (%)" numFmtId="0">
      <sharedItems containsSemiMixedTypes="0" containsString="0" containsNumber="1" containsInteger="1" minValue="0" maxValue="15"/>
    </cacheField>
    <cacheField name="S_Classification" numFmtId="0">
      <sharedItems/>
    </cacheField>
    <cacheField name="Bonus Eligibility" numFmtId="0">
      <sharedItems/>
    </cacheField>
    <cacheField name="Emp_Performance" numFmtId="0">
      <sharedItems count="3">
        <s v="Excellent"/>
        <s v="Needs Improvement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Gupta" refreshedDate="45695.959033680556" createdVersion="8" refreshedVersion="8" minRefreshableVersion="3" recordCount="500" xr:uid="{BE721B71-BD21-45A2-AC09-1BCB669E2A31}">
  <cacheSource type="worksheet">
    <worksheetSource ref="C1:K501" sheet="Logical Functions"/>
  </cacheSource>
  <cacheFields count="9">
    <cacheField name="Department" numFmtId="0">
      <sharedItems count="6">
        <s v="IT"/>
        <s v="Finance"/>
        <s v="Marketing"/>
        <s v="Sales"/>
        <s v="Operations"/>
        <s v="HR"/>
      </sharedItems>
    </cacheField>
    <cacheField name="Gender" numFmtId="0">
      <sharedItems/>
    </cacheField>
    <cacheField name="Salary" numFmtId="0">
      <sharedItems containsSemiMixedTypes="0" containsString="0" containsNumber="1" containsInteger="1" minValue="40297" maxValue="119918"/>
    </cacheField>
    <cacheField name="Hire Date" numFmtId="164">
      <sharedItems containsSemiMixedTypes="0" containsNonDate="0" containsDate="1" containsString="0" minDate="2015-02-13T00:00:00" maxDate="2025-01-29T00:00:00"/>
    </cacheField>
    <cacheField name="Performance Rating" numFmtId="0">
      <sharedItems containsSemiMixedTypes="0" containsString="0" containsNumber="1" containsInteger="1" minValue="1" maxValue="5"/>
    </cacheField>
    <cacheField name="Bonus (%)" numFmtId="0">
      <sharedItems containsSemiMixedTypes="0" containsString="0" containsNumber="1" containsInteger="1" minValue="0" maxValue="15"/>
    </cacheField>
    <cacheField name="S_Classification" numFmtId="0">
      <sharedItems/>
    </cacheField>
    <cacheField name="Bonus Eligibility" numFmtId="0">
      <sharedItems/>
    </cacheField>
    <cacheField name="Emp_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Gupta" refreshedDate="45695.979919444442" createdVersion="8" refreshedVersion="8" minRefreshableVersion="3" recordCount="500" xr:uid="{231B30B5-DECF-43AC-9419-2E479CBDEF3A}">
  <cacheSource type="worksheet">
    <worksheetSource ref="A1:H501" sheet="Sample Data"/>
  </cacheSource>
  <cacheFields count="8">
    <cacheField name="Employee ID" numFmtId="0">
      <sharedItems/>
    </cacheField>
    <cacheField name="Name" numFmtId="0">
      <sharedItems/>
    </cacheField>
    <cacheField name="Department" numFmtId="0">
      <sharedItems count="6">
        <s v="Operations"/>
        <s v="Sales"/>
        <s v="IT"/>
        <s v="Finance"/>
        <s v="HR"/>
        <s v="Marketing"/>
      </sharedItems>
    </cacheField>
    <cacheField name="Gender" numFmtId="0">
      <sharedItems count="2">
        <s v="Female"/>
        <s v="Male"/>
      </sharedItems>
    </cacheField>
    <cacheField name="Salary" numFmtId="0">
      <sharedItems containsSemiMixedTypes="0" containsString="0" containsNumber="1" containsInteger="1" minValue="40297" maxValue="119918"/>
    </cacheField>
    <cacheField name="Hire Date" numFmtId="164">
      <sharedItems containsSemiMixedTypes="0" containsNonDate="0" containsDate="1" containsString="0" minDate="2015-02-13T00:00:00" maxDate="2025-01-29T00:00:00" count="468">
        <d v="2024-01-14T00:00:00"/>
        <d v="2019-02-06T00:00:00"/>
        <d v="2017-05-10T00:00:00"/>
        <d v="2020-01-06T00:00:00"/>
        <d v="2018-09-24T00:00:00"/>
        <d v="2021-03-03T00:00:00"/>
        <d v="2017-08-19T00:00:00"/>
        <d v="2018-10-07T00:00:00"/>
        <d v="2022-01-05T00:00:00"/>
        <d v="2022-08-30T00:00:00"/>
        <d v="2023-06-26T00:00:00"/>
        <d v="2024-07-12T00:00:00"/>
        <d v="2020-03-12T00:00:00"/>
        <d v="2023-06-01T00:00:00"/>
        <d v="2023-12-15T00:00:00"/>
        <d v="2021-04-02T00:00:00"/>
        <d v="2024-05-04T00:00:00"/>
        <d v="2021-08-23T00:00:00"/>
        <d v="2023-11-09T00:00:00"/>
        <d v="2016-06-28T00:00:00"/>
        <d v="2021-08-08T00:00:00"/>
        <d v="2016-10-28T00:00:00"/>
        <d v="2015-09-29T00:00:00"/>
        <d v="2016-01-14T00:00:00"/>
        <d v="2022-09-08T00:00:00"/>
        <d v="2015-07-17T00:00:00"/>
        <d v="2015-04-11T00:00:00"/>
        <d v="2021-08-21T00:00:00"/>
        <d v="2023-06-28T00:00:00"/>
        <d v="2020-05-27T00:00:00"/>
        <d v="2024-08-09T00:00:00"/>
        <d v="2016-08-13T00:00:00"/>
        <d v="2021-10-06T00:00:00"/>
        <d v="2018-05-18T00:00:00"/>
        <d v="2023-02-07T00:00:00"/>
        <d v="2020-07-30T00:00:00"/>
        <d v="2023-05-29T00:00:00"/>
        <d v="2023-02-20T00:00:00"/>
        <d v="2022-01-26T00:00:00"/>
        <d v="2022-09-11T00:00:00"/>
        <d v="2020-01-27T00:00:00"/>
        <d v="2015-10-14T00:00:00"/>
        <d v="2016-05-29T00:00:00"/>
        <d v="2017-04-19T00:00:00"/>
        <d v="2018-07-18T00:00:00"/>
        <d v="2023-01-07T00:00:00"/>
        <d v="2023-09-29T00:00:00"/>
        <d v="2018-10-08T00:00:00"/>
        <d v="2015-09-05T00:00:00"/>
        <d v="2022-12-22T00:00:00"/>
        <d v="2024-03-09T00:00:00"/>
        <d v="2020-10-20T00:00:00"/>
        <d v="2015-06-20T00:00:00"/>
        <d v="2024-03-24T00:00:00"/>
        <d v="2017-04-30T00:00:00"/>
        <d v="2023-02-02T00:00:00"/>
        <d v="2024-12-03T00:00:00"/>
        <d v="2023-06-18T00:00:00"/>
        <d v="2024-07-20T00:00:00"/>
        <d v="2024-03-10T00:00:00"/>
        <d v="2020-08-06T00:00:00"/>
        <d v="2023-10-08T00:00:00"/>
        <d v="2021-12-07T00:00:00"/>
        <d v="2021-04-08T00:00:00"/>
        <d v="2015-12-03T00:00:00"/>
        <d v="2020-09-03T00:00:00"/>
        <d v="2017-07-04T00:00:00"/>
        <d v="2020-12-17T00:00:00"/>
        <d v="2017-02-05T00:00:00"/>
        <d v="2019-03-21T00:00:00"/>
        <d v="2021-09-17T00:00:00"/>
        <d v="2017-07-10T00:00:00"/>
        <d v="2020-07-24T00:00:00"/>
        <d v="2018-07-24T00:00:00"/>
        <d v="2020-05-03T00:00:00"/>
        <d v="2017-07-08T00:00:00"/>
        <d v="2016-02-22T00:00:00"/>
        <d v="2015-05-28T00:00:00"/>
        <d v="2019-04-06T00:00:00"/>
        <d v="2023-02-01T00:00:00"/>
        <d v="2019-10-08T00:00:00"/>
        <d v="2020-05-06T00:00:00"/>
        <d v="2017-06-21T00:00:00"/>
        <d v="2017-05-03T00:00:00"/>
        <d v="2017-02-09T00:00:00"/>
        <d v="2024-11-14T00:00:00"/>
        <d v="2020-09-18T00:00:00"/>
        <d v="2017-04-02T00:00:00"/>
        <d v="2022-09-23T00:00:00"/>
        <d v="2016-08-12T00:00:00"/>
        <d v="2015-11-06T00:00:00"/>
        <d v="2015-11-09T00:00:00"/>
        <d v="2019-11-24T00:00:00"/>
        <d v="2015-08-07T00:00:00"/>
        <d v="2020-09-09T00:00:00"/>
        <d v="2017-05-02T00:00:00"/>
        <d v="2017-09-27T00:00:00"/>
        <d v="2021-04-27T00:00:00"/>
        <d v="2020-10-06T00:00:00"/>
        <d v="2021-08-14T00:00:00"/>
        <d v="2022-10-11T00:00:00"/>
        <d v="2021-11-09T00:00:00"/>
        <d v="2023-02-10T00:00:00"/>
        <d v="2016-03-09T00:00:00"/>
        <d v="2016-11-11T00:00:00"/>
        <d v="2017-11-30T00:00:00"/>
        <d v="2018-12-12T00:00:00"/>
        <d v="2019-12-04T00:00:00"/>
        <d v="2019-02-17T00:00:00"/>
        <d v="2022-04-22T00:00:00"/>
        <d v="2022-06-09T00:00:00"/>
        <d v="2024-09-15T00:00:00"/>
        <d v="2019-08-08T00:00:00"/>
        <d v="2021-06-06T00:00:00"/>
        <d v="2017-05-09T00:00:00"/>
        <d v="2020-03-06T00:00:00"/>
        <d v="2023-08-07T00:00:00"/>
        <d v="2018-09-11T00:00:00"/>
        <d v="2019-09-22T00:00:00"/>
        <d v="2017-02-10T00:00:00"/>
        <d v="2015-10-12T00:00:00"/>
        <d v="2022-11-22T00:00:00"/>
        <d v="2017-09-18T00:00:00"/>
        <d v="2020-09-23T00:00:00"/>
        <d v="2021-07-08T00:00:00"/>
        <d v="2025-01-25T00:00:00"/>
        <d v="2024-09-19T00:00:00"/>
        <d v="2019-06-26T00:00:00"/>
        <d v="2017-07-29T00:00:00"/>
        <d v="2017-01-08T00:00:00"/>
        <d v="2021-05-19T00:00:00"/>
        <d v="2017-06-03T00:00:00"/>
        <d v="2019-07-23T00:00:00"/>
        <d v="2022-11-19T00:00:00"/>
        <d v="2021-09-22T00:00:00"/>
        <d v="2019-10-11T00:00:00"/>
        <d v="2017-11-26T00:00:00"/>
        <d v="2015-11-08T00:00:00"/>
        <d v="2022-10-25T00:00:00"/>
        <d v="2016-10-17T00:00:00"/>
        <d v="2021-12-19T00:00:00"/>
        <d v="2024-08-18T00:00:00"/>
        <d v="2017-08-07T00:00:00"/>
        <d v="2022-12-17T00:00:00"/>
        <d v="2019-05-24T00:00:00"/>
        <d v="2018-11-10T00:00:00"/>
        <d v="2024-02-25T00:00:00"/>
        <d v="2018-09-01T00:00:00"/>
        <d v="2017-09-20T00:00:00"/>
        <d v="2024-03-18T00:00:00"/>
        <d v="2018-07-25T00:00:00"/>
        <d v="2016-07-30T00:00:00"/>
        <d v="2018-08-25T00:00:00"/>
        <d v="2018-09-05T00:00:00"/>
        <d v="2018-06-11T00:00:00"/>
        <d v="2024-01-16T00:00:00"/>
        <d v="2020-12-07T00:00:00"/>
        <d v="2017-02-21T00:00:00"/>
        <d v="2015-06-11T00:00:00"/>
        <d v="2017-06-14T00:00:00"/>
        <d v="2016-03-25T00:00:00"/>
        <d v="2016-01-15T00:00:00"/>
        <d v="2022-06-20T00:00:00"/>
        <d v="2021-09-06T00:00:00"/>
        <d v="2019-12-29T00:00:00"/>
        <d v="2016-12-07T00:00:00"/>
        <d v="2024-07-08T00:00:00"/>
        <d v="2020-01-14T00:00:00"/>
        <d v="2018-03-26T00:00:00"/>
        <d v="2017-09-23T00:00:00"/>
        <d v="2020-06-16T00:00:00"/>
        <d v="2016-07-14T00:00:00"/>
        <d v="2019-04-12T00:00:00"/>
        <d v="2018-12-25T00:00:00"/>
        <d v="2016-02-24T00:00:00"/>
        <d v="2015-08-16T00:00:00"/>
        <d v="2024-05-27T00:00:00"/>
        <d v="2023-03-13T00:00:00"/>
        <d v="2015-11-17T00:00:00"/>
        <d v="2015-08-04T00:00:00"/>
        <d v="2024-12-09T00:00:00"/>
        <d v="2015-05-03T00:00:00"/>
        <d v="2022-07-19T00:00:00"/>
        <d v="2018-05-25T00:00:00"/>
        <d v="2018-02-28T00:00:00"/>
        <d v="2016-03-18T00:00:00"/>
        <d v="2015-04-13T00:00:00"/>
        <d v="2015-03-23T00:00:00"/>
        <d v="2018-04-02T00:00:00"/>
        <d v="2024-02-04T00:00:00"/>
        <d v="2021-06-14T00:00:00"/>
        <d v="2017-01-24T00:00:00"/>
        <d v="2022-10-04T00:00:00"/>
        <d v="2022-01-31T00:00:00"/>
        <d v="2018-04-20T00:00:00"/>
        <d v="2017-03-11T00:00:00"/>
        <d v="2020-04-20T00:00:00"/>
        <d v="2022-05-11T00:00:00"/>
        <d v="2024-06-06T00:00:00"/>
        <d v="2016-03-19T00:00:00"/>
        <d v="2015-05-12T00:00:00"/>
        <d v="2021-02-01T00:00:00"/>
        <d v="2020-10-23T00:00:00"/>
        <d v="2015-03-26T00:00:00"/>
        <d v="2022-03-08T00:00:00"/>
        <d v="2018-02-22T00:00:00"/>
        <d v="2020-09-26T00:00:00"/>
        <d v="2015-09-14T00:00:00"/>
        <d v="2022-11-04T00:00:00"/>
        <d v="2018-06-24T00:00:00"/>
        <d v="2024-05-13T00:00:00"/>
        <d v="2024-09-11T00:00:00"/>
        <d v="2019-12-13T00:00:00"/>
        <d v="2015-12-22T00:00:00"/>
        <d v="2022-07-27T00:00:00"/>
        <d v="2020-01-22T00:00:00"/>
        <d v="2016-08-02T00:00:00"/>
        <d v="2015-05-10T00:00:00"/>
        <d v="2022-07-02T00:00:00"/>
        <d v="2016-01-22T00:00:00"/>
        <d v="2022-12-23T00:00:00"/>
        <d v="2020-08-03T00:00:00"/>
        <d v="2018-12-19T00:00:00"/>
        <d v="2023-11-14T00:00:00"/>
        <d v="2018-01-03T00:00:00"/>
        <d v="2018-02-10T00:00:00"/>
        <d v="2019-07-03T00:00:00"/>
        <d v="2022-08-04T00:00:00"/>
        <d v="2018-05-24T00:00:00"/>
        <d v="2024-05-22T00:00:00"/>
        <d v="2017-11-14T00:00:00"/>
        <d v="2023-02-05T00:00:00"/>
        <d v="2015-06-19T00:00:00"/>
        <d v="2018-02-26T00:00:00"/>
        <d v="2018-03-22T00:00:00"/>
        <d v="2023-12-31T00:00:00"/>
        <d v="2024-03-13T00:00:00"/>
        <d v="2021-12-03T00:00:00"/>
        <d v="2016-07-22T00:00:00"/>
        <d v="2019-09-27T00:00:00"/>
        <d v="2015-08-05T00:00:00"/>
        <d v="2021-07-12T00:00:00"/>
        <d v="2023-04-23T00:00:00"/>
        <d v="2022-02-17T00:00:00"/>
        <d v="2016-12-18T00:00:00"/>
        <d v="2016-11-27T00:00:00"/>
        <d v="2018-01-06T00:00:00"/>
        <d v="2019-05-22T00:00:00"/>
        <d v="2022-10-27T00:00:00"/>
        <d v="2024-07-07T00:00:00"/>
        <d v="2022-05-05T00:00:00"/>
        <d v="2021-05-06T00:00:00"/>
        <d v="2020-01-08T00:00:00"/>
        <d v="2017-12-28T00:00:00"/>
        <d v="2016-10-20T00:00:00"/>
        <d v="2025-01-18T00:00:00"/>
        <d v="2016-11-25T00:00:00"/>
        <d v="2017-07-02T00:00:00"/>
        <d v="2015-07-09T00:00:00"/>
        <d v="2015-02-13T00:00:00"/>
        <d v="2024-11-13T00:00:00"/>
        <d v="2017-10-25T00:00:00"/>
        <d v="2023-07-03T00:00:00"/>
        <d v="2022-01-03T00:00:00"/>
        <d v="2016-07-05T00:00:00"/>
        <d v="2024-02-21T00:00:00"/>
        <d v="2016-01-13T00:00:00"/>
        <d v="2022-07-25T00:00:00"/>
        <d v="2022-04-15T00:00:00"/>
        <d v="2022-01-25T00:00:00"/>
        <d v="2018-02-25T00:00:00"/>
        <d v="2018-09-16T00:00:00"/>
        <d v="2020-05-02T00:00:00"/>
        <d v="2023-04-29T00:00:00"/>
        <d v="2020-09-20T00:00:00"/>
        <d v="2021-11-18T00:00:00"/>
        <d v="2020-04-13T00:00:00"/>
        <d v="2018-07-09T00:00:00"/>
        <d v="2015-03-02T00:00:00"/>
        <d v="2022-06-22T00:00:00"/>
        <d v="2021-10-07T00:00:00"/>
        <d v="2023-06-05T00:00:00"/>
        <d v="2015-03-13T00:00:00"/>
        <d v="2018-04-08T00:00:00"/>
        <d v="2023-03-09T00:00:00"/>
        <d v="2015-05-21T00:00:00"/>
        <d v="2023-11-16T00:00:00"/>
        <d v="2015-04-26T00:00:00"/>
        <d v="2024-07-13T00:00:00"/>
        <d v="2022-04-23T00:00:00"/>
        <d v="2023-08-15T00:00:00"/>
        <d v="2017-08-08T00:00:00"/>
        <d v="2018-11-16T00:00:00"/>
        <d v="2016-01-03T00:00:00"/>
        <d v="2018-05-23T00:00:00"/>
        <d v="2022-08-26T00:00:00"/>
        <d v="2022-05-14T00:00:00"/>
        <d v="2020-11-03T00:00:00"/>
        <d v="2016-12-03T00:00:00"/>
        <d v="2019-05-07T00:00:00"/>
        <d v="2024-03-22T00:00:00"/>
        <d v="2016-11-28T00:00:00"/>
        <d v="2024-03-06T00:00:00"/>
        <d v="2017-03-26T00:00:00"/>
        <d v="2019-09-19T00:00:00"/>
        <d v="2017-09-19T00:00:00"/>
        <d v="2018-02-07T00:00:00"/>
        <d v="2023-08-05T00:00:00"/>
        <d v="2017-09-17T00:00:00"/>
        <d v="2015-04-08T00:00:00"/>
        <d v="2015-07-10T00:00:00"/>
        <d v="2023-11-02T00:00:00"/>
        <d v="2024-06-10T00:00:00"/>
        <d v="2019-08-21T00:00:00"/>
        <d v="2020-10-28T00:00:00"/>
        <d v="2022-03-04T00:00:00"/>
        <d v="2016-07-24T00:00:00"/>
        <d v="2017-06-10T00:00:00"/>
        <d v="2017-05-31T00:00:00"/>
        <d v="2017-06-28T00:00:00"/>
        <d v="2022-08-31T00:00:00"/>
        <d v="2018-10-20T00:00:00"/>
        <d v="2017-04-17T00:00:00"/>
        <d v="2016-06-10T00:00:00"/>
        <d v="2019-09-16T00:00:00"/>
        <d v="2016-06-13T00:00:00"/>
        <d v="2024-10-10T00:00:00"/>
        <d v="2021-04-09T00:00:00"/>
        <d v="2019-06-17T00:00:00"/>
        <d v="2020-12-27T00:00:00"/>
        <d v="2020-06-10T00:00:00"/>
        <d v="2020-07-20T00:00:00"/>
        <d v="2021-05-17T00:00:00"/>
        <d v="2016-02-01T00:00:00"/>
        <d v="2022-10-01T00:00:00"/>
        <d v="2016-09-21T00:00:00"/>
        <d v="2022-04-14T00:00:00"/>
        <d v="2019-07-15T00:00:00"/>
        <d v="2019-08-10T00:00:00"/>
        <d v="2024-12-21T00:00:00"/>
        <d v="2023-02-17T00:00:00"/>
        <d v="2020-12-21T00:00:00"/>
        <d v="2017-09-01T00:00:00"/>
        <d v="2021-11-07T00:00:00"/>
        <d v="2018-07-03T00:00:00"/>
        <d v="2022-05-19T00:00:00"/>
        <d v="2020-10-31T00:00:00"/>
        <d v="2015-08-27T00:00:00"/>
        <d v="2023-11-20T00:00:00"/>
        <d v="2020-04-01T00:00:00"/>
        <d v="2025-01-07T00:00:00"/>
        <d v="2024-02-22T00:00:00"/>
        <d v="2016-01-09T00:00:00"/>
        <d v="2021-04-04T00:00:00"/>
        <d v="2020-10-12T00:00:00"/>
        <d v="2020-01-28T00:00:00"/>
        <d v="2019-01-22T00:00:00"/>
        <d v="2020-07-25T00:00:00"/>
        <d v="2020-12-25T00:00:00"/>
        <d v="2015-06-22T00:00:00"/>
        <d v="2016-07-28T00:00:00"/>
        <d v="2016-01-21T00:00:00"/>
        <d v="2015-03-08T00:00:00"/>
        <d v="2020-02-26T00:00:00"/>
        <d v="2021-02-26T00:00:00"/>
        <d v="2022-09-16T00:00:00"/>
        <d v="2021-08-12T00:00:00"/>
        <d v="2019-09-12T00:00:00"/>
        <d v="2016-08-04T00:00:00"/>
        <d v="2017-01-17T00:00:00"/>
        <d v="2022-07-16T00:00:00"/>
        <d v="2016-10-04T00:00:00"/>
        <d v="2024-09-20T00:00:00"/>
        <d v="2021-09-04T00:00:00"/>
        <d v="2023-06-02T00:00:00"/>
        <d v="2017-04-28T00:00:00"/>
        <d v="2022-04-08T00:00:00"/>
        <d v="2024-01-21T00:00:00"/>
        <d v="2023-08-19T00:00:00"/>
        <d v="2018-03-27T00:00:00"/>
        <d v="2018-02-15T00:00:00"/>
        <d v="2024-04-10T00:00:00"/>
        <d v="2023-06-13T00:00:00"/>
        <d v="2016-08-01T00:00:00"/>
        <d v="2019-11-01T00:00:00"/>
        <d v="2016-07-13T00:00:00"/>
        <d v="2019-04-20T00:00:00"/>
        <d v="2016-04-25T00:00:00"/>
        <d v="2020-03-04T00:00:00"/>
        <d v="2025-01-28T00:00:00"/>
        <d v="2023-09-25T00:00:00"/>
        <d v="2018-02-17T00:00:00"/>
        <d v="2019-12-07T00:00:00"/>
        <d v="2016-06-25T00:00:00"/>
        <d v="2021-03-23T00:00:00"/>
        <d v="2024-10-03T00:00:00"/>
        <d v="2018-02-08T00:00:00"/>
        <d v="2017-02-28T00:00:00"/>
        <d v="2015-08-06T00:00:00"/>
        <d v="2016-09-20T00:00:00"/>
        <d v="2016-08-16T00:00:00"/>
        <d v="2023-09-28T00:00:00"/>
        <d v="2024-12-30T00:00:00"/>
        <d v="2018-06-02T00:00:00"/>
        <d v="2019-12-24T00:00:00"/>
        <d v="2021-02-25T00:00:00"/>
        <d v="2020-07-02T00:00:00"/>
        <d v="2016-09-19T00:00:00"/>
        <d v="2017-12-17T00:00:00"/>
        <d v="2020-11-11T00:00:00"/>
        <d v="2022-12-12T00:00:00"/>
        <d v="2016-07-26T00:00:00"/>
        <d v="2022-03-09T00:00:00"/>
        <d v="2016-03-12T00:00:00"/>
        <d v="2021-08-01T00:00:00"/>
        <d v="2017-11-15T00:00:00"/>
        <d v="2015-05-27T00:00:00"/>
        <d v="2016-11-10T00:00:00"/>
        <d v="2020-04-16T00:00:00"/>
        <d v="2024-09-30T00:00:00"/>
        <d v="2023-09-10T00:00:00"/>
        <d v="2022-12-02T00:00:00"/>
        <d v="2018-05-01T00:00:00"/>
        <d v="2021-01-30T00:00:00"/>
        <d v="2024-12-24T00:00:00"/>
        <d v="2016-05-04T00:00:00"/>
        <d v="2020-11-15T00:00:00"/>
        <d v="2020-11-02T00:00:00"/>
        <d v="2016-08-22T00:00:00"/>
        <d v="2021-04-26T00:00:00"/>
        <d v="2021-09-14T00:00:00"/>
        <d v="2015-05-15T00:00:00"/>
        <d v="2015-05-16T00:00:00"/>
        <d v="2024-06-24T00:00:00"/>
        <d v="2017-10-08T00:00:00"/>
        <d v="2023-02-16T00:00:00"/>
        <d v="2018-01-29T00:00:00"/>
        <d v="2021-06-23T00:00:00"/>
        <d v="2023-12-20T00:00:00"/>
        <d v="2022-04-04T00:00:00"/>
        <d v="2017-05-26T00:00:00"/>
        <d v="2018-12-13T00:00:00"/>
        <d v="2021-03-18T00:00:00"/>
        <d v="2024-06-30T00:00:00"/>
        <d v="2023-01-30T00:00:00"/>
        <d v="2018-02-03T00:00:00"/>
        <d v="2018-11-22T00:00:00"/>
        <d v="2024-03-28T00:00:00"/>
        <d v="2017-10-01T00:00:00"/>
        <d v="2021-09-28T00:00:00"/>
        <d v="2017-01-01T00:00:00"/>
        <d v="2018-11-01T00:00:00"/>
        <d v="2024-06-03T00:00:00"/>
        <d v="2023-01-31T00:00:00"/>
        <d v="2023-08-12T00:00:00"/>
        <d v="2020-07-29T00:00:00"/>
        <d v="2023-05-21T00:00:00"/>
        <d v="2015-08-28T00:00:00"/>
        <d v="2021-11-24T00:00:00"/>
        <d v="2019-07-07T00:00:00"/>
        <d v="2024-07-05T00:00:00"/>
        <d v="2015-09-19T00:00:00"/>
        <d v="2015-12-14T00:00:00"/>
        <d v="2024-01-30T00:00:00"/>
        <d v="2016-11-01T00:00:00"/>
        <d v="2021-10-21T00:00:00"/>
        <d v="2017-03-23T00:00:00"/>
        <d v="2021-07-05T00:00:00"/>
      </sharedItems>
    </cacheField>
    <cacheField name="Performance Rating" numFmtId="0">
      <sharedItems containsSemiMixedTypes="0" containsString="0" containsNumber="1" containsInteger="1" minValue="1" maxValue="5"/>
    </cacheField>
    <cacheField name="Bonus (%)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001"/>
    <s v="Tara Davis"/>
    <s v="IT"/>
    <s v="Male"/>
    <n v="109560"/>
    <d v="2017-11-15T00:00:00"/>
    <x v="0"/>
    <n v="14"/>
    <s v="Above Average"/>
    <s v="Eligible"/>
    <x v="0"/>
  </r>
  <r>
    <s v="E002"/>
    <s v="Madison Hughes"/>
    <s v="Finance"/>
    <s v="Male"/>
    <n v="49728"/>
    <d v="2024-03-09T00:00:00"/>
    <x v="1"/>
    <n v="15"/>
    <s v="Below Average"/>
    <s v="Not Eligible"/>
    <x v="0"/>
  </r>
  <r>
    <s v="E003"/>
    <s v="Amanda Miller"/>
    <s v="Marketing"/>
    <s v="Male"/>
    <n v="90389"/>
    <d v="2023-11-16T00:00:00"/>
    <x v="2"/>
    <n v="4"/>
    <s v="Above Average"/>
    <s v="Not Eligible"/>
    <x v="1"/>
  </r>
  <r>
    <s v="E004"/>
    <s v="Bryan Keller"/>
    <s v="IT"/>
    <s v="Male"/>
    <n v="68449"/>
    <d v="2019-04-12T00:00:00"/>
    <x v="3"/>
    <n v="2"/>
    <s v="Below Average"/>
    <s v="Not Eligible"/>
    <x v="1"/>
  </r>
  <r>
    <s v="E005"/>
    <s v="John Larsen"/>
    <s v="Finance"/>
    <s v="Male"/>
    <n v="114452"/>
    <d v="2018-12-13T00:00:00"/>
    <x v="1"/>
    <n v="10"/>
    <s v="Above Average"/>
    <s v="Eligible"/>
    <x v="0"/>
  </r>
  <r>
    <s v="E006"/>
    <s v="Olivia Elliott"/>
    <s v="IT"/>
    <s v="Male"/>
    <n v="65029"/>
    <d v="2018-11-10T00:00:00"/>
    <x v="0"/>
    <n v="7"/>
    <s v="Below Average"/>
    <s v="Eligible"/>
    <x v="0"/>
  </r>
  <r>
    <s v="E007"/>
    <s v="Lisa Cox"/>
    <s v="Sales"/>
    <s v="Male"/>
    <n v="51150"/>
    <d v="2020-08-06T00:00:00"/>
    <x v="3"/>
    <n v="2"/>
    <s v="Below Average"/>
    <s v="Not Eligible"/>
    <x v="1"/>
  </r>
  <r>
    <s v="E008"/>
    <s v="Larry Ward"/>
    <s v="Operations"/>
    <s v="Male"/>
    <n v="66946"/>
    <d v="2016-03-25T00:00:00"/>
    <x v="4"/>
    <n v="10"/>
    <s v="Below Average"/>
    <s v="Not Eligible"/>
    <x v="2"/>
  </r>
  <r>
    <s v="E009"/>
    <s v="Thomas Woodard Jr."/>
    <s v="Marketing"/>
    <s v="Male"/>
    <n v="94223"/>
    <d v="2018-02-07T00:00:00"/>
    <x v="2"/>
    <n v="3"/>
    <s v="Above Average"/>
    <s v="Not Eligible"/>
    <x v="1"/>
  </r>
  <r>
    <s v="E010"/>
    <s v="Adam Jones"/>
    <s v="Operations"/>
    <s v="Male"/>
    <n v="79841"/>
    <d v="2024-05-22T00:00:00"/>
    <x v="0"/>
    <n v="4"/>
    <s v="Below Average"/>
    <s v="Eligible"/>
    <x v="0"/>
  </r>
  <r>
    <s v="E011"/>
    <s v="Willie Allen"/>
    <s v="HR"/>
    <s v="Male"/>
    <n v="54234"/>
    <d v="2017-06-21T00:00:00"/>
    <x v="1"/>
    <n v="12"/>
    <s v="Below Average"/>
    <s v="Not Eligible"/>
    <x v="0"/>
  </r>
  <r>
    <s v="E012"/>
    <s v="Tanner Franco"/>
    <s v="HR"/>
    <s v="Male"/>
    <n v="63865"/>
    <d v="2017-11-26T00:00:00"/>
    <x v="1"/>
    <n v="9"/>
    <s v="Below Average"/>
    <s v="Eligible"/>
    <x v="0"/>
  </r>
  <r>
    <s v="E013"/>
    <s v="Joshua Turner"/>
    <s v="Sales"/>
    <s v="Male"/>
    <n v="46742"/>
    <d v="2023-05-29T00:00:00"/>
    <x v="0"/>
    <n v="13"/>
    <s v="Below Average"/>
    <s v="Not Eligible"/>
    <x v="0"/>
  </r>
  <r>
    <s v="E014"/>
    <s v="James Buchanan"/>
    <s v="Marketing"/>
    <s v="Male"/>
    <n v="54706"/>
    <d v="2017-02-09T00:00:00"/>
    <x v="2"/>
    <n v="4"/>
    <s v="Below Average"/>
    <s v="Not Eligible"/>
    <x v="1"/>
  </r>
  <r>
    <s v="E015"/>
    <s v="Kelsey Zimmerman"/>
    <s v="Marketing"/>
    <s v="Male"/>
    <n v="109585"/>
    <d v="2015-05-27T00:00:00"/>
    <x v="3"/>
    <n v="1"/>
    <s v="Above Average"/>
    <s v="Not Eligible"/>
    <x v="1"/>
  </r>
  <r>
    <s v="E016"/>
    <s v="Regina Williams"/>
    <s v="HR"/>
    <s v="Male"/>
    <n v="111691"/>
    <d v="2021-01-30T00:00:00"/>
    <x v="4"/>
    <n v="7"/>
    <s v="Above Average"/>
    <s v="Not Eligible"/>
    <x v="2"/>
  </r>
  <r>
    <s v="E017"/>
    <s v="Nicole Watson"/>
    <s v="Sales"/>
    <s v="Female"/>
    <n v="90378"/>
    <d v="2015-05-21T00:00:00"/>
    <x v="3"/>
    <n v="4"/>
    <s v="Above Average"/>
    <s v="Not Eligible"/>
    <x v="1"/>
  </r>
  <r>
    <s v="E018"/>
    <s v="Lori Dunlap"/>
    <s v="HR"/>
    <s v="Male"/>
    <n v="116133"/>
    <d v="2024-03-28T00:00:00"/>
    <x v="1"/>
    <n v="8"/>
    <s v="Above Average"/>
    <s v="Eligible"/>
    <x v="0"/>
  </r>
  <r>
    <s v="E019"/>
    <s v="Matthew Walker"/>
    <s v="Marketing"/>
    <s v="Female"/>
    <n v="80182"/>
    <d v="2023-02-05T00:00:00"/>
    <x v="2"/>
    <n v="5"/>
    <s v="Below Average"/>
    <s v="Not Eligible"/>
    <x v="1"/>
  </r>
  <r>
    <s v="E020"/>
    <s v="Ann Boyer"/>
    <s v="Finance"/>
    <s v="Male"/>
    <n v="106584"/>
    <d v="2016-06-25T00:00:00"/>
    <x v="4"/>
    <n v="12"/>
    <s v="Above Average"/>
    <s v="Not Eligible"/>
    <x v="2"/>
  </r>
  <r>
    <s v="E021"/>
    <s v="Dr. Jacob Roberts"/>
    <s v="IT"/>
    <s v="Male"/>
    <n v="90939"/>
    <d v="2017-08-08T00:00:00"/>
    <x v="1"/>
    <n v="15"/>
    <s v="Above Average"/>
    <s v="Eligible"/>
    <x v="0"/>
  </r>
  <r>
    <s v="E022"/>
    <s v="Becky Sweeney"/>
    <s v="Marketing"/>
    <s v="Female"/>
    <n v="110937"/>
    <d v="2019-08-08T00:00:00"/>
    <x v="0"/>
    <n v="3"/>
    <s v="Above Average"/>
    <s v="Eligible"/>
    <x v="0"/>
  </r>
  <r>
    <s v="E023"/>
    <s v="Jennifer Nunez"/>
    <s v="Sales"/>
    <s v="Male"/>
    <n v="105173"/>
    <d v="2016-07-13T00:00:00"/>
    <x v="4"/>
    <n v="7"/>
    <s v="Above Average"/>
    <s v="Not Eligible"/>
    <x v="2"/>
  </r>
  <r>
    <s v="E024"/>
    <s v="Robert Morgan"/>
    <s v="Operations"/>
    <s v="Male"/>
    <n v="67530"/>
    <d v="2020-01-14T00:00:00"/>
    <x v="0"/>
    <n v="11"/>
    <s v="Below Average"/>
    <s v="Eligible"/>
    <x v="0"/>
  </r>
  <r>
    <s v="E025"/>
    <s v="Peggy Ruiz"/>
    <s v="Finance"/>
    <s v="Female"/>
    <n v="80269"/>
    <d v="2015-06-19T00:00:00"/>
    <x v="3"/>
    <n v="3"/>
    <s v="Below Average"/>
    <s v="Not Eligible"/>
    <x v="1"/>
  </r>
  <r>
    <s v="E026"/>
    <s v="Daniel Hendricks"/>
    <s v="Marketing"/>
    <s v="Male"/>
    <n v="61726"/>
    <d v="2017-07-29T00:00:00"/>
    <x v="1"/>
    <n v="8"/>
    <s v="Below Average"/>
    <s v="Eligible"/>
    <x v="0"/>
  </r>
  <r>
    <s v="E027"/>
    <s v="Mia Foley"/>
    <s v="HR"/>
    <s v="Male"/>
    <n v="52632"/>
    <d v="2018-07-24T00:00:00"/>
    <x v="0"/>
    <n v="7"/>
    <s v="Below Average"/>
    <s v="Not Eligible"/>
    <x v="0"/>
  </r>
  <r>
    <s v="E028"/>
    <s v="Anne Reid"/>
    <s v="HR"/>
    <s v="Male"/>
    <n v="80322"/>
    <d v="2018-02-26T00:00:00"/>
    <x v="2"/>
    <n v="4"/>
    <s v="Below Average"/>
    <s v="Not Eligible"/>
    <x v="1"/>
  </r>
  <r>
    <s v="E029"/>
    <s v="Jessica Steele"/>
    <s v="Finance"/>
    <s v="Male"/>
    <n v="56172"/>
    <d v="2019-11-24T00:00:00"/>
    <x v="4"/>
    <n v="7"/>
    <s v="Below Average"/>
    <s v="Not Eligible"/>
    <x v="2"/>
  </r>
  <r>
    <s v="E030"/>
    <s v="Alfred Myers"/>
    <s v="HR"/>
    <s v="Male"/>
    <n v="55484"/>
    <d v="2016-08-12T00:00:00"/>
    <x v="1"/>
    <n v="5"/>
    <s v="Below Average"/>
    <s v="Not Eligible"/>
    <x v="0"/>
  </r>
  <r>
    <s v="E031"/>
    <s v="Jesse Allen"/>
    <s v="Sales"/>
    <s v="Female"/>
    <n v="76623"/>
    <d v="2020-01-22T00:00:00"/>
    <x v="2"/>
    <n v="0"/>
    <s v="Below Average"/>
    <s v="Not Eligible"/>
    <x v="1"/>
  </r>
  <r>
    <s v="E032"/>
    <s v="Rebecca Eaton"/>
    <s v="Marketing"/>
    <s v="Male"/>
    <n v="100902"/>
    <d v="2020-12-25T00:00:00"/>
    <x v="3"/>
    <n v="2"/>
    <s v="Above Average"/>
    <s v="Not Eligible"/>
    <x v="1"/>
  </r>
  <r>
    <s v="E033"/>
    <s v="Peter Joseph"/>
    <s v="Operations"/>
    <s v="Male"/>
    <n v="65198"/>
    <d v="2024-02-25T00:00:00"/>
    <x v="2"/>
    <n v="1"/>
    <s v="Below Average"/>
    <s v="Not Eligible"/>
    <x v="1"/>
  </r>
  <r>
    <s v="E034"/>
    <s v="Craig Villarreal"/>
    <s v="Finance"/>
    <s v="Female"/>
    <n v="45726"/>
    <d v="2016-08-13T00:00:00"/>
    <x v="1"/>
    <n v="10"/>
    <s v="Below Average"/>
    <s v="Not Eligible"/>
    <x v="0"/>
  </r>
  <r>
    <s v="E035"/>
    <s v="Thomas Stafford"/>
    <s v="Marketing"/>
    <s v="Female"/>
    <n v="72895"/>
    <d v="2024-06-06T00:00:00"/>
    <x v="2"/>
    <n v="2"/>
    <s v="Below Average"/>
    <s v="Not Eligible"/>
    <x v="1"/>
  </r>
  <r>
    <s v="E036"/>
    <s v="Alexandra Terrell"/>
    <s v="Sales"/>
    <s v="Male"/>
    <n v="57260"/>
    <d v="2020-10-06T00:00:00"/>
    <x v="0"/>
    <n v="8"/>
    <s v="Below Average"/>
    <s v="Not Eligible"/>
    <x v="0"/>
  </r>
  <r>
    <s v="E037"/>
    <s v="Victoria Anderson"/>
    <s v="IT"/>
    <s v="Female"/>
    <n v="82896"/>
    <d v="2024-07-07T00:00:00"/>
    <x v="1"/>
    <n v="5"/>
    <s v="Above Average"/>
    <s v="Eligible"/>
    <x v="0"/>
  </r>
  <r>
    <s v="E038"/>
    <s v="Ashley Olsen"/>
    <s v="HR"/>
    <s v="Female"/>
    <n v="90058"/>
    <d v="2023-12-31T00:00:00"/>
    <x v="4"/>
    <n v="14"/>
    <s v="Above Average"/>
    <s v="Not Eligible"/>
    <x v="2"/>
  </r>
  <r>
    <s v="E039"/>
    <s v="Mary Allen"/>
    <s v="IT"/>
    <s v="Female"/>
    <n v="103717"/>
    <d v="2016-10-04T00:00:00"/>
    <x v="3"/>
    <n v="1"/>
    <s v="Above Average"/>
    <s v="Not Eligible"/>
    <x v="1"/>
  </r>
  <r>
    <s v="E040"/>
    <s v="Joseph Mayo"/>
    <s v="Finance"/>
    <s v="Female"/>
    <n v="74255"/>
    <d v="2022-03-08T00:00:00"/>
    <x v="2"/>
    <n v="1"/>
    <s v="Below Average"/>
    <s v="Not Eligible"/>
    <x v="1"/>
  </r>
  <r>
    <s v="E041"/>
    <s v="Marcia Lopez"/>
    <s v="Finance"/>
    <s v="Male"/>
    <n v="97524"/>
    <d v="2022-10-01T00:00:00"/>
    <x v="3"/>
    <n v="1"/>
    <s v="Above Average"/>
    <s v="Not Eligible"/>
    <x v="1"/>
  </r>
  <r>
    <s v="E042"/>
    <s v="Leslie Cruz"/>
    <s v="Marketing"/>
    <s v="Male"/>
    <n v="119918"/>
    <d v="2017-03-23T00:00:00"/>
    <x v="3"/>
    <n v="5"/>
    <s v="Above Average"/>
    <s v="Not Eligible"/>
    <x v="1"/>
  </r>
  <r>
    <s v="E043"/>
    <s v="Philip Bush"/>
    <s v="HR"/>
    <s v="Male"/>
    <n v="60144"/>
    <d v="2018-09-11T00:00:00"/>
    <x v="3"/>
    <n v="0"/>
    <s v="Below Average"/>
    <s v="Not Eligible"/>
    <x v="1"/>
  </r>
  <r>
    <s v="E044"/>
    <s v="Heather Bowen"/>
    <s v="Operations"/>
    <s v="Male"/>
    <n v="80387"/>
    <d v="2018-03-22T00:00:00"/>
    <x v="4"/>
    <n v="10"/>
    <s v="Below Average"/>
    <s v="Not Eligible"/>
    <x v="2"/>
  </r>
  <r>
    <s v="E045"/>
    <s v="Cheyenne Raymond"/>
    <s v="Sales"/>
    <s v="Male"/>
    <n v="90634"/>
    <d v="2024-07-13T00:00:00"/>
    <x v="2"/>
    <n v="0"/>
    <s v="Above Average"/>
    <s v="Not Eligible"/>
    <x v="1"/>
  </r>
  <r>
    <s v="E046"/>
    <s v="Monica Chandler"/>
    <s v="Sales"/>
    <s v="Male"/>
    <n v="104551"/>
    <d v="2023-08-19T00:00:00"/>
    <x v="1"/>
    <n v="5"/>
    <s v="Above Average"/>
    <s v="Eligible"/>
    <x v="0"/>
  </r>
  <r>
    <s v="E047"/>
    <s v="Jacob Hughes"/>
    <s v="IT"/>
    <s v="Male"/>
    <n v="104958"/>
    <d v="2016-08-01T00:00:00"/>
    <x v="3"/>
    <n v="0"/>
    <s v="Above Average"/>
    <s v="Not Eligible"/>
    <x v="1"/>
  </r>
  <r>
    <s v="E048"/>
    <s v="Renee Bailey"/>
    <s v="HR"/>
    <s v="Female"/>
    <n v="105169"/>
    <d v="2019-11-01T00:00:00"/>
    <x v="1"/>
    <n v="11"/>
    <s v="Above Average"/>
    <s v="Eligible"/>
    <x v="0"/>
  </r>
  <r>
    <s v="E049"/>
    <s v="Sarah Henderson"/>
    <s v="Marketing"/>
    <s v="Male"/>
    <n v="81121"/>
    <d v="2024-03-13T00:00:00"/>
    <x v="4"/>
    <n v="5"/>
    <s v="Below Average"/>
    <s v="Not Eligible"/>
    <x v="2"/>
  </r>
  <r>
    <s v="E050"/>
    <s v="Katherine Stone"/>
    <s v="IT"/>
    <s v="Female"/>
    <n v="51200"/>
    <d v="2021-12-07T00:00:00"/>
    <x v="4"/>
    <n v="5"/>
    <s v="Below Average"/>
    <s v="Not Eligible"/>
    <x v="2"/>
  </r>
  <r>
    <s v="E051"/>
    <s v="Rebecca Clark"/>
    <s v="Sales"/>
    <s v="Female"/>
    <n v="63670"/>
    <d v="2021-09-22T00:00:00"/>
    <x v="0"/>
    <n v="11"/>
    <s v="Below Average"/>
    <s v="Eligible"/>
    <x v="0"/>
  </r>
  <r>
    <s v="E052"/>
    <s v="Christian Taylor"/>
    <s v="Sales"/>
    <s v="Female"/>
    <n v="76593"/>
    <d v="2022-07-27T00:00:00"/>
    <x v="0"/>
    <n v="10"/>
    <s v="Below Average"/>
    <s v="Eligible"/>
    <x v="0"/>
  </r>
  <r>
    <s v="E053"/>
    <s v="Morgan Watson"/>
    <s v="Marketing"/>
    <s v="Female"/>
    <n v="115990"/>
    <d v="2016-08-22T00:00:00"/>
    <x v="2"/>
    <n v="1"/>
    <s v="Above Average"/>
    <s v="Not Eligible"/>
    <x v="1"/>
  </r>
  <r>
    <s v="E054"/>
    <s v="Melissa Santos"/>
    <s v="Marketing"/>
    <s v="Male"/>
    <n v="70063"/>
    <d v="2015-08-04T00:00:00"/>
    <x v="4"/>
    <n v="13"/>
    <s v="Below Average"/>
    <s v="Not Eligible"/>
    <x v="2"/>
  </r>
  <r>
    <s v="E055"/>
    <s v="Jennifer Harmon"/>
    <s v="Marketing"/>
    <s v="Female"/>
    <n v="52009"/>
    <d v="2021-09-17T00:00:00"/>
    <x v="4"/>
    <n v="15"/>
    <s v="Below Average"/>
    <s v="Not Eligible"/>
    <x v="2"/>
  </r>
  <r>
    <s v="E056"/>
    <s v="Bryan Stanley"/>
    <s v="HR"/>
    <s v="Male"/>
    <n v="100412"/>
    <d v="2024-02-22T00:00:00"/>
    <x v="4"/>
    <n v="15"/>
    <s v="Above Average"/>
    <s v="Not Eligible"/>
    <x v="2"/>
  </r>
  <r>
    <s v="E057"/>
    <s v="Danny White"/>
    <s v="HR"/>
    <s v="Female"/>
    <n v="73342"/>
    <d v="2021-02-01T00:00:00"/>
    <x v="2"/>
    <n v="2"/>
    <s v="Below Average"/>
    <s v="Not Eligible"/>
    <x v="1"/>
  </r>
  <r>
    <s v="E058"/>
    <s v="Eric Rhodes"/>
    <s v="Sales"/>
    <s v="Male"/>
    <n v="50623"/>
    <d v="2024-12-03T00:00:00"/>
    <x v="4"/>
    <n v="4"/>
    <s v="Below Average"/>
    <s v="Not Eligible"/>
    <x v="2"/>
  </r>
  <r>
    <s v="E059"/>
    <s v="Daniel Owens"/>
    <s v="Marketing"/>
    <s v="Male"/>
    <n v="90724"/>
    <d v="2022-07-19T00:00:00"/>
    <x v="2"/>
    <n v="2"/>
    <s v="Above Average"/>
    <s v="Not Eligible"/>
    <x v="1"/>
  </r>
  <r>
    <s v="E060"/>
    <s v="Michael Clark"/>
    <s v="Sales"/>
    <s v="Male"/>
    <n v="98610"/>
    <d v="2024-12-21T00:00:00"/>
    <x v="2"/>
    <n v="5"/>
    <s v="Above Average"/>
    <s v="Not Eligible"/>
    <x v="1"/>
  </r>
  <r>
    <s v="E061"/>
    <s v="Alexander Morton"/>
    <s v="Marketing"/>
    <s v="Male"/>
    <n v="93269"/>
    <d v="2024-03-06T00:00:00"/>
    <x v="3"/>
    <n v="2"/>
    <s v="Above Average"/>
    <s v="Not Eligible"/>
    <x v="1"/>
  </r>
  <r>
    <s v="E062"/>
    <s v="Ryan Jones"/>
    <s v="Sales"/>
    <s v="Female"/>
    <n v="54963"/>
    <d v="2017-04-02T00:00:00"/>
    <x v="0"/>
    <n v="6"/>
    <s v="Below Average"/>
    <s v="Not Eligible"/>
    <x v="0"/>
  </r>
  <r>
    <s v="E063"/>
    <s v="Rita Brown"/>
    <s v="Marketing"/>
    <s v="Female"/>
    <n v="102125"/>
    <d v="2021-08-12T00:00:00"/>
    <x v="3"/>
    <n v="0"/>
    <s v="Above Average"/>
    <s v="Not Eligible"/>
    <x v="1"/>
  </r>
  <r>
    <s v="E064"/>
    <s v="Courtney Frank"/>
    <s v="HR"/>
    <s v="Female"/>
    <n v="56164"/>
    <d v="2015-11-09T00:00:00"/>
    <x v="1"/>
    <n v="3"/>
    <s v="Below Average"/>
    <s v="Not Eligible"/>
    <x v="0"/>
  </r>
  <r>
    <s v="E065"/>
    <s v="Gary Williams"/>
    <s v="IT"/>
    <s v="Female"/>
    <n v="113719"/>
    <d v="2023-12-20T00:00:00"/>
    <x v="1"/>
    <n v="8"/>
    <s v="Above Average"/>
    <s v="Eligible"/>
    <x v="0"/>
  </r>
  <r>
    <s v="E066"/>
    <s v="Amanda Mcbride"/>
    <s v="IT"/>
    <s v="Female"/>
    <n v="83006"/>
    <d v="2021-05-06T00:00:00"/>
    <x v="0"/>
    <n v="7"/>
    <s v="Above Average"/>
    <s v="Eligible"/>
    <x v="0"/>
  </r>
  <r>
    <s v="E067"/>
    <s v="Jason Martin"/>
    <s v="HR"/>
    <s v="Female"/>
    <n v="82015"/>
    <d v="2016-12-18T00:00:00"/>
    <x v="2"/>
    <n v="5"/>
    <s v="Above Average"/>
    <s v="Not Eligible"/>
    <x v="1"/>
  </r>
  <r>
    <s v="E068"/>
    <s v="Kari Wolfe"/>
    <s v="Sales"/>
    <s v="Male"/>
    <n v="49853"/>
    <d v="2020-10-20T00:00:00"/>
    <x v="2"/>
    <n v="5"/>
    <s v="Below Average"/>
    <s v="Not Eligible"/>
    <x v="1"/>
  </r>
  <r>
    <s v="E069"/>
    <s v="Johnny Collins"/>
    <s v="HR"/>
    <s v="Male"/>
    <n v="59553"/>
    <d v="2019-08-08T00:00:00"/>
    <x v="1"/>
    <n v="10"/>
    <s v="Below Average"/>
    <s v="Not Eligible"/>
    <x v="0"/>
  </r>
  <r>
    <s v="E070"/>
    <s v="Mr. Colton Marquez MD"/>
    <s v="Sales"/>
    <s v="Male"/>
    <n v="109298"/>
    <d v="2022-12-12T00:00:00"/>
    <x v="2"/>
    <n v="4"/>
    <s v="Above Average"/>
    <s v="Not Eligible"/>
    <x v="1"/>
  </r>
  <r>
    <s v="E071"/>
    <s v="Russell Wilson"/>
    <s v="Sales"/>
    <s v="Male"/>
    <n v="93962"/>
    <d v="2017-09-19T00:00:00"/>
    <x v="0"/>
    <n v="5"/>
    <s v="Above Average"/>
    <s v="Eligible"/>
    <x v="0"/>
  </r>
  <r>
    <s v="E072"/>
    <s v="Sarah Bray"/>
    <s v="HR"/>
    <s v="Female"/>
    <n v="95902"/>
    <d v="2018-10-20T00:00:00"/>
    <x v="4"/>
    <n v="4"/>
    <s v="Above Average"/>
    <s v="Not Eligible"/>
    <x v="2"/>
  </r>
  <r>
    <s v="E073"/>
    <s v="Erin Austin"/>
    <s v="Operations"/>
    <s v="Female"/>
    <n v="55604"/>
    <d v="2015-11-06T00:00:00"/>
    <x v="3"/>
    <n v="3"/>
    <s v="Below Average"/>
    <s v="Not Eligible"/>
    <x v="1"/>
  </r>
  <r>
    <s v="E074"/>
    <s v="Katelyn Griffin"/>
    <s v="Sales"/>
    <s v="Female"/>
    <n v="100137"/>
    <d v="2015-08-27T00:00:00"/>
    <x v="0"/>
    <n v="4"/>
    <s v="Above Average"/>
    <s v="Eligible"/>
    <x v="0"/>
  </r>
  <r>
    <s v="E075"/>
    <s v="Bradley Williams"/>
    <s v="Marketing"/>
    <s v="Male"/>
    <n v="45961"/>
    <d v="2018-05-18T00:00:00"/>
    <x v="3"/>
    <n v="4"/>
    <s v="Below Average"/>
    <s v="Not Eligible"/>
    <x v="1"/>
  </r>
  <r>
    <s v="E076"/>
    <s v="Matthew Rodriguez"/>
    <s v="HR"/>
    <s v="Male"/>
    <n v="115979"/>
    <d v="2018-11-22T00:00:00"/>
    <x v="0"/>
    <n v="8"/>
    <s v="Above Average"/>
    <s v="Eligible"/>
    <x v="0"/>
  </r>
  <r>
    <s v="E077"/>
    <s v="William Gibson"/>
    <s v="Sales"/>
    <s v="Female"/>
    <n v="71319"/>
    <d v="2018-04-02T00:00:00"/>
    <x v="1"/>
    <n v="9"/>
    <s v="Below Average"/>
    <s v="Eligible"/>
    <x v="0"/>
  </r>
  <r>
    <s v="E078"/>
    <s v="Debra Carter"/>
    <s v="Marketing"/>
    <s v="Female"/>
    <n v="99128"/>
    <d v="2020-12-21T00:00:00"/>
    <x v="0"/>
    <n v="4"/>
    <s v="Above Average"/>
    <s v="Eligible"/>
    <x v="0"/>
  </r>
  <r>
    <s v="E079"/>
    <s v="Jodi Jackson"/>
    <s v="Sales"/>
    <s v="Male"/>
    <n v="88988"/>
    <d v="2015-03-13T00:00:00"/>
    <x v="0"/>
    <n v="4"/>
    <s v="Above Average"/>
    <s v="Eligible"/>
    <x v="0"/>
  </r>
  <r>
    <s v="E080"/>
    <s v="Stacy Perry"/>
    <s v="IT"/>
    <s v="Male"/>
    <n v="68781"/>
    <d v="2018-12-25T00:00:00"/>
    <x v="3"/>
    <n v="3"/>
    <s v="Below Average"/>
    <s v="Not Eligible"/>
    <x v="1"/>
  </r>
  <r>
    <s v="E081"/>
    <s v="Victor Delgado"/>
    <s v="HR"/>
    <s v="Male"/>
    <n v="94935"/>
    <d v="2015-04-08T00:00:00"/>
    <x v="4"/>
    <n v="5"/>
    <s v="Above Average"/>
    <s v="Not Eligible"/>
    <x v="2"/>
  </r>
  <r>
    <s v="E082"/>
    <s v="Scott Williams"/>
    <s v="HR"/>
    <s v="Male"/>
    <n v="108779"/>
    <d v="2017-12-17T00:00:00"/>
    <x v="3"/>
    <n v="1"/>
    <s v="Above Average"/>
    <s v="Not Eligible"/>
    <x v="1"/>
  </r>
  <r>
    <s v="E083"/>
    <s v="Theresa Williams"/>
    <s v="Finance"/>
    <s v="Male"/>
    <n v="70305"/>
    <d v="2024-12-09T00:00:00"/>
    <x v="1"/>
    <n v="12"/>
    <s v="Below Average"/>
    <s v="Eligible"/>
    <x v="0"/>
  </r>
  <r>
    <s v="E084"/>
    <s v="Joyce Anderson"/>
    <s v="HR"/>
    <s v="Female"/>
    <n v="75965"/>
    <d v="2018-06-24T00:00:00"/>
    <x v="2"/>
    <n v="1"/>
    <s v="Below Average"/>
    <s v="Not Eligible"/>
    <x v="1"/>
  </r>
  <r>
    <s v="E085"/>
    <s v="Levi Nelson"/>
    <s v="Sales"/>
    <s v="Female"/>
    <n v="40560"/>
    <d v="2019-02-06T00:00:00"/>
    <x v="1"/>
    <n v="10"/>
    <s v="Below Average"/>
    <s v="Not Eligible"/>
    <x v="0"/>
  </r>
  <r>
    <s v="E086"/>
    <s v="Thomas Reed"/>
    <s v="Finance"/>
    <s v="Female"/>
    <n v="88274"/>
    <d v="2021-11-18T00:00:00"/>
    <x v="2"/>
    <n v="5"/>
    <s v="Above Average"/>
    <s v="Not Eligible"/>
    <x v="1"/>
  </r>
  <r>
    <s v="E087"/>
    <s v="Gregory Hart"/>
    <s v="Finance"/>
    <s v="Female"/>
    <n v="50155"/>
    <d v="2017-04-30T00:00:00"/>
    <x v="3"/>
    <n v="2"/>
    <s v="Below Average"/>
    <s v="Not Eligible"/>
    <x v="1"/>
  </r>
  <r>
    <s v="E088"/>
    <s v="Teresa Huber"/>
    <s v="Finance"/>
    <s v="Female"/>
    <n v="64695"/>
    <d v="2022-12-17T00:00:00"/>
    <x v="3"/>
    <n v="4"/>
    <s v="Below Average"/>
    <s v="Not Eligible"/>
    <x v="1"/>
  </r>
  <r>
    <s v="E089"/>
    <s v="Anna Fowler"/>
    <s v="HR"/>
    <s v="Male"/>
    <n v="51866"/>
    <d v="2019-03-21T00:00:00"/>
    <x v="2"/>
    <n v="5"/>
    <s v="Below Average"/>
    <s v="Not Eligible"/>
    <x v="1"/>
  </r>
  <r>
    <s v="E090"/>
    <s v="Anthony Mercado"/>
    <s v="Finance"/>
    <s v="Female"/>
    <n v="98517"/>
    <d v="2019-07-15T00:00:00"/>
    <x v="2"/>
    <n v="3"/>
    <s v="Above Average"/>
    <s v="Not Eligible"/>
    <x v="1"/>
  </r>
  <r>
    <s v="E091"/>
    <s v="Julie Gonzales"/>
    <s v="Sales"/>
    <s v="Female"/>
    <n v="72494"/>
    <d v="2022-01-31T00:00:00"/>
    <x v="1"/>
    <n v="14"/>
    <s v="Below Average"/>
    <s v="Eligible"/>
    <x v="0"/>
  </r>
  <r>
    <s v="E092"/>
    <s v="Gregory David"/>
    <s v="Finance"/>
    <s v="Male"/>
    <n v="65839"/>
    <d v="2018-09-05T00:00:00"/>
    <x v="3"/>
    <n v="2"/>
    <s v="Below Average"/>
    <s v="Not Eligible"/>
    <x v="1"/>
  </r>
  <r>
    <s v="E093"/>
    <s v="Mrs. Felicia Shaffer"/>
    <s v="HR"/>
    <s v="Female"/>
    <n v="88947"/>
    <d v="2023-06-05T00:00:00"/>
    <x v="2"/>
    <n v="5"/>
    <s v="Above Average"/>
    <s v="Not Eligible"/>
    <x v="1"/>
  </r>
  <r>
    <s v="E094"/>
    <s v="Erica Chambers"/>
    <s v="Marketing"/>
    <s v="Female"/>
    <n v="67142"/>
    <d v="2022-06-20T00:00:00"/>
    <x v="0"/>
    <n v="9"/>
    <s v="Below Average"/>
    <s v="Eligible"/>
    <x v="0"/>
  </r>
  <r>
    <s v="E095"/>
    <s v="Grace Lewis"/>
    <s v="Operations"/>
    <s v="Female"/>
    <n v="60598"/>
    <d v="2015-10-12T00:00:00"/>
    <x v="0"/>
    <n v="7"/>
    <s v="Below Average"/>
    <s v="Eligible"/>
    <x v="0"/>
  </r>
  <r>
    <s v="E096"/>
    <s v="Tracy Dudley"/>
    <s v="Sales"/>
    <s v="Male"/>
    <n v="104957"/>
    <d v="2023-06-13T00:00:00"/>
    <x v="4"/>
    <n v="9"/>
    <s v="Above Average"/>
    <s v="Not Eligible"/>
    <x v="2"/>
  </r>
  <r>
    <s v="E097"/>
    <s v="Anthony Johnson"/>
    <s v="Operations"/>
    <s v="Male"/>
    <n v="109085"/>
    <d v="2016-10-17T00:00:00"/>
    <x v="3"/>
    <n v="1"/>
    <s v="Above Average"/>
    <s v="Not Eligible"/>
    <x v="1"/>
  </r>
  <r>
    <s v="E098"/>
    <s v="Megan Davis"/>
    <s v="Operations"/>
    <s v="Female"/>
    <n v="54928"/>
    <d v="2020-09-18T00:00:00"/>
    <x v="1"/>
    <n v="15"/>
    <s v="Below Average"/>
    <s v="Not Eligible"/>
    <x v="0"/>
  </r>
  <r>
    <s v="E099"/>
    <s v="William Peterson MD"/>
    <s v="Marketing"/>
    <s v="Male"/>
    <n v="102078"/>
    <d v="2022-09-16T00:00:00"/>
    <x v="4"/>
    <n v="7"/>
    <s v="Above Average"/>
    <s v="Not Eligible"/>
    <x v="2"/>
  </r>
  <r>
    <s v="E100"/>
    <s v="Raymond Smith"/>
    <s v="IT"/>
    <s v="Male"/>
    <n v="52914"/>
    <d v="2016-02-22T00:00:00"/>
    <x v="0"/>
    <n v="14"/>
    <s v="Below Average"/>
    <s v="Not Eligible"/>
    <x v="0"/>
  </r>
  <r>
    <s v="E101"/>
    <s v="David Rivera"/>
    <s v="Operations"/>
    <s v="Female"/>
    <n v="58827"/>
    <d v="2024-09-15T00:00:00"/>
    <x v="0"/>
    <n v="12"/>
    <s v="Below Average"/>
    <s v="Not Eligible"/>
    <x v="0"/>
  </r>
  <r>
    <s v="E102"/>
    <s v="Jennifer Wagner"/>
    <s v="Sales"/>
    <s v="Female"/>
    <n v="85890"/>
    <d v="2022-01-03T00:00:00"/>
    <x v="0"/>
    <n v="12"/>
    <s v="Above Average"/>
    <s v="Eligible"/>
    <x v="0"/>
  </r>
  <r>
    <s v="E103"/>
    <s v="Christine Johnson"/>
    <s v="IT"/>
    <s v="Female"/>
    <n v="96198"/>
    <d v="2016-06-10T00:00:00"/>
    <x v="2"/>
    <n v="5"/>
    <s v="Above Average"/>
    <s v="Not Eligible"/>
    <x v="1"/>
  </r>
  <r>
    <s v="E104"/>
    <s v="John Bridges"/>
    <s v="Marketing"/>
    <s v="Male"/>
    <n v="87400"/>
    <d v="2022-04-15T00:00:00"/>
    <x v="4"/>
    <n v="5"/>
    <s v="Above Average"/>
    <s v="Not Eligible"/>
    <x v="2"/>
  </r>
  <r>
    <s v="E105"/>
    <s v="Tiffany Chavez"/>
    <s v="HR"/>
    <s v="Female"/>
    <n v="104836"/>
    <d v="2019-07-23T00:00:00"/>
    <x v="4"/>
    <n v="15"/>
    <s v="Above Average"/>
    <s v="Not Eligible"/>
    <x v="2"/>
  </r>
  <r>
    <s v="E106"/>
    <s v="Brian Jenkins"/>
    <s v="Operations"/>
    <s v="Male"/>
    <n v="92934"/>
    <d v="2024-03-22T00:00:00"/>
    <x v="1"/>
    <n v="3"/>
    <s v="Above Average"/>
    <s v="Eligible"/>
    <x v="0"/>
  </r>
  <r>
    <s v="E107"/>
    <s v="Stephanie Short"/>
    <s v="IT"/>
    <s v="Female"/>
    <n v="45526"/>
    <d v="2024-08-09T00:00:00"/>
    <x v="4"/>
    <n v="12"/>
    <s v="Below Average"/>
    <s v="Not Eligible"/>
    <x v="2"/>
  </r>
  <r>
    <s v="E108"/>
    <s v="Maria Kelley"/>
    <s v="IT"/>
    <s v="Male"/>
    <n v="44612"/>
    <d v="2022-09-08T00:00:00"/>
    <x v="1"/>
    <n v="3"/>
    <s v="Below Average"/>
    <s v="Not Eligible"/>
    <x v="0"/>
  </r>
  <r>
    <s v="E109"/>
    <s v="Daniel Adams"/>
    <s v="Finance"/>
    <s v="Female"/>
    <n v="97009"/>
    <d v="2020-06-10T00:00:00"/>
    <x v="2"/>
    <n v="1"/>
    <s v="Above Average"/>
    <s v="Not Eligible"/>
    <x v="1"/>
  </r>
  <r>
    <s v="E110"/>
    <s v="Billy Hall"/>
    <s v="IT"/>
    <s v="Male"/>
    <n v="100977"/>
    <d v="2015-06-22T00:00:00"/>
    <x v="1"/>
    <n v="7"/>
    <s v="Above Average"/>
    <s v="Eligible"/>
    <x v="0"/>
  </r>
  <r>
    <s v="E111"/>
    <s v="Steven Potts"/>
    <s v="HR"/>
    <s v="Male"/>
    <n v="108568"/>
    <d v="2020-07-02T00:00:00"/>
    <x v="3"/>
    <n v="3"/>
    <s v="Above Average"/>
    <s v="Not Eligible"/>
    <x v="1"/>
  </r>
  <r>
    <s v="E112"/>
    <s v="Joel Stewart"/>
    <s v="Marketing"/>
    <s v="Female"/>
    <n v="98544"/>
    <d v="2019-08-10T00:00:00"/>
    <x v="4"/>
    <n v="7"/>
    <s v="Above Average"/>
    <s v="Not Eligible"/>
    <x v="2"/>
  </r>
  <r>
    <s v="E113"/>
    <s v="Timothy Colon"/>
    <s v="Operations"/>
    <s v="Female"/>
    <n v="93842"/>
    <d v="2019-09-19T00:00:00"/>
    <x v="2"/>
    <n v="3"/>
    <s v="Above Average"/>
    <s v="Not Eligible"/>
    <x v="1"/>
  </r>
  <r>
    <s v="E114"/>
    <s v="Jesse Carroll"/>
    <s v="Operations"/>
    <s v="Female"/>
    <n v="107386"/>
    <d v="2017-02-28T00:00:00"/>
    <x v="3"/>
    <n v="3"/>
    <s v="Above Average"/>
    <s v="Not Eligible"/>
    <x v="1"/>
  </r>
  <r>
    <s v="E115"/>
    <s v="Amanda Knapp"/>
    <s v="Sales"/>
    <s v="Female"/>
    <n v="95011"/>
    <d v="2015-07-10T00:00:00"/>
    <x v="3"/>
    <n v="0"/>
    <s v="Above Average"/>
    <s v="Not Eligible"/>
    <x v="1"/>
  </r>
  <r>
    <s v="E116"/>
    <s v="Charles Chen"/>
    <s v="IT"/>
    <s v="Male"/>
    <n v="92932"/>
    <d v="2019-05-07T00:00:00"/>
    <x v="2"/>
    <n v="3"/>
    <s v="Above Average"/>
    <s v="Not Eligible"/>
    <x v="1"/>
  </r>
  <r>
    <s v="E117"/>
    <s v="William Lara"/>
    <s v="Sales"/>
    <s v="Male"/>
    <n v="44233"/>
    <d v="2016-01-14T00:00:00"/>
    <x v="1"/>
    <n v="5"/>
    <s v="Below Average"/>
    <s v="Not Eligible"/>
    <x v="0"/>
  </r>
  <r>
    <s v="E118"/>
    <s v="Dr. Cynthia Barker"/>
    <s v="Finance"/>
    <s v="Male"/>
    <n v="81650"/>
    <d v="2023-04-23T00:00:00"/>
    <x v="1"/>
    <n v="7"/>
    <s v="Above Average"/>
    <s v="Eligible"/>
    <x v="0"/>
  </r>
  <r>
    <s v="E119"/>
    <s v="Eric Brooks"/>
    <s v="Operations"/>
    <s v="Female"/>
    <n v="72010"/>
    <d v="2024-02-04T00:00:00"/>
    <x v="3"/>
    <n v="0"/>
    <s v="Below Average"/>
    <s v="Not Eligible"/>
    <x v="1"/>
  </r>
  <r>
    <s v="E120"/>
    <s v="Dana Monroe"/>
    <s v="IT"/>
    <s v="Female"/>
    <n v="92141"/>
    <d v="2024-11-14T00:00:00"/>
    <x v="3"/>
    <n v="2"/>
    <s v="Above Average"/>
    <s v="Not Eligible"/>
    <x v="1"/>
  </r>
  <r>
    <s v="E121"/>
    <s v="Donna Dillon"/>
    <s v="Finance"/>
    <s v="Female"/>
    <n v="42878"/>
    <d v="2021-08-23T00:00:00"/>
    <x v="1"/>
    <n v="10"/>
    <s v="Below Average"/>
    <s v="Not Eligible"/>
    <x v="0"/>
  </r>
  <r>
    <s v="E122"/>
    <s v="Pamela Williams"/>
    <s v="Sales"/>
    <s v="Female"/>
    <n v="109550"/>
    <d v="2021-08-01T00:00:00"/>
    <x v="3"/>
    <n v="0"/>
    <s v="Above Average"/>
    <s v="Not Eligible"/>
    <x v="1"/>
  </r>
  <r>
    <s v="E123"/>
    <s v="Melissa Parker"/>
    <s v="Marketing"/>
    <s v="Female"/>
    <n v="112527"/>
    <d v="2020-11-02T00:00:00"/>
    <x v="4"/>
    <n v="3"/>
    <s v="Above Average"/>
    <s v="Not Eligible"/>
    <x v="2"/>
  </r>
  <r>
    <s v="E124"/>
    <s v="Candice Aguirre"/>
    <s v="HR"/>
    <s v="Male"/>
    <n v="83316"/>
    <d v="2020-01-08T00:00:00"/>
    <x v="0"/>
    <n v="6"/>
    <s v="Above Average"/>
    <s v="Eligible"/>
    <x v="0"/>
  </r>
  <r>
    <s v="E125"/>
    <s v="Austin Henry"/>
    <s v="Marketing"/>
    <s v="Male"/>
    <n v="48364"/>
    <d v="2023-01-07T00:00:00"/>
    <x v="1"/>
    <n v="12"/>
    <s v="Below Average"/>
    <s v="Not Eligible"/>
    <x v="0"/>
  </r>
  <r>
    <s v="E126"/>
    <s v="Kevin Baker"/>
    <s v="Finance"/>
    <s v="Male"/>
    <n v="118623"/>
    <d v="2023-05-21T00:00:00"/>
    <x v="0"/>
    <n v="7"/>
    <s v="Above Average"/>
    <s v="Eligible"/>
    <x v="0"/>
  </r>
  <r>
    <s v="E127"/>
    <s v="Lori Shaw"/>
    <s v="Operations"/>
    <s v="Male"/>
    <n v="64928"/>
    <d v="2019-05-24T00:00:00"/>
    <x v="0"/>
    <n v="7"/>
    <s v="Below Average"/>
    <s v="Eligible"/>
    <x v="0"/>
  </r>
  <r>
    <s v="E128"/>
    <s v="Carol Lawson"/>
    <s v="HR"/>
    <s v="Female"/>
    <n v="64256"/>
    <d v="2024-08-18T00:00:00"/>
    <x v="4"/>
    <n v="7"/>
    <s v="Below Average"/>
    <s v="Not Eligible"/>
    <x v="2"/>
  </r>
  <r>
    <s v="E129"/>
    <s v="Robert Cordova"/>
    <s v="Sales"/>
    <s v="Female"/>
    <n v="52637"/>
    <d v="2020-05-03T00:00:00"/>
    <x v="2"/>
    <n v="0"/>
    <s v="Below Average"/>
    <s v="Not Eligible"/>
    <x v="1"/>
  </r>
  <r>
    <s v="E130"/>
    <s v="Phillip Smith"/>
    <s v="IT"/>
    <s v="Female"/>
    <n v="65746"/>
    <d v="2016-07-30T00:00:00"/>
    <x v="3"/>
    <n v="5"/>
    <s v="Below Average"/>
    <s v="Not Eligible"/>
    <x v="1"/>
  </r>
  <r>
    <s v="E131"/>
    <s v="Mr. Jeffrey Benitez"/>
    <s v="IT"/>
    <s v="Male"/>
    <n v="101981"/>
    <d v="2015-03-08T00:00:00"/>
    <x v="3"/>
    <n v="3"/>
    <s v="Above Average"/>
    <s v="Not Eligible"/>
    <x v="1"/>
  </r>
  <r>
    <s v="E132"/>
    <s v="Kevin Cole"/>
    <s v="Finance"/>
    <s v="Male"/>
    <n v="117455"/>
    <d v="2021-09-28T00:00:00"/>
    <x v="2"/>
    <n v="0"/>
    <s v="Above Average"/>
    <s v="Not Eligible"/>
    <x v="1"/>
  </r>
  <r>
    <s v="E133"/>
    <s v="Joyce Richardson"/>
    <s v="Operations"/>
    <s v="Female"/>
    <n v="79132"/>
    <d v="2022-08-04T00:00:00"/>
    <x v="2"/>
    <n v="4"/>
    <s v="Below Average"/>
    <s v="Not Eligible"/>
    <x v="1"/>
  </r>
  <r>
    <s v="E134"/>
    <s v="Carlos Everett"/>
    <s v="IT"/>
    <s v="Male"/>
    <n v="90946"/>
    <d v="2018-11-16T00:00:00"/>
    <x v="3"/>
    <n v="5"/>
    <s v="Above Average"/>
    <s v="Not Eligible"/>
    <x v="1"/>
  </r>
  <r>
    <s v="E135"/>
    <s v="Lisa Thompson"/>
    <s v="Marketing"/>
    <s v="Female"/>
    <n v="47435"/>
    <d v="2023-02-20T00:00:00"/>
    <x v="2"/>
    <n v="2"/>
    <s v="Below Average"/>
    <s v="Not Eligible"/>
    <x v="1"/>
  </r>
  <r>
    <s v="E136"/>
    <s v="Brandon York"/>
    <s v="Finance"/>
    <s v="Male"/>
    <n v="48888"/>
    <d v="2022-12-22T00:00:00"/>
    <x v="3"/>
    <n v="5"/>
    <s v="Below Average"/>
    <s v="Not Eligible"/>
    <x v="1"/>
  </r>
  <r>
    <s v="E137"/>
    <s v="David Frazier"/>
    <s v="Marketing"/>
    <s v="Female"/>
    <n v="69520"/>
    <d v="2023-03-13T00:00:00"/>
    <x v="4"/>
    <n v="4"/>
    <s v="Below Average"/>
    <s v="Not Eligible"/>
    <x v="2"/>
  </r>
  <r>
    <s v="E138"/>
    <s v="Joseph Griffin"/>
    <s v="Sales"/>
    <s v="Male"/>
    <n v="77537"/>
    <d v="2022-12-23T00:00:00"/>
    <x v="0"/>
    <n v="6"/>
    <s v="Below Average"/>
    <s v="Eligible"/>
    <x v="0"/>
  </r>
  <r>
    <s v="E139"/>
    <s v="Jeffery Clark"/>
    <s v="IT"/>
    <s v="Female"/>
    <n v="43011"/>
    <d v="2023-11-09T00:00:00"/>
    <x v="4"/>
    <n v="4"/>
    <s v="Below Average"/>
    <s v="Not Eligible"/>
    <x v="2"/>
  </r>
  <r>
    <s v="E140"/>
    <s v="Samantha Jackson"/>
    <s v="Finance"/>
    <s v="Female"/>
    <n v="73113"/>
    <d v="2015-05-12T00:00:00"/>
    <x v="0"/>
    <n v="11"/>
    <s v="Below Average"/>
    <s v="Eligible"/>
    <x v="0"/>
  </r>
  <r>
    <s v="E141"/>
    <s v="Tonya Hughes"/>
    <s v="Sales"/>
    <s v="Male"/>
    <n v="47649"/>
    <d v="2022-09-11T00:00:00"/>
    <x v="1"/>
    <n v="6"/>
    <s v="Below Average"/>
    <s v="Not Eligible"/>
    <x v="0"/>
  </r>
  <r>
    <s v="E142"/>
    <s v="Andrew Sullivan"/>
    <s v="HR"/>
    <s v="Female"/>
    <n v="92643"/>
    <d v="2022-05-14T00:00:00"/>
    <x v="3"/>
    <n v="4"/>
    <s v="Above Average"/>
    <s v="Not Eligible"/>
    <x v="1"/>
  </r>
  <r>
    <s v="E143"/>
    <s v="Richard Norton"/>
    <s v="Finance"/>
    <s v="Female"/>
    <n v="106726"/>
    <d v="2021-03-23T00:00:00"/>
    <x v="0"/>
    <n v="14"/>
    <s v="Above Average"/>
    <s v="Eligible"/>
    <x v="0"/>
  </r>
  <r>
    <s v="E144"/>
    <s v="Stacey Lee"/>
    <s v="Marketing"/>
    <s v="Male"/>
    <n v="42210"/>
    <d v="2024-07-12T00:00:00"/>
    <x v="0"/>
    <n v="14"/>
    <s v="Below Average"/>
    <s v="Not Eligible"/>
    <x v="0"/>
  </r>
  <r>
    <s v="E145"/>
    <s v="Jacqueline Faulkner"/>
    <s v="Finance"/>
    <s v="Male"/>
    <n v="104294"/>
    <d v="2024-01-21T00:00:00"/>
    <x v="1"/>
    <n v="7"/>
    <s v="Above Average"/>
    <s v="Eligible"/>
    <x v="0"/>
  </r>
  <r>
    <s v="E146"/>
    <s v="Tina Mcpherson"/>
    <s v="HR"/>
    <s v="Female"/>
    <n v="81566"/>
    <d v="2019-09-27T00:00:00"/>
    <x v="2"/>
    <n v="4"/>
    <s v="Above Average"/>
    <s v="Not Eligible"/>
    <x v="1"/>
  </r>
  <r>
    <s v="E147"/>
    <s v="Craig Hartman"/>
    <s v="Operations"/>
    <s v="Female"/>
    <n v="114341"/>
    <d v="2017-05-26T00:00:00"/>
    <x v="1"/>
    <n v="9"/>
    <s v="Above Average"/>
    <s v="Eligible"/>
    <x v="0"/>
  </r>
  <r>
    <s v="E148"/>
    <s v="Kelsey Miller"/>
    <s v="Operations"/>
    <s v="Female"/>
    <n v="87721"/>
    <d v="2024-09-11T00:00:00"/>
    <x v="1"/>
    <n v="7"/>
    <s v="Above Average"/>
    <s v="Eligible"/>
    <x v="0"/>
  </r>
  <r>
    <s v="E149"/>
    <s v="Danny Lin"/>
    <s v="Sales"/>
    <s v="Male"/>
    <n v="51194"/>
    <d v="2023-10-08T00:00:00"/>
    <x v="2"/>
    <n v="2"/>
    <s v="Below Average"/>
    <s v="Not Eligible"/>
    <x v="1"/>
  </r>
  <r>
    <s v="E150"/>
    <s v="Ryan Castro"/>
    <s v="HR"/>
    <s v="Female"/>
    <n v="97009"/>
    <d v="2020-07-20T00:00:00"/>
    <x v="2"/>
    <n v="0"/>
    <s v="Above Average"/>
    <s v="Not Eligible"/>
    <x v="1"/>
  </r>
  <r>
    <s v="E151"/>
    <s v="Jaime Massey"/>
    <s v="HR"/>
    <s v="Male"/>
    <n v="78148"/>
    <d v="2023-11-14T00:00:00"/>
    <x v="1"/>
    <n v="13"/>
    <s v="Below Average"/>
    <s v="Eligible"/>
    <x v="0"/>
  </r>
  <r>
    <s v="E152"/>
    <s v="Lisa Chan"/>
    <s v="Operations"/>
    <s v="Female"/>
    <n v="95823"/>
    <d v="2017-06-28T00:00:00"/>
    <x v="3"/>
    <n v="2"/>
    <s v="Above Average"/>
    <s v="Not Eligible"/>
    <x v="1"/>
  </r>
  <r>
    <s v="E153"/>
    <s v="Claire Todd"/>
    <s v="IT"/>
    <s v="Female"/>
    <n v="58677"/>
    <d v="2022-06-09T00:00:00"/>
    <x v="0"/>
    <n v="5"/>
    <s v="Below Average"/>
    <s v="Not Eligible"/>
    <x v="0"/>
  </r>
  <r>
    <s v="E154"/>
    <s v="Mrs. Pamela Friedman"/>
    <s v="Finance"/>
    <s v="Male"/>
    <n v="75595"/>
    <d v="2022-11-04T00:00:00"/>
    <x v="4"/>
    <n v="3"/>
    <s v="Below Average"/>
    <s v="Not Eligible"/>
    <x v="2"/>
  </r>
  <r>
    <s v="E155"/>
    <s v="Jenna Espinoza"/>
    <s v="Sales"/>
    <s v="Male"/>
    <n v="78519"/>
    <d v="2018-01-03T00:00:00"/>
    <x v="0"/>
    <n v="11"/>
    <s v="Below Average"/>
    <s v="Eligible"/>
    <x v="0"/>
  </r>
  <r>
    <s v="E156"/>
    <s v="Tracy Bates"/>
    <s v="Operations"/>
    <s v="Female"/>
    <n v="45287"/>
    <d v="2021-08-21T00:00:00"/>
    <x v="1"/>
    <n v="4"/>
    <s v="Below Average"/>
    <s v="Not Eligible"/>
    <x v="0"/>
  </r>
  <r>
    <s v="E157"/>
    <s v="Jacob Montgomery"/>
    <s v="Operations"/>
    <s v="Female"/>
    <n v="106282"/>
    <d v="2025-01-28T00:00:00"/>
    <x v="2"/>
    <n v="4"/>
    <s v="Above Average"/>
    <s v="Not Eligible"/>
    <x v="1"/>
  </r>
  <r>
    <s v="E158"/>
    <s v="Melissa Combs"/>
    <s v="Finance"/>
    <s v="Male"/>
    <n v="107825"/>
    <d v="2023-09-28T00:00:00"/>
    <x v="4"/>
    <n v="3"/>
    <s v="Above Average"/>
    <s v="Not Eligible"/>
    <x v="2"/>
  </r>
  <r>
    <s v="E159"/>
    <s v="Emily Oconnell"/>
    <s v="Sales"/>
    <s v="Male"/>
    <n v="79488"/>
    <d v="2018-05-24T00:00:00"/>
    <x v="4"/>
    <n v="7"/>
    <s v="Below Average"/>
    <s v="Not Eligible"/>
    <x v="2"/>
  </r>
  <r>
    <s v="E160"/>
    <s v="Vincent Alexander"/>
    <s v="HR"/>
    <s v="Male"/>
    <n v="69898"/>
    <d v="2015-11-17T00:00:00"/>
    <x v="3"/>
    <n v="2"/>
    <s v="Below Average"/>
    <s v="Not Eligible"/>
    <x v="1"/>
  </r>
  <r>
    <s v="E161"/>
    <s v="Vincent Smith"/>
    <s v="Finance"/>
    <s v="Female"/>
    <n v="51482"/>
    <d v="2015-12-03T00:00:00"/>
    <x v="2"/>
    <n v="4"/>
    <s v="Below Average"/>
    <s v="Not Eligible"/>
    <x v="1"/>
  </r>
  <r>
    <s v="E162"/>
    <s v="James Davis"/>
    <s v="Sales"/>
    <s v="Female"/>
    <n v="81970"/>
    <d v="2022-02-17T00:00:00"/>
    <x v="3"/>
    <n v="2"/>
    <s v="Above Average"/>
    <s v="Not Eligible"/>
    <x v="1"/>
  </r>
  <r>
    <s v="E163"/>
    <s v="Elizabeth Wong"/>
    <s v="Marketing"/>
    <s v="Female"/>
    <n v="57322"/>
    <d v="2021-08-14T00:00:00"/>
    <x v="2"/>
    <n v="0"/>
    <s v="Below Average"/>
    <s v="Not Eligible"/>
    <x v="1"/>
  </r>
  <r>
    <s v="E164"/>
    <s v="Tina Coleman"/>
    <s v="Marketing"/>
    <s v="Female"/>
    <n v="47546"/>
    <d v="2022-01-26T00:00:00"/>
    <x v="2"/>
    <n v="2"/>
    <s v="Below Average"/>
    <s v="Not Eligible"/>
    <x v="1"/>
  </r>
  <r>
    <s v="E165"/>
    <s v="Edgar Cervantes"/>
    <s v="Finance"/>
    <s v="Female"/>
    <n v="82617"/>
    <d v="2019-05-22T00:00:00"/>
    <x v="0"/>
    <n v="3"/>
    <s v="Above Average"/>
    <s v="Eligible"/>
    <x v="0"/>
  </r>
  <r>
    <s v="E166"/>
    <s v="Melody Small"/>
    <s v="IT"/>
    <s v="Male"/>
    <n v="66863"/>
    <d v="2017-06-14T00:00:00"/>
    <x v="1"/>
    <n v="7"/>
    <s v="Below Average"/>
    <s v="Eligible"/>
    <x v="0"/>
  </r>
  <r>
    <s v="E167"/>
    <s v="Jonathan Jones"/>
    <s v="IT"/>
    <s v="Male"/>
    <n v="105853"/>
    <d v="2016-04-25T00:00:00"/>
    <x v="3"/>
    <n v="5"/>
    <s v="Above Average"/>
    <s v="Not Eligible"/>
    <x v="1"/>
  </r>
  <r>
    <s v="E168"/>
    <s v="John Heath"/>
    <s v="IT"/>
    <s v="Female"/>
    <n v="45384"/>
    <d v="2023-06-28T00:00:00"/>
    <x v="3"/>
    <n v="4"/>
    <s v="Below Average"/>
    <s v="Not Eligible"/>
    <x v="1"/>
  </r>
  <r>
    <s v="E169"/>
    <s v="Samantha Brown"/>
    <s v="Marketing"/>
    <s v="Female"/>
    <n v="64120"/>
    <d v="2015-11-08T00:00:00"/>
    <x v="4"/>
    <n v="9"/>
    <s v="Below Average"/>
    <s v="Not Eligible"/>
    <x v="2"/>
  </r>
  <r>
    <s v="E170"/>
    <s v="Jacob Marquez"/>
    <s v="Operations"/>
    <s v="Female"/>
    <n v="95540"/>
    <d v="2022-03-04T00:00:00"/>
    <x v="1"/>
    <n v="14"/>
    <s v="Above Average"/>
    <s v="Eligible"/>
    <x v="0"/>
  </r>
  <r>
    <s v="E171"/>
    <s v="Nichole Cox"/>
    <s v="Operations"/>
    <s v="Female"/>
    <n v="113161"/>
    <d v="2024-06-24T00:00:00"/>
    <x v="1"/>
    <n v="4"/>
    <s v="Above Average"/>
    <s v="Eligible"/>
    <x v="0"/>
  </r>
  <r>
    <s v="E172"/>
    <s v="Jennifer Fox"/>
    <s v="HR"/>
    <s v="Male"/>
    <n v="74057"/>
    <d v="2015-03-26T00:00:00"/>
    <x v="1"/>
    <n v="5"/>
    <s v="Below Average"/>
    <s v="Eligible"/>
    <x v="0"/>
  </r>
  <r>
    <s v="E173"/>
    <s v="Dr. Greg Rodriguez"/>
    <s v="HR"/>
    <s v="Male"/>
    <n v="76219"/>
    <d v="2024-05-13T00:00:00"/>
    <x v="0"/>
    <n v="14"/>
    <s v="Below Average"/>
    <s v="Eligible"/>
    <x v="0"/>
  </r>
  <r>
    <s v="E174"/>
    <s v="Mary Vazquez"/>
    <s v="Operations"/>
    <s v="Male"/>
    <n v="40674"/>
    <d v="2017-05-10T00:00:00"/>
    <x v="2"/>
    <n v="2"/>
    <s v="Below Average"/>
    <s v="Not Eligible"/>
    <x v="1"/>
  </r>
  <r>
    <s v="E175"/>
    <s v="Russell Moreno"/>
    <s v="Finance"/>
    <s v="Male"/>
    <n v="77114"/>
    <d v="2015-05-10T00:00:00"/>
    <x v="3"/>
    <n v="4"/>
    <s v="Below Average"/>
    <s v="Not Eligible"/>
    <x v="1"/>
  </r>
  <r>
    <s v="E176"/>
    <s v="Alison James"/>
    <s v="IT"/>
    <s v="Male"/>
    <n v="48048"/>
    <d v="2016-05-29T00:00:00"/>
    <x v="1"/>
    <n v="7"/>
    <s v="Below Average"/>
    <s v="Not Eligible"/>
    <x v="0"/>
  </r>
  <r>
    <s v="E177"/>
    <s v="Jacob Henderson"/>
    <s v="Finance"/>
    <s v="Male"/>
    <n v="61572"/>
    <d v="2019-06-26T00:00:00"/>
    <x v="2"/>
    <n v="5"/>
    <s v="Below Average"/>
    <s v="Not Eligible"/>
    <x v="1"/>
  </r>
  <r>
    <s v="E178"/>
    <s v="David Hernandez"/>
    <s v="Finance"/>
    <s v="Female"/>
    <n v="48281"/>
    <d v="2018-07-18T00:00:00"/>
    <x v="1"/>
    <n v="6"/>
    <s v="Below Average"/>
    <s v="Not Eligible"/>
    <x v="0"/>
  </r>
  <r>
    <s v="E179"/>
    <s v="Rachel Mcdonald"/>
    <s v="Sales"/>
    <s v="Male"/>
    <n v="100575"/>
    <d v="2021-04-04T00:00:00"/>
    <x v="1"/>
    <n v="14"/>
    <s v="Above Average"/>
    <s v="Eligible"/>
    <x v="0"/>
  </r>
  <r>
    <s v="E180"/>
    <s v="Chase Moore"/>
    <s v="Marketing"/>
    <s v="Female"/>
    <n v="49892"/>
    <d v="2015-06-20T00:00:00"/>
    <x v="4"/>
    <n v="5"/>
    <s v="Below Average"/>
    <s v="Not Eligible"/>
    <x v="2"/>
  </r>
  <r>
    <s v="E181"/>
    <s v="Kevin Johnson"/>
    <s v="Marketing"/>
    <s v="Male"/>
    <n v="85571"/>
    <d v="2017-10-25T00:00:00"/>
    <x v="2"/>
    <n v="4"/>
    <s v="Above Average"/>
    <s v="Not Eligible"/>
    <x v="1"/>
  </r>
  <r>
    <s v="E182"/>
    <s v="William Frederick"/>
    <s v="IT"/>
    <s v="Female"/>
    <n v="78774"/>
    <d v="2018-09-24T00:00:00"/>
    <x v="4"/>
    <n v="13"/>
    <s v="Below Average"/>
    <s v="Not Eligible"/>
    <x v="2"/>
  </r>
  <r>
    <s v="E183"/>
    <s v="Jessica Carpenter"/>
    <s v="Sales"/>
    <s v="Female"/>
    <n v="118774"/>
    <d v="2015-09-19T00:00:00"/>
    <x v="3"/>
    <n v="1"/>
    <s v="Above Average"/>
    <s v="Not Eligible"/>
    <x v="1"/>
  </r>
  <r>
    <s v="E184"/>
    <s v="Maria Miller"/>
    <s v="IT"/>
    <s v="Male"/>
    <n v="88525"/>
    <d v="2018-07-09T00:00:00"/>
    <x v="3"/>
    <n v="2"/>
    <s v="Above Average"/>
    <s v="Not Eligible"/>
    <x v="1"/>
  </r>
  <r>
    <s v="E185"/>
    <s v="Rachel Garcia"/>
    <s v="HR"/>
    <s v="Female"/>
    <n v="102340"/>
    <d v="2021-09-06T00:00:00"/>
    <x v="4"/>
    <n v="3"/>
    <s v="Above Average"/>
    <s v="Not Eligible"/>
    <x v="2"/>
  </r>
  <r>
    <s v="E186"/>
    <s v="Justin Smith"/>
    <s v="IT"/>
    <s v="Female"/>
    <n v="59575"/>
    <d v="2021-06-06T00:00:00"/>
    <x v="4"/>
    <n v="8"/>
    <s v="Below Average"/>
    <s v="Not Eligible"/>
    <x v="2"/>
  </r>
  <r>
    <s v="E187"/>
    <s v="Justin Garcia"/>
    <s v="HR"/>
    <s v="Male"/>
    <n v="100508"/>
    <d v="2016-01-09T00:00:00"/>
    <x v="3"/>
    <n v="0"/>
    <s v="Above Average"/>
    <s v="Not Eligible"/>
    <x v="1"/>
  </r>
  <r>
    <s v="E188"/>
    <s v="Paul Proctor"/>
    <s v="HR"/>
    <s v="Male"/>
    <n v="73400"/>
    <d v="2020-10-23T00:00:00"/>
    <x v="0"/>
    <n v="11"/>
    <s v="Below Average"/>
    <s v="Eligible"/>
    <x v="0"/>
  </r>
  <r>
    <s v="E189"/>
    <s v="Andrea Simpson"/>
    <s v="IT"/>
    <s v="Female"/>
    <n v="108156"/>
    <d v="2015-11-06T00:00:00"/>
    <x v="0"/>
    <n v="7"/>
    <s v="Above Average"/>
    <s v="Eligible"/>
    <x v="0"/>
  </r>
  <r>
    <s v="E190"/>
    <s v="Sarah Horn"/>
    <s v="HR"/>
    <s v="Female"/>
    <n v="112991"/>
    <d v="2015-05-15T00:00:00"/>
    <x v="3"/>
    <n v="5"/>
    <s v="Above Average"/>
    <s v="Not Eligible"/>
    <x v="1"/>
  </r>
  <r>
    <s v="E191"/>
    <s v="Miranda Smith"/>
    <s v="Marketing"/>
    <s v="Female"/>
    <n v="118463"/>
    <d v="2024-01-14T00:00:00"/>
    <x v="3"/>
    <n v="1"/>
    <s v="Above Average"/>
    <s v="Not Eligible"/>
    <x v="1"/>
  </r>
  <r>
    <s v="E192"/>
    <s v="Christopher Kennedy"/>
    <s v="Sales"/>
    <s v="Female"/>
    <n v="58587"/>
    <d v="2022-04-22T00:00:00"/>
    <x v="2"/>
    <n v="0"/>
    <s v="Below Average"/>
    <s v="Not Eligible"/>
    <x v="1"/>
  </r>
  <r>
    <s v="E193"/>
    <s v="Kevin Watson"/>
    <s v="Marketing"/>
    <s v="Female"/>
    <n v="70720"/>
    <d v="2018-02-28T00:00:00"/>
    <x v="2"/>
    <n v="3"/>
    <s v="Below Average"/>
    <s v="Not Eligible"/>
    <x v="1"/>
  </r>
  <r>
    <s v="E194"/>
    <s v="Antonio Alvarez"/>
    <s v="Marketing"/>
    <s v="Female"/>
    <n v="118162"/>
    <d v="2023-01-31T00:00:00"/>
    <x v="1"/>
    <n v="12"/>
    <s v="Above Average"/>
    <s v="Eligible"/>
    <x v="0"/>
  </r>
  <r>
    <s v="E195"/>
    <s v="Heather Martinez"/>
    <s v="Marketing"/>
    <s v="Male"/>
    <n v="95702"/>
    <d v="2017-05-31T00:00:00"/>
    <x v="3"/>
    <n v="2"/>
    <s v="Above Average"/>
    <s v="Not Eligible"/>
    <x v="1"/>
  </r>
  <r>
    <s v="E196"/>
    <s v="Ashlee Jackson"/>
    <s v="Finance"/>
    <s v="Male"/>
    <n v="68804"/>
    <d v="2016-02-24T00:00:00"/>
    <x v="3"/>
    <n v="4"/>
    <s v="Below Average"/>
    <s v="Not Eligible"/>
    <x v="1"/>
  </r>
  <r>
    <s v="E197"/>
    <s v="Deborah Williams"/>
    <s v="Finance"/>
    <s v="Male"/>
    <n v="63661"/>
    <d v="2022-11-19T00:00:00"/>
    <x v="1"/>
    <n v="12"/>
    <s v="Below Average"/>
    <s v="Eligible"/>
    <x v="0"/>
  </r>
  <r>
    <s v="E198"/>
    <s v="Danielle Munoz"/>
    <s v="Finance"/>
    <s v="Female"/>
    <n v="96410"/>
    <d v="2019-06-17T00:00:00"/>
    <x v="4"/>
    <n v="6"/>
    <s v="Above Average"/>
    <s v="Not Eligible"/>
    <x v="2"/>
  </r>
  <r>
    <s v="E199"/>
    <s v="Adam Holland"/>
    <s v="HR"/>
    <s v="Female"/>
    <n v="70478"/>
    <d v="2022-07-19T00:00:00"/>
    <x v="0"/>
    <n v="12"/>
    <s v="Below Average"/>
    <s v="Eligible"/>
    <x v="0"/>
  </r>
  <r>
    <s v="E200"/>
    <s v="Anthony Stokes"/>
    <s v="Operations"/>
    <s v="Male"/>
    <n v="43725"/>
    <d v="2016-10-28T00:00:00"/>
    <x v="0"/>
    <n v="5"/>
    <s v="Below Average"/>
    <s v="Not Eligible"/>
    <x v="0"/>
  </r>
  <r>
    <s v="E201"/>
    <s v="Kathryn Cruz"/>
    <s v="Operations"/>
    <s v="Female"/>
    <n v="98327"/>
    <d v="2023-06-18T00:00:00"/>
    <x v="4"/>
    <n v="12"/>
    <s v="Above Average"/>
    <s v="Not Eligible"/>
    <x v="2"/>
  </r>
  <r>
    <s v="E202"/>
    <s v="Derrick Cook"/>
    <s v="Finance"/>
    <s v="Female"/>
    <n v="80742"/>
    <d v="2023-12-31T00:00:00"/>
    <x v="2"/>
    <n v="5"/>
    <s v="Below Average"/>
    <s v="Not Eligible"/>
    <x v="1"/>
  </r>
  <r>
    <s v="E203"/>
    <s v="Mark Obrien"/>
    <s v="HR"/>
    <s v="Male"/>
    <n v="99596"/>
    <d v="2018-07-03T00:00:00"/>
    <x v="2"/>
    <n v="4"/>
    <s v="Above Average"/>
    <s v="Not Eligible"/>
    <x v="1"/>
  </r>
  <r>
    <s v="E204"/>
    <s v="Yvonne Conley"/>
    <s v="Sales"/>
    <s v="Male"/>
    <n v="75450"/>
    <d v="2015-09-14T00:00:00"/>
    <x v="0"/>
    <n v="14"/>
    <s v="Below Average"/>
    <s v="Eligible"/>
    <x v="0"/>
  </r>
  <r>
    <s v="E205"/>
    <s v="Michele Smith"/>
    <s v="Finance"/>
    <s v="Female"/>
    <n v="90235"/>
    <d v="2023-03-09T00:00:00"/>
    <x v="4"/>
    <n v="7"/>
    <s v="Above Average"/>
    <s v="Not Eligible"/>
    <x v="2"/>
  </r>
  <r>
    <s v="E206"/>
    <s v="Jennifer Chen"/>
    <s v="Operations"/>
    <s v="Male"/>
    <n v="84449"/>
    <d v="2015-07-09T00:00:00"/>
    <x v="0"/>
    <n v="4"/>
    <s v="Above Average"/>
    <s v="Eligible"/>
    <x v="0"/>
  </r>
  <r>
    <s v="E207"/>
    <s v="Tommy Dean"/>
    <s v="Operations"/>
    <s v="Female"/>
    <n v="81685"/>
    <d v="2022-11-04T00:00:00"/>
    <x v="3"/>
    <n v="5"/>
    <s v="Above Average"/>
    <s v="Not Eligible"/>
    <x v="1"/>
  </r>
  <r>
    <s v="E208"/>
    <s v="Amanda Garcia"/>
    <s v="Marketing"/>
    <s v="Female"/>
    <n v="64122"/>
    <d v="2022-10-25T00:00:00"/>
    <x v="4"/>
    <n v="8"/>
    <s v="Below Average"/>
    <s v="Not Eligible"/>
    <x v="2"/>
  </r>
  <r>
    <s v="E209"/>
    <s v="Travis Parrish"/>
    <s v="Sales"/>
    <s v="Female"/>
    <n v="50562"/>
    <d v="2023-02-02T00:00:00"/>
    <x v="4"/>
    <n v="13"/>
    <s v="Below Average"/>
    <s v="Not Eligible"/>
    <x v="2"/>
  </r>
  <r>
    <s v="E210"/>
    <s v="Kimberly Henderson"/>
    <s v="Sales"/>
    <s v="Male"/>
    <n v="53161"/>
    <d v="2019-04-06T00:00:00"/>
    <x v="2"/>
    <n v="5"/>
    <s v="Below Average"/>
    <s v="Not Eligible"/>
    <x v="1"/>
  </r>
  <r>
    <s v="E211"/>
    <s v="Antonio Hartman"/>
    <s v="IT"/>
    <s v="Male"/>
    <n v="84217"/>
    <d v="2017-07-02T00:00:00"/>
    <x v="4"/>
    <n v="7"/>
    <s v="Above Average"/>
    <s v="Not Eligible"/>
    <x v="2"/>
  </r>
  <r>
    <s v="E212"/>
    <s v="Jennifer Kelley"/>
    <s v="Operations"/>
    <s v="Female"/>
    <n v="63694"/>
    <d v="2019-10-11T00:00:00"/>
    <x v="0"/>
    <n v="10"/>
    <s v="Below Average"/>
    <s v="Eligible"/>
    <x v="0"/>
  </r>
  <r>
    <s v="E213"/>
    <s v="Jennifer Chung"/>
    <s v="HR"/>
    <s v="Female"/>
    <n v="44649"/>
    <d v="2015-07-17T00:00:00"/>
    <x v="4"/>
    <n v="3"/>
    <s v="Below Average"/>
    <s v="Not Eligible"/>
    <x v="2"/>
  </r>
  <r>
    <s v="E214"/>
    <s v="Alex Bridges"/>
    <s v="Finance"/>
    <s v="Male"/>
    <n v="106555"/>
    <d v="2019-12-07T00:00:00"/>
    <x v="3"/>
    <n v="1"/>
    <s v="Above Average"/>
    <s v="Not Eligible"/>
    <x v="1"/>
  </r>
  <r>
    <s v="E215"/>
    <s v="Brent Smith"/>
    <s v="IT"/>
    <s v="Female"/>
    <n v="45787"/>
    <d v="2021-10-06T00:00:00"/>
    <x v="1"/>
    <n v="14"/>
    <s v="Below Average"/>
    <s v="Not Eligible"/>
    <x v="0"/>
  </r>
  <r>
    <s v="E216"/>
    <s v="Lauren Parks"/>
    <s v="Sales"/>
    <s v="Male"/>
    <n v="115709"/>
    <d v="2018-02-03T00:00:00"/>
    <x v="4"/>
    <n v="11"/>
    <s v="Above Average"/>
    <s v="Not Eligible"/>
    <x v="2"/>
  </r>
  <r>
    <s v="E217"/>
    <s v="Paul Murphy"/>
    <s v="Finance"/>
    <s v="Female"/>
    <n v="53767"/>
    <d v="2023-02-01T00:00:00"/>
    <x v="2"/>
    <n v="0"/>
    <s v="Below Average"/>
    <s v="Not Eligible"/>
    <x v="1"/>
  </r>
  <r>
    <s v="E218"/>
    <s v="Daniel Wells"/>
    <s v="Sales"/>
    <s v="Male"/>
    <n v="103284"/>
    <d v="2017-01-17T00:00:00"/>
    <x v="1"/>
    <n v="8"/>
    <s v="Above Average"/>
    <s v="Eligible"/>
    <x v="0"/>
  </r>
  <r>
    <s v="E219"/>
    <s v="Kevin Perry"/>
    <s v="IT"/>
    <s v="Female"/>
    <n v="51804"/>
    <d v="2017-02-05T00:00:00"/>
    <x v="0"/>
    <n v="9"/>
    <s v="Below Average"/>
    <s v="Not Eligible"/>
    <x v="0"/>
  </r>
  <r>
    <s v="E220"/>
    <s v="Julian Glass"/>
    <s v="HR"/>
    <s v="Female"/>
    <n v="41322"/>
    <d v="2017-08-19T00:00:00"/>
    <x v="3"/>
    <n v="2"/>
    <s v="Below Average"/>
    <s v="Not Eligible"/>
    <x v="1"/>
  </r>
  <r>
    <s v="E221"/>
    <s v="Elizabeth Kim"/>
    <s v="Operations"/>
    <s v="Male"/>
    <n v="96214"/>
    <d v="2019-09-16T00:00:00"/>
    <x v="4"/>
    <n v="4"/>
    <s v="Above Average"/>
    <s v="Not Eligible"/>
    <x v="2"/>
  </r>
  <r>
    <s v="E222"/>
    <s v="Lauren Fitzgerald"/>
    <s v="Finance"/>
    <s v="Male"/>
    <n v="110357"/>
    <d v="2023-09-10T00:00:00"/>
    <x v="2"/>
    <n v="4"/>
    <s v="Above Average"/>
    <s v="Not Eligible"/>
    <x v="1"/>
  </r>
  <r>
    <s v="E223"/>
    <s v="Chad Anderson"/>
    <s v="IT"/>
    <s v="Male"/>
    <n v="104950"/>
    <d v="2024-04-10T00:00:00"/>
    <x v="0"/>
    <n v="6"/>
    <s v="Above Average"/>
    <s v="Eligible"/>
    <x v="0"/>
  </r>
  <r>
    <s v="E224"/>
    <s v="Richard Page"/>
    <s v="IT"/>
    <s v="Male"/>
    <n v="118723"/>
    <d v="2024-07-05T00:00:00"/>
    <x v="0"/>
    <n v="3"/>
    <s v="Above Average"/>
    <s v="Eligible"/>
    <x v="0"/>
  </r>
  <r>
    <s v="E225"/>
    <s v="Nichole Nelson"/>
    <s v="HR"/>
    <s v="Male"/>
    <n v="108446"/>
    <d v="2021-02-25T00:00:00"/>
    <x v="2"/>
    <n v="0"/>
    <s v="Above Average"/>
    <s v="Not Eligible"/>
    <x v="1"/>
  </r>
  <r>
    <s v="E226"/>
    <s v="Nicole Andrews"/>
    <s v="Operations"/>
    <s v="Male"/>
    <n v="68259"/>
    <d v="2020-06-16T00:00:00"/>
    <x v="1"/>
    <n v="6"/>
    <s v="Below Average"/>
    <s v="Eligible"/>
    <x v="0"/>
  </r>
  <r>
    <s v="E227"/>
    <s v="Amber Le"/>
    <s v="Sales"/>
    <s v="Female"/>
    <n v="114460"/>
    <d v="2021-03-18T00:00:00"/>
    <x v="1"/>
    <n v="10"/>
    <s v="Above Average"/>
    <s v="Eligible"/>
    <x v="0"/>
  </r>
  <r>
    <s v="E228"/>
    <s v="Tyler Price"/>
    <s v="Operations"/>
    <s v="Female"/>
    <n v="59630"/>
    <d v="2017-05-09T00:00:00"/>
    <x v="2"/>
    <n v="1"/>
    <s v="Below Average"/>
    <s v="Not Eligible"/>
    <x v="1"/>
  </r>
  <r>
    <s v="E229"/>
    <s v="Allison Miller"/>
    <s v="Sales"/>
    <s v="Male"/>
    <n v="88373"/>
    <d v="2020-04-13T00:00:00"/>
    <x v="1"/>
    <n v="6"/>
    <s v="Above Average"/>
    <s v="Eligible"/>
    <x v="0"/>
  </r>
  <r>
    <s v="E230"/>
    <s v="Brandon Padilla MD"/>
    <s v="HR"/>
    <s v="Female"/>
    <n v="103949"/>
    <d v="2024-09-20T00:00:00"/>
    <x v="3"/>
    <n v="4"/>
    <s v="Above Average"/>
    <s v="Not Eligible"/>
    <x v="1"/>
  </r>
  <r>
    <s v="E231"/>
    <s v="Amy Garcia"/>
    <s v="Operations"/>
    <s v="Female"/>
    <n v="108365"/>
    <d v="2019-12-24T00:00:00"/>
    <x v="0"/>
    <n v="12"/>
    <s v="Above Average"/>
    <s v="Eligible"/>
    <x v="0"/>
  </r>
  <r>
    <s v="E232"/>
    <s v="Ashley Smith"/>
    <s v="Marketing"/>
    <s v="Female"/>
    <n v="42411"/>
    <d v="2023-06-01T00:00:00"/>
    <x v="1"/>
    <n v="15"/>
    <s v="Below Average"/>
    <s v="Not Eligible"/>
    <x v="0"/>
  </r>
  <r>
    <s v="E233"/>
    <s v="Kristin Reyes"/>
    <s v="HR"/>
    <s v="Male"/>
    <n v="118988"/>
    <d v="2024-01-30T00:00:00"/>
    <x v="1"/>
    <n v="3"/>
    <s v="Above Average"/>
    <s v="Eligible"/>
    <x v="0"/>
  </r>
  <r>
    <s v="E234"/>
    <s v="William Burke"/>
    <s v="HR"/>
    <s v="Male"/>
    <n v="114750"/>
    <d v="2023-01-30T00:00:00"/>
    <x v="4"/>
    <n v="5"/>
    <s v="Above Average"/>
    <s v="Not Eligible"/>
    <x v="2"/>
  </r>
  <r>
    <s v="E235"/>
    <s v="Adrian Hernandez"/>
    <s v="Finance"/>
    <s v="Female"/>
    <n v="118671"/>
    <d v="2021-11-24T00:00:00"/>
    <x v="0"/>
    <n v="15"/>
    <s v="Above Average"/>
    <s v="Eligible"/>
    <x v="0"/>
  </r>
  <r>
    <s v="E236"/>
    <s v="George Meyer"/>
    <s v="Sales"/>
    <s v="Female"/>
    <n v="48605"/>
    <d v="2023-09-29T00:00:00"/>
    <x v="2"/>
    <n v="5"/>
    <s v="Below Average"/>
    <s v="Not Eligible"/>
    <x v="1"/>
  </r>
  <r>
    <s v="E237"/>
    <s v="Tanya Hamilton"/>
    <s v="Operations"/>
    <s v="Female"/>
    <n v="52532"/>
    <d v="2020-07-24T00:00:00"/>
    <x v="3"/>
    <n v="2"/>
    <s v="Below Average"/>
    <s v="Not Eligible"/>
    <x v="1"/>
  </r>
  <r>
    <s v="E238"/>
    <s v="Christine Evans"/>
    <s v="Sales"/>
    <s v="Female"/>
    <n v="87193"/>
    <d v="2022-07-25T00:00:00"/>
    <x v="4"/>
    <n v="15"/>
    <s v="Above Average"/>
    <s v="Not Eligible"/>
    <x v="2"/>
  </r>
  <r>
    <s v="E239"/>
    <s v="Christopher Harris"/>
    <s v="HR"/>
    <s v="Female"/>
    <n v="54182"/>
    <d v="2020-05-06T00:00:00"/>
    <x v="0"/>
    <n v="7"/>
    <s v="Below Average"/>
    <s v="Not Eligible"/>
    <x v="0"/>
  </r>
  <r>
    <s v="E240"/>
    <s v="Jodi Miller"/>
    <s v="HR"/>
    <s v="Female"/>
    <n v="72472"/>
    <d v="2017-01-24T00:00:00"/>
    <x v="3"/>
    <n v="3"/>
    <s v="Below Average"/>
    <s v="Not Eligible"/>
    <x v="1"/>
  </r>
  <r>
    <s v="E241"/>
    <s v="Cory Owens"/>
    <s v="HR"/>
    <s v="Female"/>
    <n v="94423"/>
    <d v="2023-08-05T00:00:00"/>
    <x v="4"/>
    <n v="12"/>
    <s v="Above Average"/>
    <s v="Not Eligible"/>
    <x v="2"/>
  </r>
  <r>
    <s v="E242"/>
    <s v="William Cook"/>
    <s v="Marketing"/>
    <s v="Female"/>
    <n v="101025"/>
    <d v="2016-07-28T00:00:00"/>
    <x v="0"/>
    <n v="5"/>
    <s v="Above Average"/>
    <s v="Eligible"/>
    <x v="0"/>
  </r>
  <r>
    <s v="E243"/>
    <s v="Dr. Christian Moore"/>
    <s v="HR"/>
    <s v="Female"/>
    <n v="94893"/>
    <d v="2017-09-17T00:00:00"/>
    <x v="0"/>
    <n v="10"/>
    <s v="Above Average"/>
    <s v="Eligible"/>
    <x v="0"/>
  </r>
  <r>
    <s v="E244"/>
    <s v="Crystal Nicholson"/>
    <s v="Finance"/>
    <s v="Male"/>
    <n v="53822"/>
    <d v="2023-06-18T00:00:00"/>
    <x v="2"/>
    <n v="3"/>
    <s v="Below Average"/>
    <s v="Not Eligible"/>
    <x v="1"/>
  </r>
  <r>
    <s v="E245"/>
    <s v="Nicholas Bautista"/>
    <s v="HR"/>
    <s v="Male"/>
    <n v="104657"/>
    <d v="2018-02-15T00:00:00"/>
    <x v="3"/>
    <n v="4"/>
    <s v="Above Average"/>
    <s v="Not Eligible"/>
    <x v="1"/>
  </r>
  <r>
    <s v="E246"/>
    <s v="Colleen Williams"/>
    <s v="Operations"/>
    <s v="Male"/>
    <n v="96406"/>
    <d v="2021-04-09T00:00:00"/>
    <x v="0"/>
    <n v="5"/>
    <s v="Above Average"/>
    <s v="Eligible"/>
    <x v="0"/>
  </r>
  <r>
    <s v="E247"/>
    <s v="Jonathon Wallace"/>
    <s v="Finance"/>
    <s v="Female"/>
    <n v="64556"/>
    <d v="2020-09-03T00:00:00"/>
    <x v="2"/>
    <n v="4"/>
    <s v="Below Average"/>
    <s v="Not Eligible"/>
    <x v="1"/>
  </r>
  <r>
    <s v="E248"/>
    <s v="Steven Cain"/>
    <s v="HR"/>
    <s v="Male"/>
    <n v="60433"/>
    <d v="2017-02-10T00:00:00"/>
    <x v="2"/>
    <n v="0"/>
    <s v="Below Average"/>
    <s v="Not Eligible"/>
    <x v="1"/>
  </r>
  <r>
    <s v="E249"/>
    <s v="Kevin Kent"/>
    <s v="Operations"/>
    <s v="Male"/>
    <n v="81563"/>
    <d v="2016-07-22T00:00:00"/>
    <x v="4"/>
    <n v="14"/>
    <s v="Above Average"/>
    <s v="Not Eligible"/>
    <x v="2"/>
  </r>
  <r>
    <s v="E250"/>
    <s v="Gabrielle Chandler"/>
    <s v="IT"/>
    <s v="Male"/>
    <n v="118468"/>
    <d v="2020-07-29T00:00:00"/>
    <x v="4"/>
    <n v="15"/>
    <s v="Above Average"/>
    <s v="Not Eligible"/>
    <x v="2"/>
  </r>
  <r>
    <s v="E251"/>
    <s v="John Russell"/>
    <s v="Operations"/>
    <s v="Male"/>
    <n v="83411"/>
    <d v="2017-12-28T00:00:00"/>
    <x v="2"/>
    <n v="5"/>
    <s v="Above Average"/>
    <s v="Not Eligible"/>
    <x v="1"/>
  </r>
  <r>
    <s v="E252"/>
    <s v="Frank Arnold"/>
    <s v="Sales"/>
    <s v="Female"/>
    <n v="85643"/>
    <d v="2023-07-03T00:00:00"/>
    <x v="2"/>
    <n v="0"/>
    <s v="Above Average"/>
    <s v="Not Eligible"/>
    <x v="1"/>
  </r>
  <r>
    <s v="E253"/>
    <s v="Karen Simon"/>
    <s v="Marketing"/>
    <s v="Male"/>
    <n v="93342"/>
    <d v="2017-03-26T00:00:00"/>
    <x v="0"/>
    <n v="7"/>
    <s v="Above Average"/>
    <s v="Eligible"/>
    <x v="0"/>
  </r>
  <r>
    <s v="E254"/>
    <s v="Angela Cameron"/>
    <s v="IT"/>
    <s v="Male"/>
    <n v="50873"/>
    <d v="2024-07-20T00:00:00"/>
    <x v="1"/>
    <n v="15"/>
    <s v="Below Average"/>
    <s v="Not Eligible"/>
    <x v="0"/>
  </r>
  <r>
    <s v="E255"/>
    <s v="Alfred Colon"/>
    <s v="HR"/>
    <s v="Male"/>
    <n v="57943"/>
    <d v="2016-11-11T00:00:00"/>
    <x v="2"/>
    <n v="5"/>
    <s v="Below Average"/>
    <s v="Not Eligible"/>
    <x v="1"/>
  </r>
  <r>
    <s v="E256"/>
    <s v="Patricia Evans"/>
    <s v="HR"/>
    <s v="Female"/>
    <n v="42570"/>
    <d v="2023-12-15T00:00:00"/>
    <x v="4"/>
    <n v="15"/>
    <s v="Below Average"/>
    <s v="Not Eligible"/>
    <x v="2"/>
  </r>
  <r>
    <s v="E257"/>
    <s v="David Perez"/>
    <s v="IT"/>
    <s v="Female"/>
    <n v="68289"/>
    <d v="2016-07-14T00:00:00"/>
    <x v="3"/>
    <n v="2"/>
    <s v="Below Average"/>
    <s v="Not Eligible"/>
    <x v="1"/>
  </r>
  <r>
    <s v="E258"/>
    <s v="Mark Evans"/>
    <s v="Operations"/>
    <s v="Male"/>
    <n v="112816"/>
    <d v="2021-04-26T00:00:00"/>
    <x v="0"/>
    <n v="10"/>
    <s v="Above Average"/>
    <s v="Eligible"/>
    <x v="0"/>
  </r>
  <r>
    <s v="E259"/>
    <s v="Heather Morales"/>
    <s v="Finance"/>
    <s v="Male"/>
    <n v="46166"/>
    <d v="2023-02-07T00:00:00"/>
    <x v="0"/>
    <n v="12"/>
    <s v="Below Average"/>
    <s v="Not Eligible"/>
    <x v="0"/>
  </r>
  <r>
    <s v="E260"/>
    <s v="Andrea Becker"/>
    <s v="Marketing"/>
    <s v="Male"/>
    <n v="44080"/>
    <d v="2015-09-29T00:00:00"/>
    <x v="0"/>
    <n v="7"/>
    <s v="Below Average"/>
    <s v="Not Eligible"/>
    <x v="0"/>
  </r>
  <r>
    <s v="E261"/>
    <s v="Dustin Hubbard"/>
    <s v="Marketing"/>
    <s v="Female"/>
    <n v="88595"/>
    <d v="2022-06-22T00:00:00"/>
    <x v="4"/>
    <n v="5"/>
    <s v="Above Average"/>
    <s v="Not Eligible"/>
    <x v="2"/>
  </r>
  <r>
    <s v="E262"/>
    <s v="Samantha Small"/>
    <s v="IT"/>
    <s v="Female"/>
    <n v="81576"/>
    <d v="2015-08-05T00:00:00"/>
    <x v="2"/>
    <n v="0"/>
    <s v="Above Average"/>
    <s v="Not Eligible"/>
    <x v="1"/>
  </r>
  <r>
    <s v="E263"/>
    <s v="Mary Mckenzie"/>
    <s v="HR"/>
    <s v="Female"/>
    <n v="63428"/>
    <d v="2019-07-23T00:00:00"/>
    <x v="3"/>
    <n v="3"/>
    <s v="Below Average"/>
    <s v="Not Eligible"/>
    <x v="1"/>
  </r>
  <r>
    <s v="E264"/>
    <s v="Melissa Perry"/>
    <s v="Finance"/>
    <s v="Female"/>
    <n v="69503"/>
    <d v="2024-05-27T00:00:00"/>
    <x v="4"/>
    <n v="7"/>
    <s v="Below Average"/>
    <s v="Not Eligible"/>
    <x v="2"/>
  </r>
  <r>
    <s v="E265"/>
    <s v="Laura Roberts"/>
    <s v="Operations"/>
    <s v="Male"/>
    <n v="118324"/>
    <d v="2023-08-12T00:00:00"/>
    <x v="1"/>
    <n v="4"/>
    <s v="Above Average"/>
    <s v="Eligible"/>
    <x v="0"/>
  </r>
  <r>
    <s v="E266"/>
    <s v="Dustin Martin"/>
    <s v="Finance"/>
    <s v="Female"/>
    <n v="77444"/>
    <d v="2022-07-02T00:00:00"/>
    <x v="3"/>
    <n v="2"/>
    <s v="Below Average"/>
    <s v="Not Eligible"/>
    <x v="1"/>
  </r>
  <r>
    <s v="E267"/>
    <s v="Lisa Franklin"/>
    <s v="Sales"/>
    <s v="Male"/>
    <n v="109478"/>
    <d v="2016-03-12T00:00:00"/>
    <x v="0"/>
    <n v="9"/>
    <s v="Above Average"/>
    <s v="Eligible"/>
    <x v="0"/>
  </r>
  <r>
    <s v="E268"/>
    <s v="Zachary Carr"/>
    <s v="Operations"/>
    <s v="Female"/>
    <n v="76307"/>
    <d v="2019-12-13T00:00:00"/>
    <x v="2"/>
    <n v="1"/>
    <s v="Below Average"/>
    <s v="Not Eligible"/>
    <x v="1"/>
  </r>
  <r>
    <s v="E269"/>
    <s v="Spencer Nichols"/>
    <s v="IT"/>
    <s v="Male"/>
    <n v="66143"/>
    <d v="2018-06-11T00:00:00"/>
    <x v="0"/>
    <n v="10"/>
    <s v="Below Average"/>
    <s v="Eligible"/>
    <x v="0"/>
  </r>
  <r>
    <s v="E270"/>
    <s v="Jerome Conway"/>
    <s v="Sales"/>
    <s v="Female"/>
    <n v="51699"/>
    <d v="2017-07-04T00:00:00"/>
    <x v="0"/>
    <n v="12"/>
    <s v="Below Average"/>
    <s v="Not Eligible"/>
    <x v="0"/>
  </r>
  <r>
    <s v="E271"/>
    <s v="Carlos Garcia"/>
    <s v="Finance"/>
    <s v="Female"/>
    <n v="40960"/>
    <d v="2018-09-24T00:00:00"/>
    <x v="1"/>
    <n v="15"/>
    <s v="Below Average"/>
    <s v="Not Eligible"/>
    <x v="0"/>
  </r>
  <r>
    <s v="E272"/>
    <s v="Christopher Banks"/>
    <s v="Marketing"/>
    <s v="Female"/>
    <n v="57580"/>
    <d v="2016-03-09T00:00:00"/>
    <x v="3"/>
    <n v="5"/>
    <s v="Below Average"/>
    <s v="Not Eligible"/>
    <x v="1"/>
  </r>
  <r>
    <s v="E273"/>
    <s v="Brittany Thomas"/>
    <s v="Marketing"/>
    <s v="Male"/>
    <n v="41959"/>
    <d v="2022-01-05T00:00:00"/>
    <x v="0"/>
    <n v="13"/>
    <s v="Below Average"/>
    <s v="Not Eligible"/>
    <x v="0"/>
  </r>
  <r>
    <s v="E274"/>
    <s v="Dominique Harvey"/>
    <s v="IT"/>
    <s v="Female"/>
    <n v="65828"/>
    <d v="2018-08-25T00:00:00"/>
    <x v="1"/>
    <n v="5"/>
    <s v="Below Average"/>
    <s v="Eligible"/>
    <x v="0"/>
  </r>
  <r>
    <s v="E275"/>
    <s v="Leslie Hall"/>
    <s v="HR"/>
    <s v="Female"/>
    <n v="95183"/>
    <d v="2019-08-21T00:00:00"/>
    <x v="3"/>
    <n v="1"/>
    <s v="Above Average"/>
    <s v="Not Eligible"/>
    <x v="1"/>
  </r>
  <r>
    <s v="E276"/>
    <s v="Daniel Bryant"/>
    <s v="IT"/>
    <s v="Female"/>
    <n v="107438"/>
    <d v="2016-09-20T00:00:00"/>
    <x v="2"/>
    <n v="2"/>
    <s v="Above Average"/>
    <s v="Not Eligible"/>
    <x v="1"/>
  </r>
  <r>
    <s v="E277"/>
    <s v="Michelle Alvarado"/>
    <s v="HR"/>
    <s v="Male"/>
    <n v="64165"/>
    <d v="2016-10-17T00:00:00"/>
    <x v="2"/>
    <n v="4"/>
    <s v="Below Average"/>
    <s v="Not Eligible"/>
    <x v="1"/>
  </r>
  <r>
    <s v="E278"/>
    <s v="Beth Christian"/>
    <s v="Finance"/>
    <s v="Female"/>
    <n v="108269"/>
    <d v="2018-06-02T00:00:00"/>
    <x v="4"/>
    <n v="10"/>
    <s v="Above Average"/>
    <s v="Not Eligible"/>
    <x v="2"/>
  </r>
  <r>
    <s v="E279"/>
    <s v="Gabrielle Johnson"/>
    <s v="Sales"/>
    <s v="Male"/>
    <n v="110033"/>
    <d v="2024-09-30T00:00:00"/>
    <x v="3"/>
    <n v="2"/>
    <s v="Above Average"/>
    <s v="Not Eligible"/>
    <x v="1"/>
  </r>
  <r>
    <s v="E280"/>
    <s v="Michele Welch"/>
    <s v="Finance"/>
    <s v="Female"/>
    <n v="82397"/>
    <d v="2018-01-06T00:00:00"/>
    <x v="4"/>
    <n v="15"/>
    <s v="Above Average"/>
    <s v="Not Eligible"/>
    <x v="2"/>
  </r>
  <r>
    <s v="E281"/>
    <s v="Travis Morgan"/>
    <s v="IT"/>
    <s v="Male"/>
    <n v="40751"/>
    <d v="2020-01-06T00:00:00"/>
    <x v="2"/>
    <n v="1"/>
    <s v="Below Average"/>
    <s v="Not Eligible"/>
    <x v="1"/>
  </r>
  <r>
    <s v="E282"/>
    <s v="Deborah Evans"/>
    <s v="IT"/>
    <s v="Female"/>
    <n v="51803"/>
    <d v="2020-12-17T00:00:00"/>
    <x v="2"/>
    <n v="1"/>
    <s v="Below Average"/>
    <s v="Not Eligible"/>
    <x v="1"/>
  </r>
  <r>
    <s v="E283"/>
    <s v="Stephanie Hodges"/>
    <s v="Marketing"/>
    <s v="Female"/>
    <n v="63336"/>
    <d v="2017-06-03T00:00:00"/>
    <x v="0"/>
    <n v="8"/>
    <s v="Below Average"/>
    <s v="Eligible"/>
    <x v="0"/>
  </r>
  <r>
    <s v="E284"/>
    <s v="Lisa Cohen"/>
    <s v="IT"/>
    <s v="Female"/>
    <n v="86114"/>
    <d v="2016-07-05T00:00:00"/>
    <x v="4"/>
    <n v="3"/>
    <s v="Above Average"/>
    <s v="Not Eligible"/>
    <x v="2"/>
  </r>
  <r>
    <s v="E285"/>
    <s v="Sabrina Freeman"/>
    <s v="Sales"/>
    <s v="Female"/>
    <n v="102010"/>
    <d v="2021-02-26T00:00:00"/>
    <x v="0"/>
    <n v="9"/>
    <s v="Above Average"/>
    <s v="Eligible"/>
    <x v="0"/>
  </r>
  <r>
    <s v="E286"/>
    <s v="Angela Jackson"/>
    <s v="IT"/>
    <s v="Male"/>
    <n v="102474"/>
    <d v="2015-07-10T00:00:00"/>
    <x v="3"/>
    <n v="3"/>
    <s v="Above Average"/>
    <s v="Not Eligible"/>
    <x v="1"/>
  </r>
  <r>
    <s v="E287"/>
    <s v="Mr. Robert Thomas"/>
    <s v="Sales"/>
    <s v="Male"/>
    <n v="104085"/>
    <d v="2021-09-04T00:00:00"/>
    <x v="3"/>
    <n v="4"/>
    <s v="Above Average"/>
    <s v="Not Eligible"/>
    <x v="1"/>
  </r>
  <r>
    <s v="E288"/>
    <s v="Jacqueline Martin"/>
    <s v="Operations"/>
    <s v="Female"/>
    <n v="40297"/>
    <d v="2024-01-14T00:00:00"/>
    <x v="2"/>
    <n v="2"/>
    <s v="Below Average"/>
    <s v="Not Eligible"/>
    <x v="1"/>
  </r>
  <r>
    <s v="E289"/>
    <s v="Julia Campbell"/>
    <s v="IT"/>
    <s v="Male"/>
    <n v="116285"/>
    <d v="2019-01-22T00:00:00"/>
    <x v="2"/>
    <n v="3"/>
    <s v="Above Average"/>
    <s v="Not Eligible"/>
    <x v="1"/>
  </r>
  <r>
    <s v="E290"/>
    <s v="Theresa Jackson"/>
    <s v="Sales"/>
    <s v="Female"/>
    <n v="93004"/>
    <d v="2016-11-28T00:00:00"/>
    <x v="1"/>
    <n v="9"/>
    <s v="Above Average"/>
    <s v="Eligible"/>
    <x v="0"/>
  </r>
  <r>
    <s v="E291"/>
    <s v="Erin Keller"/>
    <s v="Marketing"/>
    <s v="Female"/>
    <n v="85139"/>
    <d v="2015-02-13T00:00:00"/>
    <x v="4"/>
    <n v="8"/>
    <s v="Above Average"/>
    <s v="Not Eligible"/>
    <x v="2"/>
  </r>
  <r>
    <s v="E292"/>
    <s v="Daniel Baker"/>
    <s v="Marketing"/>
    <s v="Female"/>
    <n v="72667"/>
    <d v="2022-05-11T00:00:00"/>
    <x v="0"/>
    <n v="9"/>
    <s v="Below Average"/>
    <s v="Eligible"/>
    <x v="0"/>
  </r>
  <r>
    <s v="E293"/>
    <s v="Jennifer Bautista"/>
    <s v="IT"/>
    <s v="Female"/>
    <n v="111656"/>
    <d v="2018-05-01T00:00:00"/>
    <x v="2"/>
    <n v="2"/>
    <s v="Above Average"/>
    <s v="Not Eligible"/>
    <x v="1"/>
  </r>
  <r>
    <s v="E294"/>
    <s v="Michael Henderson"/>
    <s v="HR"/>
    <s v="Female"/>
    <n v="41370"/>
    <d v="2018-10-07T00:00:00"/>
    <x v="3"/>
    <n v="0"/>
    <s v="Below Average"/>
    <s v="Not Eligible"/>
    <x v="1"/>
  </r>
  <r>
    <s v="E295"/>
    <s v="Carly Horton"/>
    <s v="Operations"/>
    <s v="Male"/>
    <n v="108719"/>
    <d v="2016-09-19T00:00:00"/>
    <x v="2"/>
    <n v="2"/>
    <s v="Above Average"/>
    <s v="Not Eligible"/>
    <x v="1"/>
  </r>
  <r>
    <s v="E296"/>
    <s v="Stacy Mcdowell"/>
    <s v="Finance"/>
    <s v="Female"/>
    <n v="72584"/>
    <d v="2017-03-11T00:00:00"/>
    <x v="0"/>
    <n v="11"/>
    <s v="Below Average"/>
    <s v="Eligible"/>
    <x v="0"/>
  </r>
  <r>
    <s v="E297"/>
    <s v="John Perez"/>
    <s v="Finance"/>
    <s v="Female"/>
    <n v="60091"/>
    <d v="2023-08-07T00:00:00"/>
    <x v="2"/>
    <n v="3"/>
    <s v="Below Average"/>
    <s v="Not Eligible"/>
    <x v="1"/>
  </r>
  <r>
    <s v="E298"/>
    <s v="James Barton"/>
    <s v="HR"/>
    <s v="Male"/>
    <n v="114748"/>
    <d v="2024-06-30T00:00:00"/>
    <x v="1"/>
    <n v="8"/>
    <s v="Above Average"/>
    <s v="Eligible"/>
    <x v="0"/>
  </r>
  <r>
    <s v="E299"/>
    <s v="Kim Beard"/>
    <s v="IT"/>
    <s v="Male"/>
    <n v="109952"/>
    <d v="2020-04-16T00:00:00"/>
    <x v="2"/>
    <n v="3"/>
    <s v="Above Average"/>
    <s v="Not Eligible"/>
    <x v="1"/>
  </r>
  <r>
    <s v="E300"/>
    <s v="Brian Myers"/>
    <s v="Finance"/>
    <s v="Male"/>
    <n v="100328"/>
    <d v="2020-04-01T00:00:00"/>
    <x v="1"/>
    <n v="6"/>
    <s v="Above Average"/>
    <s v="Eligible"/>
    <x v="0"/>
  </r>
  <r>
    <s v="E301"/>
    <s v="Megan Shields"/>
    <s v="Sales"/>
    <s v="Female"/>
    <n v="70351"/>
    <d v="2015-05-03T00:00:00"/>
    <x v="2"/>
    <n v="3"/>
    <s v="Below Average"/>
    <s v="Not Eligible"/>
    <x v="1"/>
  </r>
  <r>
    <s v="E302"/>
    <s v="Michael Perry"/>
    <s v="Operations"/>
    <s v="Male"/>
    <n v="70957"/>
    <d v="2016-03-18T00:00:00"/>
    <x v="1"/>
    <n v="6"/>
    <s v="Below Average"/>
    <s v="Eligible"/>
    <x v="0"/>
  </r>
  <r>
    <s v="E303"/>
    <s v="Kevin Beard"/>
    <s v="Marketing"/>
    <s v="Male"/>
    <n v="106385"/>
    <d v="2023-09-25T00:00:00"/>
    <x v="4"/>
    <n v="10"/>
    <s v="Above Average"/>
    <s v="Not Eligible"/>
    <x v="2"/>
  </r>
  <r>
    <s v="E304"/>
    <s v="Robert Barnes"/>
    <s v="HR"/>
    <s v="Female"/>
    <n v="107532"/>
    <d v="2016-08-16T00:00:00"/>
    <x v="2"/>
    <n v="3"/>
    <s v="Above Average"/>
    <s v="Not Eligible"/>
    <x v="1"/>
  </r>
  <r>
    <s v="E305"/>
    <s v="Joseph Caldwell"/>
    <s v="Marketing"/>
    <s v="Female"/>
    <n v="53896"/>
    <d v="2019-10-08T00:00:00"/>
    <x v="4"/>
    <n v="6"/>
    <s v="Below Average"/>
    <s v="Not Eligible"/>
    <x v="2"/>
  </r>
  <r>
    <s v="E306"/>
    <s v="David Sanchez"/>
    <s v="Sales"/>
    <s v="Male"/>
    <n v="119273"/>
    <d v="2021-10-21T00:00:00"/>
    <x v="1"/>
    <n v="9"/>
    <s v="Above Average"/>
    <s v="Eligible"/>
    <x v="0"/>
  </r>
  <r>
    <s v="E307"/>
    <s v="Amy Fernandez"/>
    <s v="Operations"/>
    <s v="Male"/>
    <n v="90519"/>
    <d v="2015-04-26T00:00:00"/>
    <x v="1"/>
    <n v="15"/>
    <s v="Above Average"/>
    <s v="Eligible"/>
    <x v="0"/>
  </r>
  <r>
    <s v="E308"/>
    <s v="Diana Craig"/>
    <s v="Marketing"/>
    <s v="Female"/>
    <n v="42837"/>
    <d v="2024-05-04T00:00:00"/>
    <x v="1"/>
    <n v="13"/>
    <s v="Below Average"/>
    <s v="Not Eligible"/>
    <x v="0"/>
  </r>
  <r>
    <s v="E309"/>
    <s v="Lisa Alvarez"/>
    <s v="HR"/>
    <s v="Male"/>
    <n v="44954"/>
    <d v="2015-04-11T00:00:00"/>
    <x v="4"/>
    <n v="6"/>
    <s v="Below Average"/>
    <s v="Not Eligible"/>
    <x v="2"/>
  </r>
  <r>
    <s v="E310"/>
    <s v="Kelly Lee"/>
    <s v="Sales"/>
    <s v="Female"/>
    <n v="100780"/>
    <d v="2020-07-25T00:00:00"/>
    <x v="2"/>
    <n v="3"/>
    <s v="Above Average"/>
    <s v="Not Eligible"/>
    <x v="1"/>
  </r>
  <r>
    <s v="E311"/>
    <s v="Christina Conner"/>
    <s v="Finance"/>
    <s v="Female"/>
    <n v="78081"/>
    <d v="2018-12-19T00:00:00"/>
    <x v="3"/>
    <n v="4"/>
    <s v="Below Average"/>
    <s v="Not Eligible"/>
    <x v="1"/>
  </r>
  <r>
    <s v="E312"/>
    <s v="Whitney Hall"/>
    <s v="Marketing"/>
    <s v="Male"/>
    <n v="68771"/>
    <d v="2019-07-23T00:00:00"/>
    <x v="1"/>
    <n v="15"/>
    <s v="Below Average"/>
    <s v="Eligible"/>
    <x v="0"/>
  </r>
  <r>
    <s v="E313"/>
    <s v="John Nelson"/>
    <s v="Sales"/>
    <s v="Male"/>
    <n v="97513"/>
    <d v="2016-02-01T00:00:00"/>
    <x v="4"/>
    <n v="13"/>
    <s v="Above Average"/>
    <s v="Not Eligible"/>
    <x v="2"/>
  </r>
  <r>
    <s v="E314"/>
    <s v="Jose Gibson"/>
    <s v="HR"/>
    <s v="Female"/>
    <n v="100733"/>
    <d v="2019-01-22T00:00:00"/>
    <x v="0"/>
    <n v="3"/>
    <s v="Above Average"/>
    <s v="Eligible"/>
    <x v="0"/>
  </r>
  <r>
    <s v="E315"/>
    <s v="Lindsey Lee"/>
    <s v="Marketing"/>
    <s v="Male"/>
    <n v="61492"/>
    <d v="2025-01-25T00:00:00"/>
    <x v="3"/>
    <n v="0"/>
    <s v="Below Average"/>
    <s v="Not Eligible"/>
    <x v="1"/>
  </r>
  <r>
    <s v="E316"/>
    <s v="Martha Rosario"/>
    <s v="Finance"/>
    <s v="Female"/>
    <n v="104193"/>
    <d v="2017-04-28T00:00:00"/>
    <x v="1"/>
    <n v="5"/>
    <s v="Above Average"/>
    <s v="Eligible"/>
    <x v="0"/>
  </r>
  <r>
    <s v="E317"/>
    <s v="Michael Stanley"/>
    <s v="IT"/>
    <s v="Male"/>
    <n v="95558"/>
    <d v="2016-07-24T00:00:00"/>
    <x v="2"/>
    <n v="4"/>
    <s v="Above Average"/>
    <s v="Not Eligible"/>
    <x v="1"/>
  </r>
  <r>
    <s v="E318"/>
    <s v="David King"/>
    <s v="Operations"/>
    <s v="Female"/>
    <n v="66663"/>
    <d v="2015-06-11T00:00:00"/>
    <x v="4"/>
    <n v="4"/>
    <s v="Below Average"/>
    <s v="Not Eligible"/>
    <x v="2"/>
  </r>
  <r>
    <s v="E319"/>
    <s v="Bill Hall Jr."/>
    <s v="HR"/>
    <s v="Female"/>
    <n v="85561"/>
    <d v="2024-11-13T00:00:00"/>
    <x v="0"/>
    <n v="5"/>
    <s v="Above Average"/>
    <s v="Eligible"/>
    <x v="0"/>
  </r>
  <r>
    <s v="E320"/>
    <s v="Peter Lambert"/>
    <s v="HR"/>
    <s v="Female"/>
    <n v="72922"/>
    <d v="2016-03-19T00:00:00"/>
    <x v="0"/>
    <n v="8"/>
    <s v="Below Average"/>
    <s v="Eligible"/>
    <x v="0"/>
  </r>
  <r>
    <s v="E321"/>
    <s v="Andrew Austin"/>
    <s v="HR"/>
    <s v="Male"/>
    <n v="100294"/>
    <d v="2023-11-20T00:00:00"/>
    <x v="0"/>
    <n v="9"/>
    <s v="Above Average"/>
    <s v="Eligible"/>
    <x v="0"/>
  </r>
  <r>
    <s v="E322"/>
    <s v="Monique Walker"/>
    <s v="Marketing"/>
    <s v="Male"/>
    <n v="105487"/>
    <d v="2019-04-20T00:00:00"/>
    <x v="3"/>
    <n v="2"/>
    <s v="Above Average"/>
    <s v="Not Eligible"/>
    <x v="1"/>
  </r>
  <r>
    <s v="E323"/>
    <s v="Jonathan Carter"/>
    <s v="HR"/>
    <s v="Male"/>
    <n v="67144"/>
    <d v="2021-09-06T00:00:00"/>
    <x v="2"/>
    <n v="3"/>
    <s v="Below Average"/>
    <s v="Not Eligible"/>
    <x v="1"/>
  </r>
  <r>
    <s v="E324"/>
    <s v="Kathryn Rivera"/>
    <s v="Sales"/>
    <s v="Female"/>
    <n v="119878"/>
    <d v="2021-07-05T00:00:00"/>
    <x v="4"/>
    <n v="14"/>
    <s v="Above Average"/>
    <s v="Not Eligible"/>
    <x v="2"/>
  </r>
  <r>
    <s v="E325"/>
    <s v="Natalie Ortiz"/>
    <s v="Finance"/>
    <s v="Female"/>
    <n v="119682"/>
    <d v="2017-03-23T00:00:00"/>
    <x v="1"/>
    <n v="8"/>
    <s v="Above Average"/>
    <s v="Eligible"/>
    <x v="0"/>
  </r>
  <r>
    <s v="E326"/>
    <s v="Paul Whitaker"/>
    <s v="Operations"/>
    <s v="Female"/>
    <n v="106388"/>
    <d v="2018-02-17T00:00:00"/>
    <x v="1"/>
    <n v="4"/>
    <s v="Above Average"/>
    <s v="Eligible"/>
    <x v="0"/>
  </r>
  <r>
    <s v="E327"/>
    <s v="Samuel Williams"/>
    <s v="HR"/>
    <s v="Female"/>
    <n v="93328"/>
    <d v="2016-11-27T00:00:00"/>
    <x v="0"/>
    <n v="14"/>
    <s v="Above Average"/>
    <s v="Eligible"/>
    <x v="0"/>
  </r>
  <r>
    <s v="E328"/>
    <s v="Amber Hernandez"/>
    <s v="Operations"/>
    <s v="Female"/>
    <n v="83486"/>
    <d v="2016-10-20T00:00:00"/>
    <x v="1"/>
    <n v="10"/>
    <s v="Above Average"/>
    <s v="Eligible"/>
    <x v="0"/>
  </r>
  <r>
    <s v="E329"/>
    <s v="Sarah Sanders"/>
    <s v="HR"/>
    <s v="Male"/>
    <n v="57492"/>
    <d v="2022-10-11T00:00:00"/>
    <x v="0"/>
    <n v="14"/>
    <s v="Below Average"/>
    <s v="Not Eligible"/>
    <x v="0"/>
  </r>
  <r>
    <s v="E330"/>
    <s v="Stephanie Glenn"/>
    <s v="Operations"/>
    <s v="Male"/>
    <n v="117881"/>
    <d v="2019-10-11T00:00:00"/>
    <x v="0"/>
    <n v="10"/>
    <s v="Above Average"/>
    <s v="Eligible"/>
    <x v="0"/>
  </r>
  <r>
    <s v="E331"/>
    <s v="Tara Smith"/>
    <s v="Sales"/>
    <s v="Male"/>
    <n v="95599"/>
    <d v="2017-06-10T00:00:00"/>
    <x v="1"/>
    <n v="6"/>
    <s v="Above Average"/>
    <s v="Eligible"/>
    <x v="0"/>
  </r>
  <r>
    <s v="E332"/>
    <s v="Philip Prince"/>
    <s v="Operations"/>
    <s v="Male"/>
    <n v="72632"/>
    <d v="2020-04-20T00:00:00"/>
    <x v="3"/>
    <n v="1"/>
    <s v="Below Average"/>
    <s v="Not Eligible"/>
    <x v="1"/>
  </r>
  <r>
    <s v="E333"/>
    <s v="Valerie Mckenzie"/>
    <s v="Operations"/>
    <s v="Female"/>
    <n v="58326"/>
    <d v="2018-12-12T00:00:00"/>
    <x v="2"/>
    <n v="2"/>
    <s v="Below Average"/>
    <s v="Not Eligible"/>
    <x v="1"/>
  </r>
  <r>
    <s v="E334"/>
    <s v="Anthony Bailey"/>
    <s v="IT"/>
    <s v="Female"/>
    <n v="117608"/>
    <d v="2018-11-01T00:00:00"/>
    <x v="1"/>
    <n v="3"/>
    <s v="Above Average"/>
    <s v="Eligible"/>
    <x v="0"/>
  </r>
  <r>
    <s v="E335"/>
    <s v="Jonathan Meadows"/>
    <s v="HR"/>
    <s v="Female"/>
    <n v="65434"/>
    <d v="2018-09-01T00:00:00"/>
    <x v="3"/>
    <n v="2"/>
    <s v="Below Average"/>
    <s v="Not Eligible"/>
    <x v="1"/>
  </r>
  <r>
    <s v="E336"/>
    <s v="Lacey Morris"/>
    <s v="Operations"/>
    <s v="Female"/>
    <n v="66269"/>
    <d v="2024-01-16T00:00:00"/>
    <x v="3"/>
    <n v="3"/>
    <s v="Below Average"/>
    <s v="Not Eligible"/>
    <x v="1"/>
  </r>
  <r>
    <s v="E337"/>
    <s v="Diana Pierce"/>
    <s v="Sales"/>
    <s v="Female"/>
    <n v="111426"/>
    <d v="2022-12-02T00:00:00"/>
    <x v="1"/>
    <n v="8"/>
    <s v="Above Average"/>
    <s v="Eligible"/>
    <x v="0"/>
  </r>
  <r>
    <s v="E338"/>
    <s v="Mark Franklin"/>
    <s v="Marketing"/>
    <s v="Female"/>
    <n v="100339"/>
    <d v="2025-01-07T00:00:00"/>
    <x v="3"/>
    <n v="2"/>
    <s v="Above Average"/>
    <s v="Not Eligible"/>
    <x v="1"/>
  </r>
  <r>
    <s v="E339"/>
    <s v="Jennifer Thompson"/>
    <s v="HR"/>
    <s v="Female"/>
    <n v="63044"/>
    <d v="2021-06-06T00:00:00"/>
    <x v="3"/>
    <n v="4"/>
    <s v="Below Average"/>
    <s v="Not Eligible"/>
    <x v="1"/>
  </r>
  <r>
    <s v="E340"/>
    <s v="Shannon Bonilla"/>
    <s v="IT"/>
    <s v="Male"/>
    <n v="111105"/>
    <d v="2023-12-15T00:00:00"/>
    <x v="2"/>
    <n v="4"/>
    <s v="Above Average"/>
    <s v="Not Eligible"/>
    <x v="1"/>
  </r>
  <r>
    <s v="E341"/>
    <s v="Brandon Bush"/>
    <s v="Operations"/>
    <s v="Female"/>
    <n v="118663"/>
    <d v="2015-08-28T00:00:00"/>
    <x v="2"/>
    <n v="1"/>
    <s v="Above Average"/>
    <s v="Not Eligible"/>
    <x v="1"/>
  </r>
  <r>
    <s v="E342"/>
    <s v="Samantha Kaufman"/>
    <s v="IT"/>
    <s v="Male"/>
    <n v="56684"/>
    <d v="2020-09-09T00:00:00"/>
    <x v="2"/>
    <n v="0"/>
    <s v="Below Average"/>
    <s v="Not Eligible"/>
    <x v="1"/>
  </r>
  <r>
    <s v="E343"/>
    <s v="Courtney Crane"/>
    <s v="Finance"/>
    <s v="Female"/>
    <n v="117497"/>
    <d v="2017-01-01T00:00:00"/>
    <x v="0"/>
    <n v="4"/>
    <s v="Above Average"/>
    <s v="Eligible"/>
    <x v="0"/>
  </r>
  <r>
    <s v="E344"/>
    <s v="Tiffany Diaz"/>
    <s v="Marketing"/>
    <s v="Male"/>
    <n v="65730"/>
    <d v="2018-07-25T00:00:00"/>
    <x v="0"/>
    <n v="3"/>
    <s v="Below Average"/>
    <s v="Eligible"/>
    <x v="0"/>
  </r>
  <r>
    <s v="E345"/>
    <s v="Sean Rose"/>
    <s v="HR"/>
    <s v="Male"/>
    <n v="76224"/>
    <d v="2024-09-11T00:00:00"/>
    <x v="4"/>
    <n v="11"/>
    <s v="Below Average"/>
    <s v="Not Eligible"/>
    <x v="2"/>
  </r>
  <r>
    <s v="E346"/>
    <s v="Angel Carrillo"/>
    <s v="Sales"/>
    <s v="Male"/>
    <n v="101810"/>
    <d v="2016-01-21T00:00:00"/>
    <x v="4"/>
    <n v="10"/>
    <s v="Above Average"/>
    <s v="Not Eligible"/>
    <x v="2"/>
  </r>
  <r>
    <s v="E347"/>
    <s v="Carmen Jenkins"/>
    <s v="HR"/>
    <s v="Male"/>
    <n v="53103"/>
    <d v="2015-05-28T00:00:00"/>
    <x v="2"/>
    <n v="3"/>
    <s v="Below Average"/>
    <s v="Not Eligible"/>
    <x v="1"/>
  </r>
  <r>
    <s v="E348"/>
    <s v="Amber Wilson"/>
    <s v="IT"/>
    <s v="Male"/>
    <n v="106866"/>
    <d v="2024-10-03T00:00:00"/>
    <x v="1"/>
    <n v="7"/>
    <s v="Above Average"/>
    <s v="Eligible"/>
    <x v="0"/>
  </r>
  <r>
    <s v="E349"/>
    <s v="Joseph Phillips"/>
    <s v="Finance"/>
    <s v="Male"/>
    <n v="106025"/>
    <d v="2020-03-04T00:00:00"/>
    <x v="4"/>
    <n v="15"/>
    <s v="Above Average"/>
    <s v="Not Eligible"/>
    <x v="2"/>
  </r>
  <r>
    <s v="E350"/>
    <s v="Nicholas Bailey"/>
    <s v="Operations"/>
    <s v="Female"/>
    <n v="88900"/>
    <d v="2021-10-07T00:00:00"/>
    <x v="4"/>
    <n v="5"/>
    <s v="Above Average"/>
    <s v="Not Eligible"/>
    <x v="2"/>
  </r>
  <r>
    <s v="E351"/>
    <s v="Kayla Kaufman"/>
    <s v="Finance"/>
    <s v="Female"/>
    <n v="98916"/>
    <d v="2023-02-17T00:00:00"/>
    <x v="0"/>
    <n v="8"/>
    <s v="Above Average"/>
    <s v="Eligible"/>
    <x v="0"/>
  </r>
  <r>
    <s v="E352"/>
    <s v="Lisa Stanton"/>
    <s v="Operations"/>
    <s v="Male"/>
    <n v="86981"/>
    <d v="2016-01-13T00:00:00"/>
    <x v="4"/>
    <n v="9"/>
    <s v="Above Average"/>
    <s v="Not Eligible"/>
    <x v="2"/>
  </r>
  <r>
    <s v="E353"/>
    <s v="Michael Edwards"/>
    <s v="Finance"/>
    <s v="Female"/>
    <n v="112074"/>
    <d v="2016-05-04T00:00:00"/>
    <x v="4"/>
    <n v="15"/>
    <s v="Above Average"/>
    <s v="Not Eligible"/>
    <x v="2"/>
  </r>
  <r>
    <s v="E354"/>
    <s v="John Johnson"/>
    <s v="Marketing"/>
    <s v="Male"/>
    <n v="112708"/>
    <d v="2016-08-22T00:00:00"/>
    <x v="0"/>
    <n v="9"/>
    <s v="Above Average"/>
    <s v="Eligible"/>
    <x v="0"/>
  </r>
  <r>
    <s v="E355"/>
    <s v="Manuel Campbell"/>
    <s v="IT"/>
    <s v="Female"/>
    <n v="48017"/>
    <d v="2015-10-14T00:00:00"/>
    <x v="3"/>
    <n v="1"/>
    <s v="Below Average"/>
    <s v="Not Eligible"/>
    <x v="1"/>
  </r>
  <r>
    <s v="E356"/>
    <s v="Preston Kaufman"/>
    <s v="Operations"/>
    <s v="Female"/>
    <n v="114959"/>
    <d v="2015-11-08T00:00:00"/>
    <x v="3"/>
    <n v="3"/>
    <s v="Above Average"/>
    <s v="Not Eligible"/>
    <x v="1"/>
  </r>
  <r>
    <s v="E357"/>
    <s v="Alex Johnson"/>
    <s v="Marketing"/>
    <s v="Male"/>
    <n v="60862"/>
    <d v="2022-11-22T00:00:00"/>
    <x v="0"/>
    <n v="10"/>
    <s v="Below Average"/>
    <s v="Eligible"/>
    <x v="0"/>
  </r>
  <r>
    <s v="E358"/>
    <s v="James Williams"/>
    <s v="Finance"/>
    <s v="Male"/>
    <n v="118776"/>
    <d v="2015-12-14T00:00:00"/>
    <x v="4"/>
    <n v="10"/>
    <s v="Above Average"/>
    <s v="Not Eligible"/>
    <x v="2"/>
  </r>
  <r>
    <s v="E359"/>
    <s v="Ms. Dorothy Woods"/>
    <s v="Finance"/>
    <s v="Female"/>
    <n v="74972"/>
    <d v="2020-09-26T00:00:00"/>
    <x v="0"/>
    <n v="5"/>
    <s v="Below Average"/>
    <s v="Eligible"/>
    <x v="0"/>
  </r>
  <r>
    <s v="E360"/>
    <s v="Karen Mills"/>
    <s v="Sales"/>
    <s v="Female"/>
    <n v="67058"/>
    <d v="2016-01-15T00:00:00"/>
    <x v="2"/>
    <n v="4"/>
    <s v="Below Average"/>
    <s v="Not Eligible"/>
    <x v="1"/>
  </r>
  <r>
    <s v="E361"/>
    <s v="Carla Marks"/>
    <s v="HR"/>
    <s v="Female"/>
    <n v="83769"/>
    <d v="2016-11-25T00:00:00"/>
    <x v="3"/>
    <n v="5"/>
    <s v="Above Average"/>
    <s v="Not Eligible"/>
    <x v="1"/>
  </r>
  <r>
    <s v="E362"/>
    <s v="Christopher Johnson"/>
    <s v="Sales"/>
    <s v="Female"/>
    <n v="86375"/>
    <d v="2024-02-21T00:00:00"/>
    <x v="3"/>
    <n v="1"/>
    <s v="Above Average"/>
    <s v="Not Eligible"/>
    <x v="1"/>
  </r>
  <r>
    <s v="E363"/>
    <s v="Amanda Knight"/>
    <s v="Operations"/>
    <s v="Female"/>
    <n v="78904"/>
    <d v="2019-07-03T00:00:00"/>
    <x v="1"/>
    <n v="12"/>
    <s v="Below Average"/>
    <s v="Eligible"/>
    <x v="0"/>
  </r>
  <r>
    <s v="E364"/>
    <s v="Joel Petty"/>
    <s v="IT"/>
    <s v="Male"/>
    <n v="77527"/>
    <d v="2016-01-22T00:00:00"/>
    <x v="2"/>
    <n v="1"/>
    <s v="Below Average"/>
    <s v="Not Eligible"/>
    <x v="1"/>
  </r>
  <r>
    <s v="E365"/>
    <s v="Timothy Brown"/>
    <s v="Sales"/>
    <s v="Male"/>
    <n v="67384"/>
    <d v="2016-12-07T00:00:00"/>
    <x v="0"/>
    <n v="11"/>
    <s v="Below Average"/>
    <s v="Eligible"/>
    <x v="0"/>
  </r>
  <r>
    <s v="E366"/>
    <s v="Julia Bernard"/>
    <s v="Finance"/>
    <s v="Female"/>
    <n v="50652"/>
    <d v="2023-06-18T00:00:00"/>
    <x v="1"/>
    <n v="12"/>
    <s v="Below Average"/>
    <s v="Not Eligible"/>
    <x v="0"/>
  </r>
  <r>
    <s v="E367"/>
    <s v="Caroline Shaw"/>
    <s v="Marketing"/>
    <s v="Female"/>
    <n v="100714"/>
    <d v="2020-01-28T00:00:00"/>
    <x v="3"/>
    <n v="4"/>
    <s v="Above Average"/>
    <s v="Not Eligible"/>
    <x v="1"/>
  </r>
  <r>
    <s v="E368"/>
    <s v="Debra Jones"/>
    <s v="IT"/>
    <s v="Male"/>
    <n v="72564"/>
    <d v="2018-04-20T00:00:00"/>
    <x v="0"/>
    <n v="9"/>
    <s v="Below Average"/>
    <s v="Eligible"/>
    <x v="0"/>
  </r>
  <r>
    <s v="E369"/>
    <s v="Kenneth Malone"/>
    <s v="Marketing"/>
    <s v="Female"/>
    <n v="87919"/>
    <d v="2020-05-02T00:00:00"/>
    <x v="2"/>
    <n v="0"/>
    <s v="Above Average"/>
    <s v="Not Eligible"/>
    <x v="1"/>
  </r>
  <r>
    <s v="E370"/>
    <s v="Latoya Murphy"/>
    <s v="Marketing"/>
    <s v="Female"/>
    <n v="88173"/>
    <d v="2023-04-29T00:00:00"/>
    <x v="1"/>
    <n v="3"/>
    <s v="Above Average"/>
    <s v="Eligible"/>
    <x v="0"/>
  </r>
  <r>
    <s v="E371"/>
    <s v="Erin Bennett"/>
    <s v="Operations"/>
    <s v="Female"/>
    <n v="95830"/>
    <d v="2022-08-31T00:00:00"/>
    <x v="2"/>
    <n v="4"/>
    <s v="Above Average"/>
    <s v="Not Eligible"/>
    <x v="1"/>
  </r>
  <r>
    <s v="E372"/>
    <s v="Shane Lee"/>
    <s v="HR"/>
    <s v="Male"/>
    <n v="118680"/>
    <d v="2019-07-07T00:00:00"/>
    <x v="4"/>
    <n v="6"/>
    <s v="Above Average"/>
    <s v="Not Eligible"/>
    <x v="2"/>
  </r>
  <r>
    <s v="E373"/>
    <s v="Leslie Mcmahon"/>
    <s v="Marketing"/>
    <s v="Female"/>
    <n v="66469"/>
    <d v="2017-02-21T00:00:00"/>
    <x v="3"/>
    <n v="5"/>
    <s v="Below Average"/>
    <s v="Not Eligible"/>
    <x v="1"/>
  </r>
  <r>
    <s v="E374"/>
    <s v="Bryan Munoz"/>
    <s v="Operations"/>
    <s v="Female"/>
    <n v="54773"/>
    <d v="2024-11-14T00:00:00"/>
    <x v="4"/>
    <n v="5"/>
    <s v="Below Average"/>
    <s v="Not Eligible"/>
    <x v="2"/>
  </r>
  <r>
    <s v="E375"/>
    <s v="Dr. Gregory Webb"/>
    <s v="Sales"/>
    <s v="Female"/>
    <n v="64575"/>
    <d v="2017-08-07T00:00:00"/>
    <x v="2"/>
    <n v="3"/>
    <s v="Below Average"/>
    <s v="Not Eligible"/>
    <x v="1"/>
  </r>
  <r>
    <s v="E376"/>
    <s v="Meghan Kim"/>
    <s v="Marketing"/>
    <s v="Female"/>
    <n v="56556"/>
    <d v="2015-08-07T00:00:00"/>
    <x v="4"/>
    <n v="8"/>
    <s v="Below Average"/>
    <s v="Not Eligible"/>
    <x v="2"/>
  </r>
  <r>
    <s v="E377"/>
    <s v="Kimberly Hanson"/>
    <s v="HR"/>
    <s v="Female"/>
    <n v="95972"/>
    <d v="2017-04-17T00:00:00"/>
    <x v="2"/>
    <n v="4"/>
    <s v="Above Average"/>
    <s v="Not Eligible"/>
    <x v="1"/>
  </r>
  <r>
    <s v="E378"/>
    <s v="Jamie Eaton"/>
    <s v="HR"/>
    <s v="Female"/>
    <n v="113708"/>
    <d v="2021-06-23T00:00:00"/>
    <x v="0"/>
    <n v="6"/>
    <s v="Above Average"/>
    <s v="Eligible"/>
    <x v="0"/>
  </r>
  <r>
    <s v="E379"/>
    <s v="Ashley Kelley"/>
    <s v="IT"/>
    <s v="Male"/>
    <n v="97573"/>
    <d v="2016-09-21T00:00:00"/>
    <x v="4"/>
    <n v="12"/>
    <s v="Above Average"/>
    <s v="Not Eligible"/>
    <x v="2"/>
  </r>
  <r>
    <s v="E380"/>
    <s v="Megan Roberts"/>
    <s v="IT"/>
    <s v="Female"/>
    <n v="91394"/>
    <d v="2016-01-03T00:00:00"/>
    <x v="4"/>
    <n v="15"/>
    <s v="Above Average"/>
    <s v="Not Eligible"/>
    <x v="2"/>
  </r>
  <r>
    <s v="E381"/>
    <s v="Lauren Harrell"/>
    <s v="Marketing"/>
    <s v="Female"/>
    <n v="113037"/>
    <d v="2022-03-04T00:00:00"/>
    <x v="4"/>
    <n v="8"/>
    <s v="Above Average"/>
    <s v="Not Eligible"/>
    <x v="2"/>
  </r>
  <r>
    <s v="E382"/>
    <s v="Terry Green"/>
    <s v="Operations"/>
    <s v="Female"/>
    <n v="99741"/>
    <d v="2020-10-31T00:00:00"/>
    <x v="4"/>
    <n v="12"/>
    <s v="Above Average"/>
    <s v="Not Eligible"/>
    <x v="2"/>
  </r>
  <r>
    <s v="E383"/>
    <s v="Carlos Walters"/>
    <s v="Sales"/>
    <s v="Female"/>
    <n v="58576"/>
    <d v="2019-02-17T00:00:00"/>
    <x v="4"/>
    <n v="12"/>
    <s v="Below Average"/>
    <s v="Not Eligible"/>
    <x v="2"/>
  </r>
  <r>
    <s v="E384"/>
    <s v="Penny Byrd"/>
    <s v="IT"/>
    <s v="Female"/>
    <n v="114242"/>
    <d v="2022-04-04T00:00:00"/>
    <x v="4"/>
    <n v="13"/>
    <s v="Above Average"/>
    <s v="Not Eligible"/>
    <x v="2"/>
  </r>
  <r>
    <s v="E385"/>
    <s v="Elizabeth Chase"/>
    <s v="Marketing"/>
    <s v="Female"/>
    <n v="74799"/>
    <d v="2018-02-22T00:00:00"/>
    <x v="4"/>
    <n v="4"/>
    <s v="Below Average"/>
    <s v="Not Eligible"/>
    <x v="2"/>
  </r>
  <r>
    <s v="E386"/>
    <s v="Mackenzie Bauer"/>
    <s v="HR"/>
    <s v="Male"/>
    <n v="52806"/>
    <d v="2017-07-08T00:00:00"/>
    <x v="2"/>
    <n v="0"/>
    <s v="Below Average"/>
    <s v="Not Eligible"/>
    <x v="1"/>
  </r>
  <r>
    <s v="E387"/>
    <s v="Colleen Hanson"/>
    <s v="Sales"/>
    <s v="Male"/>
    <n v="82947"/>
    <d v="2022-05-05T00:00:00"/>
    <x v="4"/>
    <n v="10"/>
    <s v="Above Average"/>
    <s v="Not Eligible"/>
    <x v="2"/>
  </r>
  <r>
    <s v="E388"/>
    <s v="Victoria King"/>
    <s v="Marketing"/>
    <s v="Female"/>
    <n v="102005"/>
    <d v="2020-02-26T00:00:00"/>
    <x v="2"/>
    <n v="5"/>
    <s v="Above Average"/>
    <s v="Not Eligible"/>
    <x v="1"/>
  </r>
  <r>
    <s v="E389"/>
    <s v="Jonathan Hanna"/>
    <s v="HR"/>
    <s v="Male"/>
    <n v="60228"/>
    <d v="2019-09-22T00:00:00"/>
    <x v="1"/>
    <n v="11"/>
    <s v="Below Average"/>
    <s v="Eligible"/>
    <x v="0"/>
  </r>
  <r>
    <s v="E390"/>
    <s v="Melissa Farmer"/>
    <s v="Finance"/>
    <s v="Female"/>
    <n v="104165"/>
    <d v="2023-06-02T00:00:00"/>
    <x v="0"/>
    <n v="6"/>
    <s v="Above Average"/>
    <s v="Eligible"/>
    <x v="0"/>
  </r>
  <r>
    <s v="E391"/>
    <s v="Amanda Dodson"/>
    <s v="Operations"/>
    <s v="Male"/>
    <n v="61766"/>
    <d v="2017-01-08T00:00:00"/>
    <x v="1"/>
    <n v="4"/>
    <s v="Below Average"/>
    <s v="Eligible"/>
    <x v="0"/>
  </r>
  <r>
    <s v="E392"/>
    <s v="Kathleen Warner"/>
    <s v="Marketing"/>
    <s v="Female"/>
    <n v="47774"/>
    <d v="2020-01-27T00:00:00"/>
    <x v="3"/>
    <n v="3"/>
    <s v="Below Average"/>
    <s v="Not Eligible"/>
    <x v="1"/>
  </r>
  <r>
    <s v="E393"/>
    <s v="Amber Ryan"/>
    <s v="Operations"/>
    <s v="Male"/>
    <n v="41082"/>
    <d v="2021-03-03T00:00:00"/>
    <x v="1"/>
    <n v="5"/>
    <s v="Below Average"/>
    <s v="Not Eligible"/>
    <x v="0"/>
  </r>
  <r>
    <s v="E394"/>
    <s v="Richard Adams"/>
    <s v="Marketing"/>
    <s v="Male"/>
    <n v="60895"/>
    <d v="2020-09-23T00:00:00"/>
    <x v="3"/>
    <n v="2"/>
    <s v="Below Average"/>
    <s v="Not Eligible"/>
    <x v="1"/>
  </r>
  <r>
    <s v="E395"/>
    <s v="Angela Allen"/>
    <s v="Sales"/>
    <s v="Female"/>
    <n v="41983"/>
    <d v="2022-08-30T00:00:00"/>
    <x v="2"/>
    <n v="1"/>
    <s v="Below Average"/>
    <s v="Not Eligible"/>
    <x v="1"/>
  </r>
  <r>
    <s v="E396"/>
    <s v="Sabrina Ray"/>
    <s v="IT"/>
    <s v="Female"/>
    <n v="54477"/>
    <d v="2017-05-03T00:00:00"/>
    <x v="4"/>
    <n v="3"/>
    <s v="Below Average"/>
    <s v="Not Eligible"/>
    <x v="2"/>
  </r>
  <r>
    <s v="E397"/>
    <s v="Laura Aguilar"/>
    <s v="Finance"/>
    <s v="Female"/>
    <n v="42151"/>
    <d v="2023-06-26T00:00:00"/>
    <x v="0"/>
    <n v="9"/>
    <s v="Below Average"/>
    <s v="Not Eligible"/>
    <x v="0"/>
  </r>
  <r>
    <s v="E398"/>
    <s v="Jeremiah Lewis II"/>
    <s v="Marketing"/>
    <s v="Female"/>
    <n v="82866"/>
    <d v="2022-10-27T00:00:00"/>
    <x v="1"/>
    <n v="13"/>
    <s v="Above Average"/>
    <s v="Eligible"/>
    <x v="0"/>
  </r>
  <r>
    <s v="E399"/>
    <s v="David Kerr"/>
    <s v="HR"/>
    <s v="Male"/>
    <n v="88988"/>
    <d v="2018-04-08T00:00:00"/>
    <x v="3"/>
    <n v="2"/>
    <s v="Above Average"/>
    <s v="Not Eligible"/>
    <x v="1"/>
  </r>
  <r>
    <s v="E400"/>
    <s v="Troy Gonzalez"/>
    <s v="IT"/>
    <s v="Male"/>
    <n v="61281"/>
    <d v="2021-07-08T00:00:00"/>
    <x v="0"/>
    <n v="10"/>
    <s v="Below Average"/>
    <s v="Eligible"/>
    <x v="0"/>
  </r>
  <r>
    <s v="E401"/>
    <s v="Melissa Weaver"/>
    <s v="Marketing"/>
    <s v="Male"/>
    <n v="58433"/>
    <d v="2019-12-04T00:00:00"/>
    <x v="1"/>
    <n v="14"/>
    <s v="Below Average"/>
    <s v="Not Eligible"/>
    <x v="0"/>
  </r>
  <r>
    <s v="E402"/>
    <s v="Kaitlyn Collins"/>
    <s v="Operations"/>
    <s v="Female"/>
    <n v="57135"/>
    <d v="2021-04-27T00:00:00"/>
    <x v="2"/>
    <n v="5"/>
    <s v="Below Average"/>
    <s v="Not Eligible"/>
    <x v="1"/>
  </r>
  <r>
    <s v="E403"/>
    <s v="Donna Hall"/>
    <s v="Operations"/>
    <s v="Male"/>
    <n v="57577"/>
    <d v="2023-02-10T00:00:00"/>
    <x v="2"/>
    <n v="0"/>
    <s v="Below Average"/>
    <s v="Not Eligible"/>
    <x v="1"/>
  </r>
  <r>
    <s v="E404"/>
    <s v="Amanda Hernandez"/>
    <s v="IT"/>
    <s v="Male"/>
    <n v="109335"/>
    <d v="2022-03-09T00:00:00"/>
    <x v="1"/>
    <n v="5"/>
    <s v="Above Average"/>
    <s v="Eligible"/>
    <x v="0"/>
  </r>
  <r>
    <s v="E405"/>
    <s v="Kelsey Drake"/>
    <s v="Operations"/>
    <s v="Male"/>
    <n v="54970"/>
    <d v="2022-09-23T00:00:00"/>
    <x v="3"/>
    <n v="2"/>
    <s v="Below Average"/>
    <s v="Not Eligible"/>
    <x v="1"/>
  </r>
  <r>
    <s v="E406"/>
    <s v="Craig Lopez"/>
    <s v="HR"/>
    <s v="Female"/>
    <n v="99427"/>
    <d v="2021-11-07T00:00:00"/>
    <x v="1"/>
    <n v="8"/>
    <s v="Above Average"/>
    <s v="Eligible"/>
    <x v="0"/>
  </r>
  <r>
    <s v="E407"/>
    <s v="Brenda Williams"/>
    <s v="Sales"/>
    <s v="Female"/>
    <n v="52411"/>
    <d v="2017-07-10T00:00:00"/>
    <x v="4"/>
    <n v="4"/>
    <s v="Below Average"/>
    <s v="Not Eligible"/>
    <x v="2"/>
  </r>
  <r>
    <s v="E408"/>
    <s v="Krystal Martin"/>
    <s v="Operations"/>
    <s v="Male"/>
    <n v="111725"/>
    <d v="2024-12-24T00:00:00"/>
    <x v="4"/>
    <n v="8"/>
    <s v="Above Average"/>
    <s v="Not Eligible"/>
    <x v="2"/>
  </r>
  <r>
    <s v="E409"/>
    <s v="Melissa Scott"/>
    <s v="Operations"/>
    <s v="Male"/>
    <n v="104287"/>
    <d v="2022-04-08T00:00:00"/>
    <x v="1"/>
    <n v="15"/>
    <s v="Above Average"/>
    <s v="Eligible"/>
    <x v="0"/>
  </r>
  <r>
    <s v="E410"/>
    <s v="Christopher White"/>
    <s v="Sales"/>
    <s v="Male"/>
    <n v="90868"/>
    <d v="2022-04-23T00:00:00"/>
    <x v="0"/>
    <n v="15"/>
    <s v="Above Average"/>
    <s v="Eligible"/>
    <x v="0"/>
  </r>
  <r>
    <s v="E411"/>
    <s v="James Baxter"/>
    <s v="Sales"/>
    <s v="Female"/>
    <n v="83760"/>
    <d v="2025-01-18T00:00:00"/>
    <x v="4"/>
    <n v="9"/>
    <s v="Above Average"/>
    <s v="Not Eligible"/>
    <x v="2"/>
  </r>
  <r>
    <s v="E412"/>
    <s v="John Nelson"/>
    <s v="Marketing"/>
    <s v="Female"/>
    <n v="65643"/>
    <d v="2024-03-18T00:00:00"/>
    <x v="2"/>
    <n v="4"/>
    <s v="Below Average"/>
    <s v="Not Eligible"/>
    <x v="1"/>
  </r>
  <r>
    <s v="E413"/>
    <s v="Kyle Cruz"/>
    <s v="Finance"/>
    <s v="Female"/>
    <n v="107410"/>
    <d v="2015-08-06T00:00:00"/>
    <x v="3"/>
    <n v="5"/>
    <s v="Above Average"/>
    <s v="Not Eligible"/>
    <x v="1"/>
  </r>
  <r>
    <s v="E414"/>
    <s v="Frank Brewer"/>
    <s v="HR"/>
    <s v="Female"/>
    <n v="88228"/>
    <d v="2020-09-20T00:00:00"/>
    <x v="2"/>
    <n v="0"/>
    <s v="Above Average"/>
    <s v="Not Eligible"/>
    <x v="1"/>
  </r>
  <r>
    <s v="E415"/>
    <s v="Daniel Benitez"/>
    <s v="IT"/>
    <s v="Male"/>
    <n v="67940"/>
    <d v="2017-09-23T00:00:00"/>
    <x v="4"/>
    <n v="4"/>
    <s v="Below Average"/>
    <s v="Not Eligible"/>
    <x v="2"/>
  </r>
  <r>
    <s v="E416"/>
    <s v="Sarah Garcia"/>
    <s v="Operations"/>
    <s v="Male"/>
    <n v="119238"/>
    <d v="2016-11-01T00:00:00"/>
    <x v="3"/>
    <n v="5"/>
    <s v="Above Average"/>
    <s v="Not Eligible"/>
    <x v="1"/>
  </r>
  <r>
    <s v="E417"/>
    <s v="Courtney Wong"/>
    <s v="Marketing"/>
    <s v="Male"/>
    <n v="60087"/>
    <d v="2020-03-06T00:00:00"/>
    <x v="2"/>
    <n v="5"/>
    <s v="Below Average"/>
    <s v="Not Eligible"/>
    <x v="1"/>
  </r>
  <r>
    <s v="E418"/>
    <s v="Linda Williams"/>
    <s v="Operations"/>
    <s v="Male"/>
    <n v="107170"/>
    <d v="2018-02-08T00:00:00"/>
    <x v="2"/>
    <n v="4"/>
    <s v="Above Average"/>
    <s v="Not Eligible"/>
    <x v="1"/>
  </r>
  <r>
    <s v="E419"/>
    <s v="Michael Schultz"/>
    <s v="Sales"/>
    <s v="Male"/>
    <n v="112390"/>
    <d v="2020-11-15T00:00:00"/>
    <x v="1"/>
    <n v="11"/>
    <s v="Above Average"/>
    <s v="Eligible"/>
    <x v="0"/>
  </r>
  <r>
    <s v="E420"/>
    <s v="Jason Parker"/>
    <s v="IT"/>
    <s v="Female"/>
    <n v="76375"/>
    <d v="2015-12-22T00:00:00"/>
    <x v="3"/>
    <n v="2"/>
    <s v="Below Average"/>
    <s v="Not Eligible"/>
    <x v="1"/>
  </r>
  <r>
    <s v="E421"/>
    <s v="Dale Barker"/>
    <s v="Operations"/>
    <s v="Female"/>
    <n v="77796"/>
    <d v="2020-08-03T00:00:00"/>
    <x v="1"/>
    <n v="3"/>
    <s v="Below Average"/>
    <s v="Eligible"/>
    <x v="0"/>
  </r>
  <r>
    <s v="E422"/>
    <s v="Larry Adams"/>
    <s v="HR"/>
    <s v="Female"/>
    <n v="87570"/>
    <d v="2018-02-25T00:00:00"/>
    <x v="3"/>
    <n v="4"/>
    <s v="Above Average"/>
    <s v="Not Eligible"/>
    <x v="1"/>
  </r>
  <r>
    <s v="E423"/>
    <s v="Richard Parks"/>
    <s v="Sales"/>
    <s v="Male"/>
    <n v="62278"/>
    <d v="2021-05-19T00:00:00"/>
    <x v="2"/>
    <n v="3"/>
    <s v="Below Average"/>
    <s v="Not Eligible"/>
    <x v="1"/>
  </r>
  <r>
    <s v="E424"/>
    <s v="Barry Mcclain"/>
    <s v="HR"/>
    <s v="Female"/>
    <n v="92503"/>
    <d v="2022-08-26T00:00:00"/>
    <x v="0"/>
    <n v="8"/>
    <s v="Above Average"/>
    <s v="Eligible"/>
    <x v="0"/>
  </r>
  <r>
    <s v="E425"/>
    <s v="David Ortega"/>
    <s v="Marketing"/>
    <s v="Female"/>
    <n v="112898"/>
    <d v="2021-09-14T00:00:00"/>
    <x v="4"/>
    <n v="5"/>
    <s v="Above Average"/>
    <s v="Not Eligible"/>
    <x v="2"/>
  </r>
  <r>
    <s v="E426"/>
    <s v="Jacqueline Morgan"/>
    <s v="Sales"/>
    <s v="Male"/>
    <n v="45462"/>
    <d v="2020-05-27T00:00:00"/>
    <x v="4"/>
    <n v="6"/>
    <s v="Below Average"/>
    <s v="Not Eligible"/>
    <x v="2"/>
  </r>
  <r>
    <s v="E427"/>
    <s v="Christina Wilson"/>
    <s v="Marketing"/>
    <s v="Female"/>
    <n v="72058"/>
    <d v="2021-06-14T00:00:00"/>
    <x v="4"/>
    <n v="14"/>
    <s v="Below Average"/>
    <s v="Not Eligible"/>
    <x v="2"/>
  </r>
  <r>
    <s v="E428"/>
    <s v="Debra Martin"/>
    <s v="Operations"/>
    <s v="Female"/>
    <n v="113691"/>
    <d v="2018-01-29T00:00:00"/>
    <x v="0"/>
    <n v="10"/>
    <s v="Above Average"/>
    <s v="Eligible"/>
    <x v="0"/>
  </r>
  <r>
    <s v="E429"/>
    <s v="Robert Burgess PhD"/>
    <s v="IT"/>
    <s v="Female"/>
    <n v="78720"/>
    <d v="2018-02-10T00:00:00"/>
    <x v="2"/>
    <n v="4"/>
    <s v="Below Average"/>
    <s v="Not Eligible"/>
    <x v="1"/>
  </r>
  <r>
    <s v="E430"/>
    <s v="Richard Thornton"/>
    <s v="Finance"/>
    <s v="Male"/>
    <n v="42576"/>
    <d v="2021-04-02T00:00:00"/>
    <x v="0"/>
    <n v="6"/>
    <s v="Below Average"/>
    <s v="Not Eligible"/>
    <x v="0"/>
  </r>
  <r>
    <s v="E431"/>
    <s v="Elizabeth Bowen"/>
    <s v="Operations"/>
    <s v="Male"/>
    <n v="109115"/>
    <d v="2020-11-11T00:00:00"/>
    <x v="1"/>
    <n v="6"/>
    <s v="Above Average"/>
    <s v="Eligible"/>
    <x v="0"/>
  </r>
  <r>
    <s v="E432"/>
    <s v="Lawrence Pacheco"/>
    <s v="IT"/>
    <s v="Male"/>
    <n v="96602"/>
    <d v="2020-12-27T00:00:00"/>
    <x v="0"/>
    <n v="12"/>
    <s v="Above Average"/>
    <s v="Eligible"/>
    <x v="0"/>
  </r>
  <r>
    <s v="E433"/>
    <s v="Tyler Smith"/>
    <s v="Finance"/>
    <s v="Female"/>
    <n v="60894"/>
    <d v="2017-09-18T00:00:00"/>
    <x v="1"/>
    <n v="14"/>
    <s v="Below Average"/>
    <s v="Eligible"/>
    <x v="0"/>
  </r>
  <r>
    <s v="E434"/>
    <s v="Scott Smith"/>
    <s v="HR"/>
    <s v="Female"/>
    <n v="79918"/>
    <d v="2017-11-14T00:00:00"/>
    <x v="3"/>
    <n v="3"/>
    <s v="Below Average"/>
    <s v="Not Eligible"/>
    <x v="1"/>
  </r>
  <r>
    <s v="E435"/>
    <s v="Michelle Jacobs"/>
    <s v="IT"/>
    <s v="Female"/>
    <n v="92662"/>
    <d v="2020-11-03T00:00:00"/>
    <x v="0"/>
    <n v="14"/>
    <s v="Above Average"/>
    <s v="Eligible"/>
    <x v="0"/>
  </r>
  <r>
    <s v="E436"/>
    <s v="Jose Hamilton"/>
    <s v="Marketing"/>
    <s v="Female"/>
    <n v="57049"/>
    <d v="2017-09-27T00:00:00"/>
    <x v="3"/>
    <n v="5"/>
    <s v="Below Average"/>
    <s v="Not Eligible"/>
    <x v="1"/>
  </r>
  <r>
    <s v="E437"/>
    <s v="Thomas Hansen"/>
    <s v="IT"/>
    <s v="Male"/>
    <n v="71005"/>
    <d v="2015-03-23T00:00:00"/>
    <x v="1"/>
    <n v="15"/>
    <s v="Below Average"/>
    <s v="Eligible"/>
    <x v="0"/>
  </r>
  <r>
    <s v="E438"/>
    <s v="Adam Scott"/>
    <s v="Finance"/>
    <s v="Female"/>
    <n v="113352"/>
    <d v="2017-10-08T00:00:00"/>
    <x v="2"/>
    <n v="1"/>
    <s v="Above Average"/>
    <s v="Not Eligible"/>
    <x v="1"/>
  </r>
  <r>
    <s v="E439"/>
    <s v="Brandon Lane"/>
    <s v="Sales"/>
    <s v="Female"/>
    <n v="109919"/>
    <d v="2016-11-10T00:00:00"/>
    <x v="2"/>
    <n v="0"/>
    <s v="Above Average"/>
    <s v="Not Eligible"/>
    <x v="1"/>
  </r>
  <r>
    <s v="E440"/>
    <s v="Corey Ellis"/>
    <s v="Finance"/>
    <s v="Female"/>
    <n v="71001"/>
    <d v="2015-04-13T00:00:00"/>
    <x v="2"/>
    <n v="1"/>
    <s v="Below Average"/>
    <s v="Not Eligible"/>
    <x v="1"/>
  </r>
  <r>
    <s v="E441"/>
    <s v="Daniel Ward"/>
    <s v="Marketing"/>
    <s v="Male"/>
    <n v="48080"/>
    <d v="2017-04-19T00:00:00"/>
    <x v="0"/>
    <n v="4"/>
    <s v="Below Average"/>
    <s v="Not Eligible"/>
    <x v="0"/>
  </r>
  <r>
    <s v="E442"/>
    <s v="Dr. Shelby Sanders MD"/>
    <s v="Finance"/>
    <s v="Male"/>
    <n v="67458"/>
    <d v="2024-07-08T00:00:00"/>
    <x v="3"/>
    <n v="1"/>
    <s v="Below Average"/>
    <s v="Not Eligible"/>
    <x v="1"/>
  </r>
  <r>
    <s v="E443"/>
    <s v="Christopher Brennan"/>
    <s v="Marketing"/>
    <s v="Female"/>
    <n v="102675"/>
    <d v="2019-09-12T00:00:00"/>
    <x v="2"/>
    <n v="2"/>
    <s v="Above Average"/>
    <s v="Not Eligible"/>
    <x v="1"/>
  </r>
  <r>
    <s v="E444"/>
    <s v="Tyler Estrada"/>
    <s v="HR"/>
    <s v="Female"/>
    <n v="117900"/>
    <d v="2024-06-03T00:00:00"/>
    <x v="1"/>
    <n v="8"/>
    <s v="Above Average"/>
    <s v="Eligible"/>
    <x v="0"/>
  </r>
  <r>
    <s v="E445"/>
    <s v="Michael Christensen"/>
    <s v="Operations"/>
    <s v="Female"/>
    <n v="104995"/>
    <d v="2020-09-26T00:00:00"/>
    <x v="2"/>
    <n v="5"/>
    <s v="Above Average"/>
    <s v="Not Eligible"/>
    <x v="1"/>
  </r>
  <r>
    <s v="E446"/>
    <s v="Jeffrey Johnson"/>
    <s v="HR"/>
    <s v="Male"/>
    <n v="96346"/>
    <d v="2024-10-10T00:00:00"/>
    <x v="3"/>
    <n v="4"/>
    <s v="Above Average"/>
    <s v="Not Eligible"/>
    <x v="1"/>
  </r>
  <r>
    <s v="E447"/>
    <s v="Danielle Morgan"/>
    <s v="Marketing"/>
    <s v="Male"/>
    <n v="115342"/>
    <d v="2020-01-06T00:00:00"/>
    <x v="4"/>
    <n v="9"/>
    <s v="Above Average"/>
    <s v="Not Eligible"/>
    <x v="2"/>
  </r>
  <r>
    <s v="E448"/>
    <s v="Anthony Pearson"/>
    <s v="HR"/>
    <s v="Male"/>
    <n v="96300"/>
    <d v="2016-06-13T00:00:00"/>
    <x v="0"/>
    <n v="14"/>
    <s v="Above Average"/>
    <s v="Eligible"/>
    <x v="0"/>
  </r>
  <r>
    <s v="E449"/>
    <s v="Holly Rangel"/>
    <s v="HR"/>
    <s v="Female"/>
    <n v="90902"/>
    <d v="2023-08-15T00:00:00"/>
    <x v="2"/>
    <n v="4"/>
    <s v="Above Average"/>
    <s v="Not Eligible"/>
    <x v="1"/>
  </r>
  <r>
    <s v="E450"/>
    <s v="Daniel Cunningham"/>
    <s v="Marketing"/>
    <s v="Female"/>
    <n v="65506"/>
    <d v="2017-09-20T00:00:00"/>
    <x v="0"/>
    <n v="14"/>
    <s v="Below Average"/>
    <s v="Eligible"/>
    <x v="0"/>
  </r>
  <r>
    <s v="E451"/>
    <s v="Travis Henson"/>
    <s v="HR"/>
    <s v="Female"/>
    <n v="50120"/>
    <d v="2024-03-24T00:00:00"/>
    <x v="4"/>
    <n v="6"/>
    <s v="Below Average"/>
    <s v="Not Eligible"/>
    <x v="2"/>
  </r>
  <r>
    <s v="E452"/>
    <s v="Johnny Holland"/>
    <s v="Finance"/>
    <s v="Female"/>
    <n v="68805"/>
    <d v="2015-08-16T00:00:00"/>
    <x v="0"/>
    <n v="9"/>
    <s v="Below Average"/>
    <s v="Eligible"/>
    <x v="0"/>
  </r>
  <r>
    <s v="E453"/>
    <s v="Lawrence Bryant"/>
    <s v="IT"/>
    <s v="Male"/>
    <n v="92086"/>
    <d v="2018-05-23T00:00:00"/>
    <x v="0"/>
    <n v="10"/>
    <s v="Above Average"/>
    <s v="Eligible"/>
    <x v="0"/>
  </r>
  <r>
    <s v="E454"/>
    <s v="Laura Beck"/>
    <s v="HR"/>
    <s v="Male"/>
    <n v="104570"/>
    <d v="2018-03-27T00:00:00"/>
    <x v="1"/>
    <n v="14"/>
    <s v="Above Average"/>
    <s v="Eligible"/>
    <x v="0"/>
  </r>
  <r>
    <s v="E455"/>
    <s v="Carrie Adams"/>
    <s v="Operations"/>
    <s v="Female"/>
    <n v="82172"/>
    <d v="2016-11-27T00:00:00"/>
    <x v="1"/>
    <n v="13"/>
    <s v="Above Average"/>
    <s v="Eligible"/>
    <x v="0"/>
  </r>
  <r>
    <s v="E456"/>
    <s v="Keith Bell"/>
    <s v="Sales"/>
    <s v="Male"/>
    <n v="102772"/>
    <d v="2016-08-04T00:00:00"/>
    <x v="1"/>
    <n v="4"/>
    <s v="Above Average"/>
    <s v="Eligible"/>
    <x v="0"/>
  </r>
  <r>
    <s v="E457"/>
    <s v="Daniel Gray"/>
    <s v="Operations"/>
    <s v="Male"/>
    <n v="57027"/>
    <d v="2017-05-02T00:00:00"/>
    <x v="4"/>
    <n v="13"/>
    <s v="Below Average"/>
    <s v="Not Eligible"/>
    <x v="2"/>
  </r>
  <r>
    <s v="E458"/>
    <s v="Brandon Bell"/>
    <s v="Marketing"/>
    <s v="Male"/>
    <n v="61511"/>
    <d v="2024-09-19T00:00:00"/>
    <x v="0"/>
    <n v="15"/>
    <s v="Below Average"/>
    <s v="Eligible"/>
    <x v="0"/>
  </r>
  <r>
    <s v="E459"/>
    <s v="Cassandra Clarke"/>
    <s v="IT"/>
    <s v="Male"/>
    <n v="92874"/>
    <d v="2016-12-03T00:00:00"/>
    <x v="1"/>
    <n v="4"/>
    <s v="Above Average"/>
    <s v="Eligible"/>
    <x v="0"/>
  </r>
  <r>
    <s v="E460"/>
    <s v="Patrick Rodriguez"/>
    <s v="Finance"/>
    <s v="Female"/>
    <n v="81499"/>
    <d v="2021-12-03T00:00:00"/>
    <x v="0"/>
    <n v="14"/>
    <s v="Above Average"/>
    <s v="Eligible"/>
    <x v="0"/>
  </r>
  <r>
    <s v="E461"/>
    <s v="David Scott"/>
    <s v="Sales"/>
    <s v="Male"/>
    <n v="57546"/>
    <d v="2021-11-09T00:00:00"/>
    <x v="0"/>
    <n v="8"/>
    <s v="Below Average"/>
    <s v="Not Eligible"/>
    <x v="0"/>
  </r>
  <r>
    <s v="E462"/>
    <s v="Brandon Hernandez"/>
    <s v="HR"/>
    <s v="Male"/>
    <n v="70525"/>
    <d v="2018-05-25T00:00:00"/>
    <x v="4"/>
    <n v="13"/>
    <s v="Below Average"/>
    <s v="Not Eligible"/>
    <x v="2"/>
  </r>
  <r>
    <s v="E463"/>
    <s v="Christy Robbins MD"/>
    <s v="Marketing"/>
    <s v="Male"/>
    <n v="42219"/>
    <d v="2020-03-12T00:00:00"/>
    <x v="3"/>
    <n v="2"/>
    <s v="Below Average"/>
    <s v="Not Eligible"/>
    <x v="1"/>
  </r>
  <r>
    <s v="E464"/>
    <s v="Valerie Harris"/>
    <s v="Operations"/>
    <s v="Female"/>
    <n v="100632"/>
    <d v="2020-10-12T00:00:00"/>
    <x v="3"/>
    <n v="5"/>
    <s v="Above Average"/>
    <s v="Not Eligible"/>
    <x v="1"/>
  </r>
  <r>
    <s v="E465"/>
    <s v="Todd Burnett"/>
    <s v="Finance"/>
    <s v="Male"/>
    <n v="87579"/>
    <d v="2018-09-16T00:00:00"/>
    <x v="1"/>
    <n v="14"/>
    <s v="Above Average"/>
    <s v="Eligible"/>
    <x v="0"/>
  </r>
  <r>
    <s v="E466"/>
    <s v="Rebecca Thomas"/>
    <s v="HR"/>
    <s v="Male"/>
    <n v="97388"/>
    <d v="2021-05-17T00:00:00"/>
    <x v="4"/>
    <n v="3"/>
    <s v="Above Average"/>
    <s v="Not Eligible"/>
    <x v="2"/>
  </r>
  <r>
    <s v="E467"/>
    <s v="Ryan Cook"/>
    <s v="IT"/>
    <s v="Female"/>
    <n v="67297"/>
    <d v="2019-12-29T00:00:00"/>
    <x v="3"/>
    <n v="1"/>
    <s v="Below Average"/>
    <s v="Not Eligible"/>
    <x v="1"/>
  </r>
  <r>
    <s v="E468"/>
    <s v="Karen Rosales"/>
    <s v="Marketing"/>
    <s v="Female"/>
    <n v="95073"/>
    <d v="2024-06-10T00:00:00"/>
    <x v="1"/>
    <n v="4"/>
    <s v="Above Average"/>
    <s v="Eligible"/>
    <x v="0"/>
  </r>
  <r>
    <s v="E469"/>
    <s v="William Larsen"/>
    <s v="HR"/>
    <s v="Female"/>
    <n v="95522"/>
    <d v="2020-10-28T00:00:00"/>
    <x v="1"/>
    <n v="9"/>
    <s v="Above Average"/>
    <s v="Eligible"/>
    <x v="0"/>
  </r>
  <r>
    <s v="E470"/>
    <s v="William Romero MD"/>
    <s v="Marketing"/>
    <s v="Female"/>
    <n v="103569"/>
    <d v="2022-07-16T00:00:00"/>
    <x v="1"/>
    <n v="3"/>
    <s v="Above Average"/>
    <s v="Eligible"/>
    <x v="0"/>
  </r>
  <r>
    <s v="E471"/>
    <s v="Alexander Gutierrez"/>
    <s v="Marketing"/>
    <s v="Male"/>
    <n v="113514"/>
    <d v="2023-02-16T00:00:00"/>
    <x v="2"/>
    <n v="4"/>
    <s v="Above Average"/>
    <s v="Not Eligible"/>
    <x v="1"/>
  </r>
  <r>
    <s v="E472"/>
    <s v="Kristin Everett"/>
    <s v="HR"/>
    <s v="Female"/>
    <n v="43387"/>
    <d v="2021-08-08T00:00:00"/>
    <x v="0"/>
    <n v="7"/>
    <s v="Below Average"/>
    <s v="Not Eligible"/>
    <x v="0"/>
  </r>
  <r>
    <s v="E473"/>
    <s v="Lisa Wilson"/>
    <s v="Sales"/>
    <s v="Male"/>
    <n v="93647"/>
    <d v="2017-04-02T00:00:00"/>
    <x v="2"/>
    <n v="1"/>
    <s v="Above Average"/>
    <s v="Not Eligible"/>
    <x v="1"/>
  </r>
  <r>
    <s v="E474"/>
    <s v="Kimberly Valdez"/>
    <s v="Finance"/>
    <s v="Female"/>
    <n v="99362"/>
    <d v="2017-09-01T00:00:00"/>
    <x v="3"/>
    <n v="4"/>
    <s v="Above Average"/>
    <s v="Not Eligible"/>
    <x v="1"/>
  </r>
  <r>
    <s v="E475"/>
    <s v="Christopher Carpenter"/>
    <s v="Sales"/>
    <s v="Female"/>
    <n v="116965"/>
    <d v="2017-10-01T00:00:00"/>
    <x v="4"/>
    <n v="4"/>
    <s v="Above Average"/>
    <s v="Not Eligible"/>
    <x v="2"/>
  </r>
  <r>
    <s v="E476"/>
    <s v="Richard Gomez"/>
    <s v="Marketing"/>
    <s v="Male"/>
    <n v="72482"/>
    <d v="2022-10-04T00:00:00"/>
    <x v="3"/>
    <n v="2"/>
    <s v="Below Average"/>
    <s v="Not Eligible"/>
    <x v="1"/>
  </r>
  <r>
    <s v="E477"/>
    <s v="Kimberly Mcgrath"/>
    <s v="Operations"/>
    <s v="Female"/>
    <n v="67812"/>
    <d v="2018-03-26T00:00:00"/>
    <x v="4"/>
    <n v="9"/>
    <s v="Below Average"/>
    <s v="Not Eligible"/>
    <x v="2"/>
  </r>
  <r>
    <s v="E478"/>
    <s v="Cynthia Ellis"/>
    <s v="HR"/>
    <s v="Male"/>
    <n v="48644"/>
    <d v="2018-10-08T00:00:00"/>
    <x v="4"/>
    <n v="12"/>
    <s v="Below Average"/>
    <s v="Not Eligible"/>
    <x v="2"/>
  </r>
  <r>
    <s v="E479"/>
    <s v="Heather Cox"/>
    <s v="Marketing"/>
    <s v="Male"/>
    <n v="99608"/>
    <d v="2022-05-19T00:00:00"/>
    <x v="4"/>
    <n v="10"/>
    <s v="Above Average"/>
    <s v="Not Eligible"/>
    <x v="2"/>
  </r>
  <r>
    <s v="E480"/>
    <s v="Mr. Dakota Crawford"/>
    <s v="IT"/>
    <s v="Female"/>
    <n v="81584"/>
    <d v="2021-07-12T00:00:00"/>
    <x v="4"/>
    <n v="14"/>
    <s v="Above Average"/>
    <s v="Not Eligible"/>
    <x v="2"/>
  </r>
  <r>
    <s v="E481"/>
    <s v="Jonathan Lee"/>
    <s v="HR"/>
    <s v="Male"/>
    <n v="46354"/>
    <d v="2020-07-30T00:00:00"/>
    <x v="3"/>
    <n v="5"/>
    <s v="Below Average"/>
    <s v="Not Eligible"/>
    <x v="1"/>
  </r>
  <r>
    <s v="E482"/>
    <s v="Ronnie Morgan"/>
    <s v="Marketing"/>
    <s v="Male"/>
    <n v="65075"/>
    <d v="2022-11-22T00:00:00"/>
    <x v="1"/>
    <n v="4"/>
    <s v="Below Average"/>
    <s v="Eligible"/>
    <x v="0"/>
  </r>
  <r>
    <s v="E483"/>
    <s v="Casey Stewart"/>
    <s v="Marketing"/>
    <s v="Female"/>
    <n v="58029"/>
    <d v="2017-11-30T00:00:00"/>
    <x v="3"/>
    <n v="0"/>
    <s v="Below Average"/>
    <s v="Not Eligible"/>
    <x v="1"/>
  </r>
  <r>
    <s v="E484"/>
    <s v="Roger Palmer"/>
    <s v="Sales"/>
    <s v="Female"/>
    <n v="43253"/>
    <d v="2016-06-28T00:00:00"/>
    <x v="4"/>
    <n v="11"/>
    <s v="Below Average"/>
    <s v="Not Eligible"/>
    <x v="2"/>
  </r>
  <r>
    <s v="E485"/>
    <s v="Christopher Dean"/>
    <s v="IT"/>
    <s v="Male"/>
    <n v="99995"/>
    <d v="2019-06-26T00:00:00"/>
    <x v="1"/>
    <n v="12"/>
    <s v="Above Average"/>
    <s v="Eligible"/>
    <x v="0"/>
  </r>
  <r>
    <s v="E486"/>
    <s v="Scott Waters"/>
    <s v="Sales"/>
    <s v="Female"/>
    <n v="95054"/>
    <d v="2023-11-02T00:00:00"/>
    <x v="0"/>
    <n v="9"/>
    <s v="Above Average"/>
    <s v="Eligible"/>
    <x v="0"/>
  </r>
  <r>
    <s v="E487"/>
    <s v="Jill Clark"/>
    <s v="Operations"/>
    <s v="Male"/>
    <n v="66316"/>
    <d v="2020-12-07T00:00:00"/>
    <x v="3"/>
    <n v="0"/>
    <s v="Below Average"/>
    <s v="Not Eligible"/>
    <x v="1"/>
  </r>
  <r>
    <s v="E488"/>
    <s v="Chris Herrera"/>
    <s v="HR"/>
    <s v="Female"/>
    <n v="48761"/>
    <d v="2015-09-05T00:00:00"/>
    <x v="2"/>
    <n v="0"/>
    <s v="Below Average"/>
    <s v="Not Eligible"/>
    <x v="1"/>
  </r>
  <r>
    <s v="E489"/>
    <s v="Greg Cain"/>
    <s v="Operations"/>
    <s v="Female"/>
    <n v="109312"/>
    <d v="2016-07-26T00:00:00"/>
    <x v="2"/>
    <n v="2"/>
    <s v="Above Average"/>
    <s v="Not Eligible"/>
    <x v="1"/>
  </r>
  <r>
    <s v="E490"/>
    <s v="Jonathan Huffman"/>
    <s v="Operations"/>
    <s v="Male"/>
    <n v="51496"/>
    <d v="2020-09-03T00:00:00"/>
    <x v="2"/>
    <n v="2"/>
    <s v="Below Average"/>
    <s v="Not Eligible"/>
    <x v="1"/>
  </r>
  <r>
    <s v="E491"/>
    <s v="Amber Stephens"/>
    <s v="Marketing"/>
    <s v="Female"/>
    <n v="98058"/>
    <d v="2022-04-14T00:00:00"/>
    <x v="0"/>
    <n v="11"/>
    <s v="Above Average"/>
    <s v="Eligible"/>
    <x v="0"/>
  </r>
  <r>
    <s v="E492"/>
    <s v="Christopher Turner"/>
    <s v="Finance"/>
    <s v="Female"/>
    <n v="108053"/>
    <d v="2024-12-30T00:00:00"/>
    <x v="4"/>
    <n v="15"/>
    <s v="Above Average"/>
    <s v="Not Eligible"/>
    <x v="2"/>
  </r>
  <r>
    <s v="E493"/>
    <s v="James Little"/>
    <s v="IT"/>
    <s v="Male"/>
    <n v="87409"/>
    <d v="2022-01-25T00:00:00"/>
    <x v="2"/>
    <n v="1"/>
    <s v="Above Average"/>
    <s v="Not Eligible"/>
    <x v="1"/>
  </r>
  <r>
    <s v="E494"/>
    <s v="Tony Powell"/>
    <s v="IT"/>
    <s v="Male"/>
    <n v="77072"/>
    <d v="2016-08-02T00:00:00"/>
    <x v="0"/>
    <n v="5"/>
    <s v="Below Average"/>
    <s v="Eligible"/>
    <x v="0"/>
  </r>
  <r>
    <s v="E495"/>
    <s v="Patricia Moses"/>
    <s v="IT"/>
    <s v="Female"/>
    <n v="50906"/>
    <d v="2024-03-10T00:00:00"/>
    <x v="3"/>
    <n v="4"/>
    <s v="Below Average"/>
    <s v="Not Eligible"/>
    <x v="1"/>
  </r>
  <r>
    <s v="E496"/>
    <s v="Brittany Parker"/>
    <s v="Operations"/>
    <s v="Female"/>
    <n v="64178"/>
    <d v="2021-12-19T00:00:00"/>
    <x v="0"/>
    <n v="4"/>
    <s v="Below Average"/>
    <s v="Eligible"/>
    <x v="0"/>
  </r>
  <r>
    <s v="E497"/>
    <s v="Joel Ray"/>
    <s v="HR"/>
    <s v="Female"/>
    <n v="113145"/>
    <d v="2015-05-16T00:00:00"/>
    <x v="2"/>
    <n v="1"/>
    <s v="Above Average"/>
    <s v="Not Eligible"/>
    <x v="1"/>
  </r>
  <r>
    <s v="E498"/>
    <s v="William Dunn"/>
    <s v="Finance"/>
    <s v="Male"/>
    <n v="67830"/>
    <d v="2019-03-21T00:00:00"/>
    <x v="4"/>
    <n v="8"/>
    <s v="Below Average"/>
    <s v="Not Eligible"/>
    <x v="2"/>
  </r>
  <r>
    <s v="E499"/>
    <s v="Michelle Cuevas"/>
    <s v="Sales"/>
    <s v="Male"/>
    <n v="88586"/>
    <d v="2015-03-02T00:00:00"/>
    <x v="4"/>
    <n v="12"/>
    <s v="Above Average"/>
    <s v="Not Eligible"/>
    <x v="2"/>
  </r>
  <r>
    <s v="E500"/>
    <s v="Cassie Sullivan"/>
    <s v="HR"/>
    <s v="Female"/>
    <n v="51311"/>
    <d v="2021-04-08T00:00:00"/>
    <x v="4"/>
    <n v="13"/>
    <s v="Below Average"/>
    <s v="Not Eligibl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Male"/>
    <n v="109560"/>
    <d v="2017-11-15T00:00:00"/>
    <n v="5"/>
    <n v="14"/>
    <s v="Above Average"/>
    <s v="Eligible"/>
    <s v="Excellent"/>
  </r>
  <r>
    <x v="1"/>
    <s v="Male"/>
    <n v="49728"/>
    <d v="2024-03-09T00:00:00"/>
    <n v="4"/>
    <n v="15"/>
    <s v="Below Average"/>
    <s v="Not Eligible"/>
    <s v="Excellent"/>
  </r>
  <r>
    <x v="2"/>
    <s v="Male"/>
    <n v="90389"/>
    <d v="2023-11-16T00:00:00"/>
    <n v="2"/>
    <n v="4"/>
    <s v="Above Average"/>
    <s v="Not Eligible"/>
    <s v="Needs Improvement"/>
  </r>
  <r>
    <x v="0"/>
    <s v="Male"/>
    <n v="68449"/>
    <d v="2019-04-12T00:00:00"/>
    <n v="1"/>
    <n v="2"/>
    <s v="Below Average"/>
    <s v="Not Eligible"/>
    <s v="Needs Improvement"/>
  </r>
  <r>
    <x v="1"/>
    <s v="Male"/>
    <n v="114452"/>
    <d v="2018-12-13T00:00:00"/>
    <n v="4"/>
    <n v="10"/>
    <s v="Above Average"/>
    <s v="Eligible"/>
    <s v="Excellent"/>
  </r>
  <r>
    <x v="0"/>
    <s v="Male"/>
    <n v="65029"/>
    <d v="2018-11-10T00:00:00"/>
    <n v="5"/>
    <n v="7"/>
    <s v="Below Average"/>
    <s v="Eligible"/>
    <s v="Excellent"/>
  </r>
  <r>
    <x v="3"/>
    <s v="Male"/>
    <n v="51150"/>
    <d v="2020-08-06T00:00:00"/>
    <n v="1"/>
    <n v="2"/>
    <s v="Below Average"/>
    <s v="Not Eligible"/>
    <s v="Needs Improvement"/>
  </r>
  <r>
    <x v="4"/>
    <s v="Male"/>
    <n v="66946"/>
    <d v="2016-03-25T00:00:00"/>
    <n v="3"/>
    <n v="10"/>
    <s v="Below Average"/>
    <s v="Not Eligible"/>
    <s v="Good"/>
  </r>
  <r>
    <x v="2"/>
    <s v="Male"/>
    <n v="94223"/>
    <d v="2018-02-07T00:00:00"/>
    <n v="2"/>
    <n v="3"/>
    <s v="Above Average"/>
    <s v="Not Eligible"/>
    <s v="Needs Improvement"/>
  </r>
  <r>
    <x v="4"/>
    <s v="Male"/>
    <n v="79841"/>
    <d v="2024-05-22T00:00:00"/>
    <n v="5"/>
    <n v="4"/>
    <s v="Below Average"/>
    <s v="Eligible"/>
    <s v="Excellent"/>
  </r>
  <r>
    <x v="5"/>
    <s v="Male"/>
    <n v="54234"/>
    <d v="2017-06-21T00:00:00"/>
    <n v="4"/>
    <n v="12"/>
    <s v="Below Average"/>
    <s v="Not Eligible"/>
    <s v="Excellent"/>
  </r>
  <r>
    <x v="5"/>
    <s v="Male"/>
    <n v="63865"/>
    <d v="2017-11-26T00:00:00"/>
    <n v="4"/>
    <n v="9"/>
    <s v="Below Average"/>
    <s v="Eligible"/>
    <s v="Excellent"/>
  </r>
  <r>
    <x v="3"/>
    <s v="Male"/>
    <n v="46742"/>
    <d v="2023-05-29T00:00:00"/>
    <n v="5"/>
    <n v="13"/>
    <s v="Below Average"/>
    <s v="Not Eligible"/>
    <s v="Excellent"/>
  </r>
  <r>
    <x v="2"/>
    <s v="Male"/>
    <n v="54706"/>
    <d v="2017-02-09T00:00:00"/>
    <n v="2"/>
    <n v="4"/>
    <s v="Below Average"/>
    <s v="Not Eligible"/>
    <s v="Needs Improvement"/>
  </r>
  <r>
    <x v="2"/>
    <s v="Male"/>
    <n v="109585"/>
    <d v="2015-05-27T00:00:00"/>
    <n v="1"/>
    <n v="1"/>
    <s v="Above Average"/>
    <s v="Not Eligible"/>
    <s v="Needs Improvement"/>
  </r>
  <r>
    <x v="5"/>
    <s v="Male"/>
    <n v="111691"/>
    <d v="2021-01-30T00:00:00"/>
    <n v="3"/>
    <n v="7"/>
    <s v="Above Average"/>
    <s v="Not Eligible"/>
    <s v="Good"/>
  </r>
  <r>
    <x v="3"/>
    <s v="Female"/>
    <n v="90378"/>
    <d v="2015-05-21T00:00:00"/>
    <n v="1"/>
    <n v="4"/>
    <s v="Above Average"/>
    <s v="Not Eligible"/>
    <s v="Needs Improvement"/>
  </r>
  <r>
    <x v="5"/>
    <s v="Male"/>
    <n v="116133"/>
    <d v="2024-03-28T00:00:00"/>
    <n v="4"/>
    <n v="8"/>
    <s v="Above Average"/>
    <s v="Eligible"/>
    <s v="Excellent"/>
  </r>
  <r>
    <x v="2"/>
    <s v="Female"/>
    <n v="80182"/>
    <d v="2023-02-05T00:00:00"/>
    <n v="2"/>
    <n v="5"/>
    <s v="Below Average"/>
    <s v="Not Eligible"/>
    <s v="Needs Improvement"/>
  </r>
  <r>
    <x v="1"/>
    <s v="Male"/>
    <n v="106584"/>
    <d v="2016-06-25T00:00:00"/>
    <n v="3"/>
    <n v="12"/>
    <s v="Above Average"/>
    <s v="Not Eligible"/>
    <s v="Good"/>
  </r>
  <r>
    <x v="0"/>
    <s v="Male"/>
    <n v="90939"/>
    <d v="2017-08-08T00:00:00"/>
    <n v="4"/>
    <n v="15"/>
    <s v="Above Average"/>
    <s v="Eligible"/>
    <s v="Excellent"/>
  </r>
  <r>
    <x v="2"/>
    <s v="Female"/>
    <n v="110937"/>
    <d v="2019-08-08T00:00:00"/>
    <n v="5"/>
    <n v="3"/>
    <s v="Above Average"/>
    <s v="Eligible"/>
    <s v="Excellent"/>
  </r>
  <r>
    <x v="3"/>
    <s v="Male"/>
    <n v="105173"/>
    <d v="2016-07-13T00:00:00"/>
    <n v="3"/>
    <n v="7"/>
    <s v="Above Average"/>
    <s v="Not Eligible"/>
    <s v="Good"/>
  </r>
  <r>
    <x v="4"/>
    <s v="Male"/>
    <n v="67530"/>
    <d v="2020-01-14T00:00:00"/>
    <n v="5"/>
    <n v="11"/>
    <s v="Below Average"/>
    <s v="Eligible"/>
    <s v="Excellent"/>
  </r>
  <r>
    <x v="1"/>
    <s v="Female"/>
    <n v="80269"/>
    <d v="2015-06-19T00:00:00"/>
    <n v="1"/>
    <n v="3"/>
    <s v="Below Average"/>
    <s v="Not Eligible"/>
    <s v="Needs Improvement"/>
  </r>
  <r>
    <x v="2"/>
    <s v="Male"/>
    <n v="61726"/>
    <d v="2017-07-29T00:00:00"/>
    <n v="4"/>
    <n v="8"/>
    <s v="Below Average"/>
    <s v="Eligible"/>
    <s v="Excellent"/>
  </r>
  <r>
    <x v="5"/>
    <s v="Male"/>
    <n v="52632"/>
    <d v="2018-07-24T00:00:00"/>
    <n v="5"/>
    <n v="7"/>
    <s v="Below Average"/>
    <s v="Not Eligible"/>
    <s v="Excellent"/>
  </r>
  <r>
    <x v="5"/>
    <s v="Male"/>
    <n v="80322"/>
    <d v="2018-02-26T00:00:00"/>
    <n v="2"/>
    <n v="4"/>
    <s v="Below Average"/>
    <s v="Not Eligible"/>
    <s v="Needs Improvement"/>
  </r>
  <r>
    <x v="1"/>
    <s v="Male"/>
    <n v="56172"/>
    <d v="2019-11-24T00:00:00"/>
    <n v="3"/>
    <n v="7"/>
    <s v="Below Average"/>
    <s v="Not Eligible"/>
    <s v="Good"/>
  </r>
  <r>
    <x v="5"/>
    <s v="Male"/>
    <n v="55484"/>
    <d v="2016-08-12T00:00:00"/>
    <n v="4"/>
    <n v="5"/>
    <s v="Below Average"/>
    <s v="Not Eligible"/>
    <s v="Excellent"/>
  </r>
  <r>
    <x v="3"/>
    <s v="Female"/>
    <n v="76623"/>
    <d v="2020-01-22T00:00:00"/>
    <n v="2"/>
    <n v="0"/>
    <s v="Below Average"/>
    <s v="Not Eligible"/>
    <s v="Needs Improvement"/>
  </r>
  <r>
    <x v="2"/>
    <s v="Male"/>
    <n v="100902"/>
    <d v="2020-12-25T00:00:00"/>
    <n v="1"/>
    <n v="2"/>
    <s v="Above Average"/>
    <s v="Not Eligible"/>
    <s v="Needs Improvement"/>
  </r>
  <r>
    <x v="4"/>
    <s v="Male"/>
    <n v="65198"/>
    <d v="2024-02-25T00:00:00"/>
    <n v="2"/>
    <n v="1"/>
    <s v="Below Average"/>
    <s v="Not Eligible"/>
    <s v="Needs Improvement"/>
  </r>
  <r>
    <x v="1"/>
    <s v="Female"/>
    <n v="45726"/>
    <d v="2016-08-13T00:00:00"/>
    <n v="4"/>
    <n v="10"/>
    <s v="Below Average"/>
    <s v="Not Eligible"/>
    <s v="Excellent"/>
  </r>
  <r>
    <x v="2"/>
    <s v="Female"/>
    <n v="72895"/>
    <d v="2024-06-06T00:00:00"/>
    <n v="2"/>
    <n v="2"/>
    <s v="Below Average"/>
    <s v="Not Eligible"/>
    <s v="Needs Improvement"/>
  </r>
  <r>
    <x v="3"/>
    <s v="Male"/>
    <n v="57260"/>
    <d v="2020-10-06T00:00:00"/>
    <n v="5"/>
    <n v="8"/>
    <s v="Below Average"/>
    <s v="Not Eligible"/>
    <s v="Excellent"/>
  </r>
  <r>
    <x v="0"/>
    <s v="Female"/>
    <n v="82896"/>
    <d v="2024-07-07T00:00:00"/>
    <n v="4"/>
    <n v="5"/>
    <s v="Above Average"/>
    <s v="Eligible"/>
    <s v="Excellent"/>
  </r>
  <r>
    <x v="5"/>
    <s v="Female"/>
    <n v="90058"/>
    <d v="2023-12-31T00:00:00"/>
    <n v="3"/>
    <n v="14"/>
    <s v="Above Average"/>
    <s v="Not Eligible"/>
    <s v="Good"/>
  </r>
  <r>
    <x v="0"/>
    <s v="Female"/>
    <n v="103717"/>
    <d v="2016-10-04T00:00:00"/>
    <n v="1"/>
    <n v="1"/>
    <s v="Above Average"/>
    <s v="Not Eligible"/>
    <s v="Needs Improvement"/>
  </r>
  <r>
    <x v="1"/>
    <s v="Female"/>
    <n v="74255"/>
    <d v="2022-03-08T00:00:00"/>
    <n v="2"/>
    <n v="1"/>
    <s v="Below Average"/>
    <s v="Not Eligible"/>
    <s v="Needs Improvement"/>
  </r>
  <r>
    <x v="1"/>
    <s v="Male"/>
    <n v="97524"/>
    <d v="2022-10-01T00:00:00"/>
    <n v="1"/>
    <n v="1"/>
    <s v="Above Average"/>
    <s v="Not Eligible"/>
    <s v="Needs Improvement"/>
  </r>
  <r>
    <x v="2"/>
    <s v="Male"/>
    <n v="119918"/>
    <d v="2017-03-23T00:00:00"/>
    <n v="1"/>
    <n v="5"/>
    <s v="Above Average"/>
    <s v="Not Eligible"/>
    <s v="Needs Improvement"/>
  </r>
  <r>
    <x v="5"/>
    <s v="Male"/>
    <n v="60144"/>
    <d v="2018-09-11T00:00:00"/>
    <n v="1"/>
    <n v="0"/>
    <s v="Below Average"/>
    <s v="Not Eligible"/>
    <s v="Needs Improvement"/>
  </r>
  <r>
    <x v="4"/>
    <s v="Male"/>
    <n v="80387"/>
    <d v="2018-03-22T00:00:00"/>
    <n v="3"/>
    <n v="10"/>
    <s v="Below Average"/>
    <s v="Not Eligible"/>
    <s v="Good"/>
  </r>
  <r>
    <x v="3"/>
    <s v="Male"/>
    <n v="90634"/>
    <d v="2024-07-13T00:00:00"/>
    <n v="2"/>
    <n v="0"/>
    <s v="Above Average"/>
    <s v="Not Eligible"/>
    <s v="Needs Improvement"/>
  </r>
  <r>
    <x v="3"/>
    <s v="Male"/>
    <n v="104551"/>
    <d v="2023-08-19T00:00:00"/>
    <n v="4"/>
    <n v="5"/>
    <s v="Above Average"/>
    <s v="Eligible"/>
    <s v="Excellent"/>
  </r>
  <r>
    <x v="0"/>
    <s v="Male"/>
    <n v="104958"/>
    <d v="2016-08-01T00:00:00"/>
    <n v="1"/>
    <n v="0"/>
    <s v="Above Average"/>
    <s v="Not Eligible"/>
    <s v="Needs Improvement"/>
  </r>
  <r>
    <x v="5"/>
    <s v="Female"/>
    <n v="105169"/>
    <d v="2019-11-01T00:00:00"/>
    <n v="4"/>
    <n v="11"/>
    <s v="Above Average"/>
    <s v="Eligible"/>
    <s v="Excellent"/>
  </r>
  <r>
    <x v="2"/>
    <s v="Male"/>
    <n v="81121"/>
    <d v="2024-03-13T00:00:00"/>
    <n v="3"/>
    <n v="5"/>
    <s v="Below Average"/>
    <s v="Not Eligible"/>
    <s v="Good"/>
  </r>
  <r>
    <x v="0"/>
    <s v="Female"/>
    <n v="51200"/>
    <d v="2021-12-07T00:00:00"/>
    <n v="3"/>
    <n v="5"/>
    <s v="Below Average"/>
    <s v="Not Eligible"/>
    <s v="Good"/>
  </r>
  <r>
    <x v="3"/>
    <s v="Female"/>
    <n v="63670"/>
    <d v="2021-09-22T00:00:00"/>
    <n v="5"/>
    <n v="11"/>
    <s v="Below Average"/>
    <s v="Eligible"/>
    <s v="Excellent"/>
  </r>
  <r>
    <x v="3"/>
    <s v="Female"/>
    <n v="76593"/>
    <d v="2022-07-27T00:00:00"/>
    <n v="5"/>
    <n v="10"/>
    <s v="Below Average"/>
    <s v="Eligible"/>
    <s v="Excellent"/>
  </r>
  <r>
    <x v="2"/>
    <s v="Female"/>
    <n v="115990"/>
    <d v="2016-08-22T00:00:00"/>
    <n v="2"/>
    <n v="1"/>
    <s v="Above Average"/>
    <s v="Not Eligible"/>
    <s v="Needs Improvement"/>
  </r>
  <r>
    <x v="2"/>
    <s v="Male"/>
    <n v="70063"/>
    <d v="2015-08-04T00:00:00"/>
    <n v="3"/>
    <n v="13"/>
    <s v="Below Average"/>
    <s v="Not Eligible"/>
    <s v="Good"/>
  </r>
  <r>
    <x v="2"/>
    <s v="Female"/>
    <n v="52009"/>
    <d v="2021-09-17T00:00:00"/>
    <n v="3"/>
    <n v="15"/>
    <s v="Below Average"/>
    <s v="Not Eligible"/>
    <s v="Good"/>
  </r>
  <r>
    <x v="5"/>
    <s v="Male"/>
    <n v="100412"/>
    <d v="2024-02-22T00:00:00"/>
    <n v="3"/>
    <n v="15"/>
    <s v="Above Average"/>
    <s v="Not Eligible"/>
    <s v="Good"/>
  </r>
  <r>
    <x v="5"/>
    <s v="Female"/>
    <n v="73342"/>
    <d v="2021-02-01T00:00:00"/>
    <n v="2"/>
    <n v="2"/>
    <s v="Below Average"/>
    <s v="Not Eligible"/>
    <s v="Needs Improvement"/>
  </r>
  <r>
    <x v="3"/>
    <s v="Male"/>
    <n v="50623"/>
    <d v="2024-12-03T00:00:00"/>
    <n v="3"/>
    <n v="4"/>
    <s v="Below Average"/>
    <s v="Not Eligible"/>
    <s v="Good"/>
  </r>
  <r>
    <x v="2"/>
    <s v="Male"/>
    <n v="90724"/>
    <d v="2022-07-19T00:00:00"/>
    <n v="2"/>
    <n v="2"/>
    <s v="Above Average"/>
    <s v="Not Eligible"/>
    <s v="Needs Improvement"/>
  </r>
  <r>
    <x v="3"/>
    <s v="Male"/>
    <n v="98610"/>
    <d v="2024-12-21T00:00:00"/>
    <n v="2"/>
    <n v="5"/>
    <s v="Above Average"/>
    <s v="Not Eligible"/>
    <s v="Needs Improvement"/>
  </r>
  <r>
    <x v="2"/>
    <s v="Male"/>
    <n v="93269"/>
    <d v="2024-03-06T00:00:00"/>
    <n v="1"/>
    <n v="2"/>
    <s v="Above Average"/>
    <s v="Not Eligible"/>
    <s v="Needs Improvement"/>
  </r>
  <r>
    <x v="3"/>
    <s v="Female"/>
    <n v="54963"/>
    <d v="2017-04-02T00:00:00"/>
    <n v="5"/>
    <n v="6"/>
    <s v="Below Average"/>
    <s v="Not Eligible"/>
    <s v="Excellent"/>
  </r>
  <r>
    <x v="2"/>
    <s v="Female"/>
    <n v="102125"/>
    <d v="2021-08-12T00:00:00"/>
    <n v="1"/>
    <n v="0"/>
    <s v="Above Average"/>
    <s v="Not Eligible"/>
    <s v="Needs Improvement"/>
  </r>
  <r>
    <x v="5"/>
    <s v="Female"/>
    <n v="56164"/>
    <d v="2015-11-09T00:00:00"/>
    <n v="4"/>
    <n v="3"/>
    <s v="Below Average"/>
    <s v="Not Eligible"/>
    <s v="Excellent"/>
  </r>
  <r>
    <x v="0"/>
    <s v="Female"/>
    <n v="113719"/>
    <d v="2023-12-20T00:00:00"/>
    <n v="4"/>
    <n v="8"/>
    <s v="Above Average"/>
    <s v="Eligible"/>
    <s v="Excellent"/>
  </r>
  <r>
    <x v="0"/>
    <s v="Female"/>
    <n v="83006"/>
    <d v="2021-05-06T00:00:00"/>
    <n v="5"/>
    <n v="7"/>
    <s v="Above Average"/>
    <s v="Eligible"/>
    <s v="Excellent"/>
  </r>
  <r>
    <x v="5"/>
    <s v="Female"/>
    <n v="82015"/>
    <d v="2016-12-18T00:00:00"/>
    <n v="2"/>
    <n v="5"/>
    <s v="Above Average"/>
    <s v="Not Eligible"/>
    <s v="Needs Improvement"/>
  </r>
  <r>
    <x v="3"/>
    <s v="Male"/>
    <n v="49853"/>
    <d v="2020-10-20T00:00:00"/>
    <n v="2"/>
    <n v="5"/>
    <s v="Below Average"/>
    <s v="Not Eligible"/>
    <s v="Needs Improvement"/>
  </r>
  <r>
    <x v="5"/>
    <s v="Male"/>
    <n v="59553"/>
    <d v="2019-08-08T00:00:00"/>
    <n v="4"/>
    <n v="10"/>
    <s v="Below Average"/>
    <s v="Not Eligible"/>
    <s v="Excellent"/>
  </r>
  <r>
    <x v="3"/>
    <s v="Male"/>
    <n v="109298"/>
    <d v="2022-12-12T00:00:00"/>
    <n v="2"/>
    <n v="4"/>
    <s v="Above Average"/>
    <s v="Not Eligible"/>
    <s v="Needs Improvement"/>
  </r>
  <r>
    <x v="3"/>
    <s v="Male"/>
    <n v="93962"/>
    <d v="2017-09-19T00:00:00"/>
    <n v="5"/>
    <n v="5"/>
    <s v="Above Average"/>
    <s v="Eligible"/>
    <s v="Excellent"/>
  </r>
  <r>
    <x v="5"/>
    <s v="Female"/>
    <n v="95902"/>
    <d v="2018-10-20T00:00:00"/>
    <n v="3"/>
    <n v="4"/>
    <s v="Above Average"/>
    <s v="Not Eligible"/>
    <s v="Good"/>
  </r>
  <r>
    <x v="4"/>
    <s v="Female"/>
    <n v="55604"/>
    <d v="2015-11-06T00:00:00"/>
    <n v="1"/>
    <n v="3"/>
    <s v="Below Average"/>
    <s v="Not Eligible"/>
    <s v="Needs Improvement"/>
  </r>
  <r>
    <x v="3"/>
    <s v="Female"/>
    <n v="100137"/>
    <d v="2015-08-27T00:00:00"/>
    <n v="5"/>
    <n v="4"/>
    <s v="Above Average"/>
    <s v="Eligible"/>
    <s v="Excellent"/>
  </r>
  <r>
    <x v="2"/>
    <s v="Male"/>
    <n v="45961"/>
    <d v="2018-05-18T00:00:00"/>
    <n v="1"/>
    <n v="4"/>
    <s v="Below Average"/>
    <s v="Not Eligible"/>
    <s v="Needs Improvement"/>
  </r>
  <r>
    <x v="5"/>
    <s v="Male"/>
    <n v="115979"/>
    <d v="2018-11-22T00:00:00"/>
    <n v="5"/>
    <n v="8"/>
    <s v="Above Average"/>
    <s v="Eligible"/>
    <s v="Excellent"/>
  </r>
  <r>
    <x v="3"/>
    <s v="Female"/>
    <n v="71319"/>
    <d v="2018-04-02T00:00:00"/>
    <n v="4"/>
    <n v="9"/>
    <s v="Below Average"/>
    <s v="Eligible"/>
    <s v="Excellent"/>
  </r>
  <r>
    <x v="2"/>
    <s v="Female"/>
    <n v="99128"/>
    <d v="2020-12-21T00:00:00"/>
    <n v="5"/>
    <n v="4"/>
    <s v="Above Average"/>
    <s v="Eligible"/>
    <s v="Excellent"/>
  </r>
  <r>
    <x v="3"/>
    <s v="Male"/>
    <n v="88988"/>
    <d v="2015-03-13T00:00:00"/>
    <n v="5"/>
    <n v="4"/>
    <s v="Above Average"/>
    <s v="Eligible"/>
    <s v="Excellent"/>
  </r>
  <r>
    <x v="0"/>
    <s v="Male"/>
    <n v="68781"/>
    <d v="2018-12-25T00:00:00"/>
    <n v="1"/>
    <n v="3"/>
    <s v="Below Average"/>
    <s v="Not Eligible"/>
    <s v="Needs Improvement"/>
  </r>
  <r>
    <x v="5"/>
    <s v="Male"/>
    <n v="94935"/>
    <d v="2015-04-08T00:00:00"/>
    <n v="3"/>
    <n v="5"/>
    <s v="Above Average"/>
    <s v="Not Eligible"/>
    <s v="Good"/>
  </r>
  <r>
    <x v="5"/>
    <s v="Male"/>
    <n v="108779"/>
    <d v="2017-12-17T00:00:00"/>
    <n v="1"/>
    <n v="1"/>
    <s v="Above Average"/>
    <s v="Not Eligible"/>
    <s v="Needs Improvement"/>
  </r>
  <r>
    <x v="1"/>
    <s v="Male"/>
    <n v="70305"/>
    <d v="2024-12-09T00:00:00"/>
    <n v="4"/>
    <n v="12"/>
    <s v="Below Average"/>
    <s v="Eligible"/>
    <s v="Excellent"/>
  </r>
  <r>
    <x v="5"/>
    <s v="Female"/>
    <n v="75965"/>
    <d v="2018-06-24T00:00:00"/>
    <n v="2"/>
    <n v="1"/>
    <s v="Below Average"/>
    <s v="Not Eligible"/>
    <s v="Needs Improvement"/>
  </r>
  <r>
    <x v="3"/>
    <s v="Female"/>
    <n v="40560"/>
    <d v="2019-02-06T00:00:00"/>
    <n v="4"/>
    <n v="10"/>
    <s v="Below Average"/>
    <s v="Not Eligible"/>
    <s v="Excellent"/>
  </r>
  <r>
    <x v="1"/>
    <s v="Female"/>
    <n v="88274"/>
    <d v="2021-11-18T00:00:00"/>
    <n v="2"/>
    <n v="5"/>
    <s v="Above Average"/>
    <s v="Not Eligible"/>
    <s v="Needs Improvement"/>
  </r>
  <r>
    <x v="1"/>
    <s v="Female"/>
    <n v="50155"/>
    <d v="2017-04-30T00:00:00"/>
    <n v="1"/>
    <n v="2"/>
    <s v="Below Average"/>
    <s v="Not Eligible"/>
    <s v="Needs Improvement"/>
  </r>
  <r>
    <x v="1"/>
    <s v="Female"/>
    <n v="64695"/>
    <d v="2022-12-17T00:00:00"/>
    <n v="1"/>
    <n v="4"/>
    <s v="Below Average"/>
    <s v="Not Eligible"/>
    <s v="Needs Improvement"/>
  </r>
  <r>
    <x v="5"/>
    <s v="Male"/>
    <n v="51866"/>
    <d v="2019-03-21T00:00:00"/>
    <n v="2"/>
    <n v="5"/>
    <s v="Below Average"/>
    <s v="Not Eligible"/>
    <s v="Needs Improvement"/>
  </r>
  <r>
    <x v="1"/>
    <s v="Female"/>
    <n v="98517"/>
    <d v="2019-07-15T00:00:00"/>
    <n v="2"/>
    <n v="3"/>
    <s v="Above Average"/>
    <s v="Not Eligible"/>
    <s v="Needs Improvement"/>
  </r>
  <r>
    <x v="3"/>
    <s v="Female"/>
    <n v="72494"/>
    <d v="2022-01-31T00:00:00"/>
    <n v="4"/>
    <n v="14"/>
    <s v="Below Average"/>
    <s v="Eligible"/>
    <s v="Excellent"/>
  </r>
  <r>
    <x v="1"/>
    <s v="Male"/>
    <n v="65839"/>
    <d v="2018-09-05T00:00:00"/>
    <n v="1"/>
    <n v="2"/>
    <s v="Below Average"/>
    <s v="Not Eligible"/>
    <s v="Needs Improvement"/>
  </r>
  <r>
    <x v="5"/>
    <s v="Female"/>
    <n v="88947"/>
    <d v="2023-06-05T00:00:00"/>
    <n v="2"/>
    <n v="5"/>
    <s v="Above Average"/>
    <s v="Not Eligible"/>
    <s v="Needs Improvement"/>
  </r>
  <r>
    <x v="2"/>
    <s v="Female"/>
    <n v="67142"/>
    <d v="2022-06-20T00:00:00"/>
    <n v="5"/>
    <n v="9"/>
    <s v="Below Average"/>
    <s v="Eligible"/>
    <s v="Excellent"/>
  </r>
  <r>
    <x v="4"/>
    <s v="Female"/>
    <n v="60598"/>
    <d v="2015-10-12T00:00:00"/>
    <n v="5"/>
    <n v="7"/>
    <s v="Below Average"/>
    <s v="Eligible"/>
    <s v="Excellent"/>
  </r>
  <r>
    <x v="3"/>
    <s v="Male"/>
    <n v="104957"/>
    <d v="2023-06-13T00:00:00"/>
    <n v="3"/>
    <n v="9"/>
    <s v="Above Average"/>
    <s v="Not Eligible"/>
    <s v="Good"/>
  </r>
  <r>
    <x v="4"/>
    <s v="Male"/>
    <n v="109085"/>
    <d v="2016-10-17T00:00:00"/>
    <n v="1"/>
    <n v="1"/>
    <s v="Above Average"/>
    <s v="Not Eligible"/>
    <s v="Needs Improvement"/>
  </r>
  <r>
    <x v="4"/>
    <s v="Female"/>
    <n v="54928"/>
    <d v="2020-09-18T00:00:00"/>
    <n v="4"/>
    <n v="15"/>
    <s v="Below Average"/>
    <s v="Not Eligible"/>
    <s v="Excellent"/>
  </r>
  <r>
    <x v="2"/>
    <s v="Male"/>
    <n v="102078"/>
    <d v="2022-09-16T00:00:00"/>
    <n v="3"/>
    <n v="7"/>
    <s v="Above Average"/>
    <s v="Not Eligible"/>
    <s v="Good"/>
  </r>
  <r>
    <x v="0"/>
    <s v="Male"/>
    <n v="52914"/>
    <d v="2016-02-22T00:00:00"/>
    <n v="5"/>
    <n v="14"/>
    <s v="Below Average"/>
    <s v="Not Eligible"/>
    <s v="Excellent"/>
  </r>
  <r>
    <x v="4"/>
    <s v="Female"/>
    <n v="58827"/>
    <d v="2024-09-15T00:00:00"/>
    <n v="5"/>
    <n v="12"/>
    <s v="Below Average"/>
    <s v="Not Eligible"/>
    <s v="Excellent"/>
  </r>
  <r>
    <x v="3"/>
    <s v="Female"/>
    <n v="85890"/>
    <d v="2022-01-03T00:00:00"/>
    <n v="5"/>
    <n v="12"/>
    <s v="Above Average"/>
    <s v="Eligible"/>
    <s v="Excellent"/>
  </r>
  <r>
    <x v="0"/>
    <s v="Female"/>
    <n v="96198"/>
    <d v="2016-06-10T00:00:00"/>
    <n v="2"/>
    <n v="5"/>
    <s v="Above Average"/>
    <s v="Not Eligible"/>
    <s v="Needs Improvement"/>
  </r>
  <r>
    <x v="2"/>
    <s v="Male"/>
    <n v="87400"/>
    <d v="2022-04-15T00:00:00"/>
    <n v="3"/>
    <n v="5"/>
    <s v="Above Average"/>
    <s v="Not Eligible"/>
    <s v="Good"/>
  </r>
  <r>
    <x v="5"/>
    <s v="Female"/>
    <n v="104836"/>
    <d v="2019-07-23T00:00:00"/>
    <n v="3"/>
    <n v="15"/>
    <s v="Above Average"/>
    <s v="Not Eligible"/>
    <s v="Good"/>
  </r>
  <r>
    <x v="4"/>
    <s v="Male"/>
    <n v="92934"/>
    <d v="2024-03-22T00:00:00"/>
    <n v="4"/>
    <n v="3"/>
    <s v="Above Average"/>
    <s v="Eligible"/>
    <s v="Excellent"/>
  </r>
  <r>
    <x v="0"/>
    <s v="Female"/>
    <n v="45526"/>
    <d v="2024-08-09T00:00:00"/>
    <n v="3"/>
    <n v="12"/>
    <s v="Below Average"/>
    <s v="Not Eligible"/>
    <s v="Good"/>
  </r>
  <r>
    <x v="0"/>
    <s v="Male"/>
    <n v="44612"/>
    <d v="2022-09-08T00:00:00"/>
    <n v="4"/>
    <n v="3"/>
    <s v="Below Average"/>
    <s v="Not Eligible"/>
    <s v="Excellent"/>
  </r>
  <r>
    <x v="1"/>
    <s v="Female"/>
    <n v="97009"/>
    <d v="2020-06-10T00:00:00"/>
    <n v="2"/>
    <n v="1"/>
    <s v="Above Average"/>
    <s v="Not Eligible"/>
    <s v="Needs Improvement"/>
  </r>
  <r>
    <x v="0"/>
    <s v="Male"/>
    <n v="100977"/>
    <d v="2015-06-22T00:00:00"/>
    <n v="4"/>
    <n v="7"/>
    <s v="Above Average"/>
    <s v="Eligible"/>
    <s v="Excellent"/>
  </r>
  <r>
    <x v="5"/>
    <s v="Male"/>
    <n v="108568"/>
    <d v="2020-07-02T00:00:00"/>
    <n v="1"/>
    <n v="3"/>
    <s v="Above Average"/>
    <s v="Not Eligible"/>
    <s v="Needs Improvement"/>
  </r>
  <r>
    <x v="2"/>
    <s v="Female"/>
    <n v="98544"/>
    <d v="2019-08-10T00:00:00"/>
    <n v="3"/>
    <n v="7"/>
    <s v="Above Average"/>
    <s v="Not Eligible"/>
    <s v="Good"/>
  </r>
  <r>
    <x v="4"/>
    <s v="Female"/>
    <n v="93842"/>
    <d v="2019-09-19T00:00:00"/>
    <n v="2"/>
    <n v="3"/>
    <s v="Above Average"/>
    <s v="Not Eligible"/>
    <s v="Needs Improvement"/>
  </r>
  <r>
    <x v="4"/>
    <s v="Female"/>
    <n v="107386"/>
    <d v="2017-02-28T00:00:00"/>
    <n v="1"/>
    <n v="3"/>
    <s v="Above Average"/>
    <s v="Not Eligible"/>
    <s v="Needs Improvement"/>
  </r>
  <r>
    <x v="3"/>
    <s v="Female"/>
    <n v="95011"/>
    <d v="2015-07-10T00:00:00"/>
    <n v="1"/>
    <n v="0"/>
    <s v="Above Average"/>
    <s v="Not Eligible"/>
    <s v="Needs Improvement"/>
  </r>
  <r>
    <x v="0"/>
    <s v="Male"/>
    <n v="92932"/>
    <d v="2019-05-07T00:00:00"/>
    <n v="2"/>
    <n v="3"/>
    <s v="Above Average"/>
    <s v="Not Eligible"/>
    <s v="Needs Improvement"/>
  </r>
  <r>
    <x v="3"/>
    <s v="Male"/>
    <n v="44233"/>
    <d v="2016-01-14T00:00:00"/>
    <n v="4"/>
    <n v="5"/>
    <s v="Below Average"/>
    <s v="Not Eligible"/>
    <s v="Excellent"/>
  </r>
  <r>
    <x v="1"/>
    <s v="Male"/>
    <n v="81650"/>
    <d v="2023-04-23T00:00:00"/>
    <n v="4"/>
    <n v="7"/>
    <s v="Above Average"/>
    <s v="Eligible"/>
    <s v="Excellent"/>
  </r>
  <r>
    <x v="4"/>
    <s v="Female"/>
    <n v="72010"/>
    <d v="2024-02-04T00:00:00"/>
    <n v="1"/>
    <n v="0"/>
    <s v="Below Average"/>
    <s v="Not Eligible"/>
    <s v="Needs Improvement"/>
  </r>
  <r>
    <x v="0"/>
    <s v="Female"/>
    <n v="92141"/>
    <d v="2024-11-14T00:00:00"/>
    <n v="1"/>
    <n v="2"/>
    <s v="Above Average"/>
    <s v="Not Eligible"/>
    <s v="Needs Improvement"/>
  </r>
  <r>
    <x v="1"/>
    <s v="Female"/>
    <n v="42878"/>
    <d v="2021-08-23T00:00:00"/>
    <n v="4"/>
    <n v="10"/>
    <s v="Below Average"/>
    <s v="Not Eligible"/>
    <s v="Excellent"/>
  </r>
  <r>
    <x v="3"/>
    <s v="Female"/>
    <n v="109550"/>
    <d v="2021-08-01T00:00:00"/>
    <n v="1"/>
    <n v="0"/>
    <s v="Above Average"/>
    <s v="Not Eligible"/>
    <s v="Needs Improvement"/>
  </r>
  <r>
    <x v="2"/>
    <s v="Female"/>
    <n v="112527"/>
    <d v="2020-11-02T00:00:00"/>
    <n v="3"/>
    <n v="3"/>
    <s v="Above Average"/>
    <s v="Not Eligible"/>
    <s v="Good"/>
  </r>
  <r>
    <x v="5"/>
    <s v="Male"/>
    <n v="83316"/>
    <d v="2020-01-08T00:00:00"/>
    <n v="5"/>
    <n v="6"/>
    <s v="Above Average"/>
    <s v="Eligible"/>
    <s v="Excellent"/>
  </r>
  <r>
    <x v="2"/>
    <s v="Male"/>
    <n v="48364"/>
    <d v="2023-01-07T00:00:00"/>
    <n v="4"/>
    <n v="12"/>
    <s v="Below Average"/>
    <s v="Not Eligible"/>
    <s v="Excellent"/>
  </r>
  <r>
    <x v="1"/>
    <s v="Male"/>
    <n v="118623"/>
    <d v="2023-05-21T00:00:00"/>
    <n v="5"/>
    <n v="7"/>
    <s v="Above Average"/>
    <s v="Eligible"/>
    <s v="Excellent"/>
  </r>
  <r>
    <x v="4"/>
    <s v="Male"/>
    <n v="64928"/>
    <d v="2019-05-24T00:00:00"/>
    <n v="5"/>
    <n v="7"/>
    <s v="Below Average"/>
    <s v="Eligible"/>
    <s v="Excellent"/>
  </r>
  <r>
    <x v="5"/>
    <s v="Female"/>
    <n v="64256"/>
    <d v="2024-08-18T00:00:00"/>
    <n v="3"/>
    <n v="7"/>
    <s v="Below Average"/>
    <s v="Not Eligible"/>
    <s v="Good"/>
  </r>
  <r>
    <x v="3"/>
    <s v="Female"/>
    <n v="52637"/>
    <d v="2020-05-03T00:00:00"/>
    <n v="2"/>
    <n v="0"/>
    <s v="Below Average"/>
    <s v="Not Eligible"/>
    <s v="Needs Improvement"/>
  </r>
  <r>
    <x v="0"/>
    <s v="Female"/>
    <n v="65746"/>
    <d v="2016-07-30T00:00:00"/>
    <n v="1"/>
    <n v="5"/>
    <s v="Below Average"/>
    <s v="Not Eligible"/>
    <s v="Needs Improvement"/>
  </r>
  <r>
    <x v="0"/>
    <s v="Male"/>
    <n v="101981"/>
    <d v="2015-03-08T00:00:00"/>
    <n v="1"/>
    <n v="3"/>
    <s v="Above Average"/>
    <s v="Not Eligible"/>
    <s v="Needs Improvement"/>
  </r>
  <r>
    <x v="1"/>
    <s v="Male"/>
    <n v="117455"/>
    <d v="2021-09-28T00:00:00"/>
    <n v="2"/>
    <n v="0"/>
    <s v="Above Average"/>
    <s v="Not Eligible"/>
    <s v="Needs Improvement"/>
  </r>
  <r>
    <x v="4"/>
    <s v="Female"/>
    <n v="79132"/>
    <d v="2022-08-04T00:00:00"/>
    <n v="2"/>
    <n v="4"/>
    <s v="Below Average"/>
    <s v="Not Eligible"/>
    <s v="Needs Improvement"/>
  </r>
  <r>
    <x v="0"/>
    <s v="Male"/>
    <n v="90946"/>
    <d v="2018-11-16T00:00:00"/>
    <n v="1"/>
    <n v="5"/>
    <s v="Above Average"/>
    <s v="Not Eligible"/>
    <s v="Needs Improvement"/>
  </r>
  <r>
    <x v="2"/>
    <s v="Female"/>
    <n v="47435"/>
    <d v="2023-02-20T00:00:00"/>
    <n v="2"/>
    <n v="2"/>
    <s v="Below Average"/>
    <s v="Not Eligible"/>
    <s v="Needs Improvement"/>
  </r>
  <r>
    <x v="1"/>
    <s v="Male"/>
    <n v="48888"/>
    <d v="2022-12-22T00:00:00"/>
    <n v="1"/>
    <n v="5"/>
    <s v="Below Average"/>
    <s v="Not Eligible"/>
    <s v="Needs Improvement"/>
  </r>
  <r>
    <x v="2"/>
    <s v="Female"/>
    <n v="69520"/>
    <d v="2023-03-13T00:00:00"/>
    <n v="3"/>
    <n v="4"/>
    <s v="Below Average"/>
    <s v="Not Eligible"/>
    <s v="Good"/>
  </r>
  <r>
    <x v="3"/>
    <s v="Male"/>
    <n v="77537"/>
    <d v="2022-12-23T00:00:00"/>
    <n v="5"/>
    <n v="6"/>
    <s v="Below Average"/>
    <s v="Eligible"/>
    <s v="Excellent"/>
  </r>
  <r>
    <x v="0"/>
    <s v="Female"/>
    <n v="43011"/>
    <d v="2023-11-09T00:00:00"/>
    <n v="3"/>
    <n v="4"/>
    <s v="Below Average"/>
    <s v="Not Eligible"/>
    <s v="Good"/>
  </r>
  <r>
    <x v="1"/>
    <s v="Female"/>
    <n v="73113"/>
    <d v="2015-05-12T00:00:00"/>
    <n v="5"/>
    <n v="11"/>
    <s v="Below Average"/>
    <s v="Eligible"/>
    <s v="Excellent"/>
  </r>
  <r>
    <x v="3"/>
    <s v="Male"/>
    <n v="47649"/>
    <d v="2022-09-11T00:00:00"/>
    <n v="4"/>
    <n v="6"/>
    <s v="Below Average"/>
    <s v="Not Eligible"/>
    <s v="Excellent"/>
  </r>
  <r>
    <x v="5"/>
    <s v="Female"/>
    <n v="92643"/>
    <d v="2022-05-14T00:00:00"/>
    <n v="1"/>
    <n v="4"/>
    <s v="Above Average"/>
    <s v="Not Eligible"/>
    <s v="Needs Improvement"/>
  </r>
  <r>
    <x v="1"/>
    <s v="Female"/>
    <n v="106726"/>
    <d v="2021-03-23T00:00:00"/>
    <n v="5"/>
    <n v="14"/>
    <s v="Above Average"/>
    <s v="Eligible"/>
    <s v="Excellent"/>
  </r>
  <r>
    <x v="2"/>
    <s v="Male"/>
    <n v="42210"/>
    <d v="2024-07-12T00:00:00"/>
    <n v="5"/>
    <n v="14"/>
    <s v="Below Average"/>
    <s v="Not Eligible"/>
    <s v="Excellent"/>
  </r>
  <r>
    <x v="1"/>
    <s v="Male"/>
    <n v="104294"/>
    <d v="2024-01-21T00:00:00"/>
    <n v="4"/>
    <n v="7"/>
    <s v="Above Average"/>
    <s v="Eligible"/>
    <s v="Excellent"/>
  </r>
  <r>
    <x v="5"/>
    <s v="Female"/>
    <n v="81566"/>
    <d v="2019-09-27T00:00:00"/>
    <n v="2"/>
    <n v="4"/>
    <s v="Above Average"/>
    <s v="Not Eligible"/>
    <s v="Needs Improvement"/>
  </r>
  <r>
    <x v="4"/>
    <s v="Female"/>
    <n v="114341"/>
    <d v="2017-05-26T00:00:00"/>
    <n v="4"/>
    <n v="9"/>
    <s v="Above Average"/>
    <s v="Eligible"/>
    <s v="Excellent"/>
  </r>
  <r>
    <x v="4"/>
    <s v="Female"/>
    <n v="87721"/>
    <d v="2024-09-11T00:00:00"/>
    <n v="4"/>
    <n v="7"/>
    <s v="Above Average"/>
    <s v="Eligible"/>
    <s v="Excellent"/>
  </r>
  <r>
    <x v="3"/>
    <s v="Male"/>
    <n v="51194"/>
    <d v="2023-10-08T00:00:00"/>
    <n v="2"/>
    <n v="2"/>
    <s v="Below Average"/>
    <s v="Not Eligible"/>
    <s v="Needs Improvement"/>
  </r>
  <r>
    <x v="5"/>
    <s v="Female"/>
    <n v="97009"/>
    <d v="2020-07-20T00:00:00"/>
    <n v="2"/>
    <n v="0"/>
    <s v="Above Average"/>
    <s v="Not Eligible"/>
    <s v="Needs Improvement"/>
  </r>
  <r>
    <x v="5"/>
    <s v="Male"/>
    <n v="78148"/>
    <d v="2023-11-14T00:00:00"/>
    <n v="4"/>
    <n v="13"/>
    <s v="Below Average"/>
    <s v="Eligible"/>
    <s v="Excellent"/>
  </r>
  <r>
    <x v="4"/>
    <s v="Female"/>
    <n v="95823"/>
    <d v="2017-06-28T00:00:00"/>
    <n v="1"/>
    <n v="2"/>
    <s v="Above Average"/>
    <s v="Not Eligible"/>
    <s v="Needs Improvement"/>
  </r>
  <r>
    <x v="0"/>
    <s v="Female"/>
    <n v="58677"/>
    <d v="2022-06-09T00:00:00"/>
    <n v="5"/>
    <n v="5"/>
    <s v="Below Average"/>
    <s v="Not Eligible"/>
    <s v="Excellent"/>
  </r>
  <r>
    <x v="1"/>
    <s v="Male"/>
    <n v="75595"/>
    <d v="2022-11-04T00:00:00"/>
    <n v="3"/>
    <n v="3"/>
    <s v="Below Average"/>
    <s v="Not Eligible"/>
    <s v="Good"/>
  </r>
  <r>
    <x v="3"/>
    <s v="Male"/>
    <n v="78519"/>
    <d v="2018-01-03T00:00:00"/>
    <n v="5"/>
    <n v="11"/>
    <s v="Below Average"/>
    <s v="Eligible"/>
    <s v="Excellent"/>
  </r>
  <r>
    <x v="4"/>
    <s v="Female"/>
    <n v="45287"/>
    <d v="2021-08-21T00:00:00"/>
    <n v="4"/>
    <n v="4"/>
    <s v="Below Average"/>
    <s v="Not Eligible"/>
    <s v="Excellent"/>
  </r>
  <r>
    <x v="4"/>
    <s v="Female"/>
    <n v="106282"/>
    <d v="2025-01-28T00:00:00"/>
    <n v="2"/>
    <n v="4"/>
    <s v="Above Average"/>
    <s v="Not Eligible"/>
    <s v="Needs Improvement"/>
  </r>
  <r>
    <x v="1"/>
    <s v="Male"/>
    <n v="107825"/>
    <d v="2023-09-28T00:00:00"/>
    <n v="3"/>
    <n v="3"/>
    <s v="Above Average"/>
    <s v="Not Eligible"/>
    <s v="Good"/>
  </r>
  <r>
    <x v="3"/>
    <s v="Male"/>
    <n v="79488"/>
    <d v="2018-05-24T00:00:00"/>
    <n v="3"/>
    <n v="7"/>
    <s v="Below Average"/>
    <s v="Not Eligible"/>
    <s v="Good"/>
  </r>
  <r>
    <x v="5"/>
    <s v="Male"/>
    <n v="69898"/>
    <d v="2015-11-17T00:00:00"/>
    <n v="1"/>
    <n v="2"/>
    <s v="Below Average"/>
    <s v="Not Eligible"/>
    <s v="Needs Improvement"/>
  </r>
  <r>
    <x v="1"/>
    <s v="Female"/>
    <n v="51482"/>
    <d v="2015-12-03T00:00:00"/>
    <n v="2"/>
    <n v="4"/>
    <s v="Below Average"/>
    <s v="Not Eligible"/>
    <s v="Needs Improvement"/>
  </r>
  <r>
    <x v="3"/>
    <s v="Female"/>
    <n v="81970"/>
    <d v="2022-02-17T00:00:00"/>
    <n v="1"/>
    <n v="2"/>
    <s v="Above Average"/>
    <s v="Not Eligible"/>
    <s v="Needs Improvement"/>
  </r>
  <r>
    <x v="2"/>
    <s v="Female"/>
    <n v="57322"/>
    <d v="2021-08-14T00:00:00"/>
    <n v="2"/>
    <n v="0"/>
    <s v="Below Average"/>
    <s v="Not Eligible"/>
    <s v="Needs Improvement"/>
  </r>
  <r>
    <x v="2"/>
    <s v="Female"/>
    <n v="47546"/>
    <d v="2022-01-26T00:00:00"/>
    <n v="2"/>
    <n v="2"/>
    <s v="Below Average"/>
    <s v="Not Eligible"/>
    <s v="Needs Improvement"/>
  </r>
  <r>
    <x v="1"/>
    <s v="Female"/>
    <n v="82617"/>
    <d v="2019-05-22T00:00:00"/>
    <n v="5"/>
    <n v="3"/>
    <s v="Above Average"/>
    <s v="Eligible"/>
    <s v="Excellent"/>
  </r>
  <r>
    <x v="0"/>
    <s v="Male"/>
    <n v="66863"/>
    <d v="2017-06-14T00:00:00"/>
    <n v="4"/>
    <n v="7"/>
    <s v="Below Average"/>
    <s v="Eligible"/>
    <s v="Excellent"/>
  </r>
  <r>
    <x v="0"/>
    <s v="Male"/>
    <n v="105853"/>
    <d v="2016-04-25T00:00:00"/>
    <n v="1"/>
    <n v="5"/>
    <s v="Above Average"/>
    <s v="Not Eligible"/>
    <s v="Needs Improvement"/>
  </r>
  <r>
    <x v="0"/>
    <s v="Female"/>
    <n v="45384"/>
    <d v="2023-06-28T00:00:00"/>
    <n v="1"/>
    <n v="4"/>
    <s v="Below Average"/>
    <s v="Not Eligible"/>
    <s v="Needs Improvement"/>
  </r>
  <r>
    <x v="2"/>
    <s v="Female"/>
    <n v="64120"/>
    <d v="2015-11-08T00:00:00"/>
    <n v="3"/>
    <n v="9"/>
    <s v="Below Average"/>
    <s v="Not Eligible"/>
    <s v="Good"/>
  </r>
  <r>
    <x v="4"/>
    <s v="Female"/>
    <n v="95540"/>
    <d v="2022-03-04T00:00:00"/>
    <n v="4"/>
    <n v="14"/>
    <s v="Above Average"/>
    <s v="Eligible"/>
    <s v="Excellent"/>
  </r>
  <r>
    <x v="4"/>
    <s v="Female"/>
    <n v="113161"/>
    <d v="2024-06-24T00:00:00"/>
    <n v="4"/>
    <n v="4"/>
    <s v="Above Average"/>
    <s v="Eligible"/>
    <s v="Excellent"/>
  </r>
  <r>
    <x v="5"/>
    <s v="Male"/>
    <n v="74057"/>
    <d v="2015-03-26T00:00:00"/>
    <n v="4"/>
    <n v="5"/>
    <s v="Below Average"/>
    <s v="Eligible"/>
    <s v="Excellent"/>
  </r>
  <r>
    <x v="5"/>
    <s v="Male"/>
    <n v="76219"/>
    <d v="2024-05-13T00:00:00"/>
    <n v="5"/>
    <n v="14"/>
    <s v="Below Average"/>
    <s v="Eligible"/>
    <s v="Excellent"/>
  </r>
  <r>
    <x v="4"/>
    <s v="Male"/>
    <n v="40674"/>
    <d v="2017-05-10T00:00:00"/>
    <n v="2"/>
    <n v="2"/>
    <s v="Below Average"/>
    <s v="Not Eligible"/>
    <s v="Needs Improvement"/>
  </r>
  <r>
    <x v="1"/>
    <s v="Male"/>
    <n v="77114"/>
    <d v="2015-05-10T00:00:00"/>
    <n v="1"/>
    <n v="4"/>
    <s v="Below Average"/>
    <s v="Not Eligible"/>
    <s v="Needs Improvement"/>
  </r>
  <r>
    <x v="0"/>
    <s v="Male"/>
    <n v="48048"/>
    <d v="2016-05-29T00:00:00"/>
    <n v="4"/>
    <n v="7"/>
    <s v="Below Average"/>
    <s v="Not Eligible"/>
    <s v="Excellent"/>
  </r>
  <r>
    <x v="1"/>
    <s v="Male"/>
    <n v="61572"/>
    <d v="2019-06-26T00:00:00"/>
    <n v="2"/>
    <n v="5"/>
    <s v="Below Average"/>
    <s v="Not Eligible"/>
    <s v="Needs Improvement"/>
  </r>
  <r>
    <x v="1"/>
    <s v="Female"/>
    <n v="48281"/>
    <d v="2018-07-18T00:00:00"/>
    <n v="4"/>
    <n v="6"/>
    <s v="Below Average"/>
    <s v="Not Eligible"/>
    <s v="Excellent"/>
  </r>
  <r>
    <x v="3"/>
    <s v="Male"/>
    <n v="100575"/>
    <d v="2021-04-04T00:00:00"/>
    <n v="4"/>
    <n v="14"/>
    <s v="Above Average"/>
    <s v="Eligible"/>
    <s v="Excellent"/>
  </r>
  <r>
    <x v="2"/>
    <s v="Female"/>
    <n v="49892"/>
    <d v="2015-06-20T00:00:00"/>
    <n v="3"/>
    <n v="5"/>
    <s v="Below Average"/>
    <s v="Not Eligible"/>
    <s v="Good"/>
  </r>
  <r>
    <x v="2"/>
    <s v="Male"/>
    <n v="85571"/>
    <d v="2017-10-25T00:00:00"/>
    <n v="2"/>
    <n v="4"/>
    <s v="Above Average"/>
    <s v="Not Eligible"/>
    <s v="Needs Improvement"/>
  </r>
  <r>
    <x v="0"/>
    <s v="Female"/>
    <n v="78774"/>
    <d v="2018-09-24T00:00:00"/>
    <n v="3"/>
    <n v="13"/>
    <s v="Below Average"/>
    <s v="Not Eligible"/>
    <s v="Good"/>
  </r>
  <r>
    <x v="3"/>
    <s v="Female"/>
    <n v="118774"/>
    <d v="2015-09-19T00:00:00"/>
    <n v="1"/>
    <n v="1"/>
    <s v="Above Average"/>
    <s v="Not Eligible"/>
    <s v="Needs Improvement"/>
  </r>
  <r>
    <x v="0"/>
    <s v="Male"/>
    <n v="88525"/>
    <d v="2018-07-09T00:00:00"/>
    <n v="1"/>
    <n v="2"/>
    <s v="Above Average"/>
    <s v="Not Eligible"/>
    <s v="Needs Improvement"/>
  </r>
  <r>
    <x v="5"/>
    <s v="Female"/>
    <n v="102340"/>
    <d v="2021-09-06T00:00:00"/>
    <n v="3"/>
    <n v="3"/>
    <s v="Above Average"/>
    <s v="Not Eligible"/>
    <s v="Good"/>
  </r>
  <r>
    <x v="0"/>
    <s v="Female"/>
    <n v="59575"/>
    <d v="2021-06-06T00:00:00"/>
    <n v="3"/>
    <n v="8"/>
    <s v="Below Average"/>
    <s v="Not Eligible"/>
    <s v="Good"/>
  </r>
  <r>
    <x v="5"/>
    <s v="Male"/>
    <n v="100508"/>
    <d v="2016-01-09T00:00:00"/>
    <n v="1"/>
    <n v="0"/>
    <s v="Above Average"/>
    <s v="Not Eligible"/>
    <s v="Needs Improvement"/>
  </r>
  <r>
    <x v="5"/>
    <s v="Male"/>
    <n v="73400"/>
    <d v="2020-10-23T00:00:00"/>
    <n v="5"/>
    <n v="11"/>
    <s v="Below Average"/>
    <s v="Eligible"/>
    <s v="Excellent"/>
  </r>
  <r>
    <x v="0"/>
    <s v="Female"/>
    <n v="108156"/>
    <d v="2015-11-06T00:00:00"/>
    <n v="5"/>
    <n v="7"/>
    <s v="Above Average"/>
    <s v="Eligible"/>
    <s v="Excellent"/>
  </r>
  <r>
    <x v="5"/>
    <s v="Female"/>
    <n v="112991"/>
    <d v="2015-05-15T00:00:00"/>
    <n v="1"/>
    <n v="5"/>
    <s v="Above Average"/>
    <s v="Not Eligible"/>
    <s v="Needs Improvement"/>
  </r>
  <r>
    <x v="2"/>
    <s v="Female"/>
    <n v="118463"/>
    <d v="2024-01-14T00:00:00"/>
    <n v="1"/>
    <n v="1"/>
    <s v="Above Average"/>
    <s v="Not Eligible"/>
    <s v="Needs Improvement"/>
  </r>
  <r>
    <x v="3"/>
    <s v="Female"/>
    <n v="58587"/>
    <d v="2022-04-22T00:00:00"/>
    <n v="2"/>
    <n v="0"/>
    <s v="Below Average"/>
    <s v="Not Eligible"/>
    <s v="Needs Improvement"/>
  </r>
  <r>
    <x v="2"/>
    <s v="Female"/>
    <n v="70720"/>
    <d v="2018-02-28T00:00:00"/>
    <n v="2"/>
    <n v="3"/>
    <s v="Below Average"/>
    <s v="Not Eligible"/>
    <s v="Needs Improvement"/>
  </r>
  <r>
    <x v="2"/>
    <s v="Female"/>
    <n v="118162"/>
    <d v="2023-01-31T00:00:00"/>
    <n v="4"/>
    <n v="12"/>
    <s v="Above Average"/>
    <s v="Eligible"/>
    <s v="Excellent"/>
  </r>
  <r>
    <x v="2"/>
    <s v="Male"/>
    <n v="95702"/>
    <d v="2017-05-31T00:00:00"/>
    <n v="1"/>
    <n v="2"/>
    <s v="Above Average"/>
    <s v="Not Eligible"/>
    <s v="Needs Improvement"/>
  </r>
  <r>
    <x v="1"/>
    <s v="Male"/>
    <n v="68804"/>
    <d v="2016-02-24T00:00:00"/>
    <n v="1"/>
    <n v="4"/>
    <s v="Below Average"/>
    <s v="Not Eligible"/>
    <s v="Needs Improvement"/>
  </r>
  <r>
    <x v="1"/>
    <s v="Male"/>
    <n v="63661"/>
    <d v="2022-11-19T00:00:00"/>
    <n v="4"/>
    <n v="12"/>
    <s v="Below Average"/>
    <s v="Eligible"/>
    <s v="Excellent"/>
  </r>
  <r>
    <x v="1"/>
    <s v="Female"/>
    <n v="96410"/>
    <d v="2019-06-17T00:00:00"/>
    <n v="3"/>
    <n v="6"/>
    <s v="Above Average"/>
    <s v="Not Eligible"/>
    <s v="Good"/>
  </r>
  <r>
    <x v="5"/>
    <s v="Female"/>
    <n v="70478"/>
    <d v="2022-07-19T00:00:00"/>
    <n v="5"/>
    <n v="12"/>
    <s v="Below Average"/>
    <s v="Eligible"/>
    <s v="Excellent"/>
  </r>
  <r>
    <x v="4"/>
    <s v="Male"/>
    <n v="43725"/>
    <d v="2016-10-28T00:00:00"/>
    <n v="5"/>
    <n v="5"/>
    <s v="Below Average"/>
    <s v="Not Eligible"/>
    <s v="Excellent"/>
  </r>
  <r>
    <x v="4"/>
    <s v="Female"/>
    <n v="98327"/>
    <d v="2023-06-18T00:00:00"/>
    <n v="3"/>
    <n v="12"/>
    <s v="Above Average"/>
    <s v="Not Eligible"/>
    <s v="Good"/>
  </r>
  <r>
    <x v="1"/>
    <s v="Female"/>
    <n v="80742"/>
    <d v="2023-12-31T00:00:00"/>
    <n v="2"/>
    <n v="5"/>
    <s v="Below Average"/>
    <s v="Not Eligible"/>
    <s v="Needs Improvement"/>
  </r>
  <r>
    <x v="5"/>
    <s v="Male"/>
    <n v="99596"/>
    <d v="2018-07-03T00:00:00"/>
    <n v="2"/>
    <n v="4"/>
    <s v="Above Average"/>
    <s v="Not Eligible"/>
    <s v="Needs Improvement"/>
  </r>
  <r>
    <x v="3"/>
    <s v="Male"/>
    <n v="75450"/>
    <d v="2015-09-14T00:00:00"/>
    <n v="5"/>
    <n v="14"/>
    <s v="Below Average"/>
    <s v="Eligible"/>
    <s v="Excellent"/>
  </r>
  <r>
    <x v="1"/>
    <s v="Female"/>
    <n v="90235"/>
    <d v="2023-03-09T00:00:00"/>
    <n v="3"/>
    <n v="7"/>
    <s v="Above Average"/>
    <s v="Not Eligible"/>
    <s v="Good"/>
  </r>
  <r>
    <x v="4"/>
    <s v="Male"/>
    <n v="84449"/>
    <d v="2015-07-09T00:00:00"/>
    <n v="5"/>
    <n v="4"/>
    <s v="Above Average"/>
    <s v="Eligible"/>
    <s v="Excellent"/>
  </r>
  <r>
    <x v="4"/>
    <s v="Female"/>
    <n v="81685"/>
    <d v="2022-11-04T00:00:00"/>
    <n v="1"/>
    <n v="5"/>
    <s v="Above Average"/>
    <s v="Not Eligible"/>
    <s v="Needs Improvement"/>
  </r>
  <r>
    <x v="2"/>
    <s v="Female"/>
    <n v="64122"/>
    <d v="2022-10-25T00:00:00"/>
    <n v="3"/>
    <n v="8"/>
    <s v="Below Average"/>
    <s v="Not Eligible"/>
    <s v="Good"/>
  </r>
  <r>
    <x v="3"/>
    <s v="Female"/>
    <n v="50562"/>
    <d v="2023-02-02T00:00:00"/>
    <n v="3"/>
    <n v="13"/>
    <s v="Below Average"/>
    <s v="Not Eligible"/>
    <s v="Good"/>
  </r>
  <r>
    <x v="3"/>
    <s v="Male"/>
    <n v="53161"/>
    <d v="2019-04-06T00:00:00"/>
    <n v="2"/>
    <n v="5"/>
    <s v="Below Average"/>
    <s v="Not Eligible"/>
    <s v="Needs Improvement"/>
  </r>
  <r>
    <x v="0"/>
    <s v="Male"/>
    <n v="84217"/>
    <d v="2017-07-02T00:00:00"/>
    <n v="3"/>
    <n v="7"/>
    <s v="Above Average"/>
    <s v="Not Eligible"/>
    <s v="Good"/>
  </r>
  <r>
    <x v="4"/>
    <s v="Female"/>
    <n v="63694"/>
    <d v="2019-10-11T00:00:00"/>
    <n v="5"/>
    <n v="10"/>
    <s v="Below Average"/>
    <s v="Eligible"/>
    <s v="Excellent"/>
  </r>
  <r>
    <x v="5"/>
    <s v="Female"/>
    <n v="44649"/>
    <d v="2015-07-17T00:00:00"/>
    <n v="3"/>
    <n v="3"/>
    <s v="Below Average"/>
    <s v="Not Eligible"/>
    <s v="Good"/>
  </r>
  <r>
    <x v="1"/>
    <s v="Male"/>
    <n v="106555"/>
    <d v="2019-12-07T00:00:00"/>
    <n v="1"/>
    <n v="1"/>
    <s v="Above Average"/>
    <s v="Not Eligible"/>
    <s v="Needs Improvement"/>
  </r>
  <r>
    <x v="0"/>
    <s v="Female"/>
    <n v="45787"/>
    <d v="2021-10-06T00:00:00"/>
    <n v="4"/>
    <n v="14"/>
    <s v="Below Average"/>
    <s v="Not Eligible"/>
    <s v="Excellent"/>
  </r>
  <r>
    <x v="3"/>
    <s v="Male"/>
    <n v="115709"/>
    <d v="2018-02-03T00:00:00"/>
    <n v="3"/>
    <n v="11"/>
    <s v="Above Average"/>
    <s v="Not Eligible"/>
    <s v="Good"/>
  </r>
  <r>
    <x v="1"/>
    <s v="Female"/>
    <n v="53767"/>
    <d v="2023-02-01T00:00:00"/>
    <n v="2"/>
    <n v="0"/>
    <s v="Below Average"/>
    <s v="Not Eligible"/>
    <s v="Needs Improvement"/>
  </r>
  <r>
    <x v="3"/>
    <s v="Male"/>
    <n v="103284"/>
    <d v="2017-01-17T00:00:00"/>
    <n v="4"/>
    <n v="8"/>
    <s v="Above Average"/>
    <s v="Eligible"/>
    <s v="Excellent"/>
  </r>
  <r>
    <x v="0"/>
    <s v="Female"/>
    <n v="51804"/>
    <d v="2017-02-05T00:00:00"/>
    <n v="5"/>
    <n v="9"/>
    <s v="Below Average"/>
    <s v="Not Eligible"/>
    <s v="Excellent"/>
  </r>
  <r>
    <x v="5"/>
    <s v="Female"/>
    <n v="41322"/>
    <d v="2017-08-19T00:00:00"/>
    <n v="1"/>
    <n v="2"/>
    <s v="Below Average"/>
    <s v="Not Eligible"/>
    <s v="Needs Improvement"/>
  </r>
  <r>
    <x v="4"/>
    <s v="Male"/>
    <n v="96214"/>
    <d v="2019-09-16T00:00:00"/>
    <n v="3"/>
    <n v="4"/>
    <s v="Above Average"/>
    <s v="Not Eligible"/>
    <s v="Good"/>
  </r>
  <r>
    <x v="1"/>
    <s v="Male"/>
    <n v="110357"/>
    <d v="2023-09-10T00:00:00"/>
    <n v="2"/>
    <n v="4"/>
    <s v="Above Average"/>
    <s v="Not Eligible"/>
    <s v="Needs Improvement"/>
  </r>
  <r>
    <x v="0"/>
    <s v="Male"/>
    <n v="104950"/>
    <d v="2024-04-10T00:00:00"/>
    <n v="5"/>
    <n v="6"/>
    <s v="Above Average"/>
    <s v="Eligible"/>
    <s v="Excellent"/>
  </r>
  <r>
    <x v="0"/>
    <s v="Male"/>
    <n v="118723"/>
    <d v="2024-07-05T00:00:00"/>
    <n v="5"/>
    <n v="3"/>
    <s v="Above Average"/>
    <s v="Eligible"/>
    <s v="Excellent"/>
  </r>
  <r>
    <x v="5"/>
    <s v="Male"/>
    <n v="108446"/>
    <d v="2021-02-25T00:00:00"/>
    <n v="2"/>
    <n v="0"/>
    <s v="Above Average"/>
    <s v="Not Eligible"/>
    <s v="Needs Improvement"/>
  </r>
  <r>
    <x v="4"/>
    <s v="Male"/>
    <n v="68259"/>
    <d v="2020-06-16T00:00:00"/>
    <n v="4"/>
    <n v="6"/>
    <s v="Below Average"/>
    <s v="Eligible"/>
    <s v="Excellent"/>
  </r>
  <r>
    <x v="3"/>
    <s v="Female"/>
    <n v="114460"/>
    <d v="2021-03-18T00:00:00"/>
    <n v="4"/>
    <n v="10"/>
    <s v="Above Average"/>
    <s v="Eligible"/>
    <s v="Excellent"/>
  </r>
  <r>
    <x v="4"/>
    <s v="Female"/>
    <n v="59630"/>
    <d v="2017-05-09T00:00:00"/>
    <n v="2"/>
    <n v="1"/>
    <s v="Below Average"/>
    <s v="Not Eligible"/>
    <s v="Needs Improvement"/>
  </r>
  <r>
    <x v="3"/>
    <s v="Male"/>
    <n v="88373"/>
    <d v="2020-04-13T00:00:00"/>
    <n v="4"/>
    <n v="6"/>
    <s v="Above Average"/>
    <s v="Eligible"/>
    <s v="Excellent"/>
  </r>
  <r>
    <x v="5"/>
    <s v="Female"/>
    <n v="103949"/>
    <d v="2024-09-20T00:00:00"/>
    <n v="1"/>
    <n v="4"/>
    <s v="Above Average"/>
    <s v="Not Eligible"/>
    <s v="Needs Improvement"/>
  </r>
  <r>
    <x v="4"/>
    <s v="Female"/>
    <n v="108365"/>
    <d v="2019-12-24T00:00:00"/>
    <n v="5"/>
    <n v="12"/>
    <s v="Above Average"/>
    <s v="Eligible"/>
    <s v="Excellent"/>
  </r>
  <r>
    <x v="2"/>
    <s v="Female"/>
    <n v="42411"/>
    <d v="2023-06-01T00:00:00"/>
    <n v="4"/>
    <n v="15"/>
    <s v="Below Average"/>
    <s v="Not Eligible"/>
    <s v="Excellent"/>
  </r>
  <r>
    <x v="5"/>
    <s v="Male"/>
    <n v="118988"/>
    <d v="2024-01-30T00:00:00"/>
    <n v="4"/>
    <n v="3"/>
    <s v="Above Average"/>
    <s v="Eligible"/>
    <s v="Excellent"/>
  </r>
  <r>
    <x v="5"/>
    <s v="Male"/>
    <n v="114750"/>
    <d v="2023-01-30T00:00:00"/>
    <n v="3"/>
    <n v="5"/>
    <s v="Above Average"/>
    <s v="Not Eligible"/>
    <s v="Good"/>
  </r>
  <r>
    <x v="1"/>
    <s v="Female"/>
    <n v="118671"/>
    <d v="2021-11-24T00:00:00"/>
    <n v="5"/>
    <n v="15"/>
    <s v="Above Average"/>
    <s v="Eligible"/>
    <s v="Excellent"/>
  </r>
  <r>
    <x v="3"/>
    <s v="Female"/>
    <n v="48605"/>
    <d v="2023-09-29T00:00:00"/>
    <n v="2"/>
    <n v="5"/>
    <s v="Below Average"/>
    <s v="Not Eligible"/>
    <s v="Needs Improvement"/>
  </r>
  <r>
    <x v="4"/>
    <s v="Female"/>
    <n v="52532"/>
    <d v="2020-07-24T00:00:00"/>
    <n v="1"/>
    <n v="2"/>
    <s v="Below Average"/>
    <s v="Not Eligible"/>
    <s v="Needs Improvement"/>
  </r>
  <r>
    <x v="3"/>
    <s v="Female"/>
    <n v="87193"/>
    <d v="2022-07-25T00:00:00"/>
    <n v="3"/>
    <n v="15"/>
    <s v="Above Average"/>
    <s v="Not Eligible"/>
    <s v="Good"/>
  </r>
  <r>
    <x v="5"/>
    <s v="Female"/>
    <n v="54182"/>
    <d v="2020-05-06T00:00:00"/>
    <n v="5"/>
    <n v="7"/>
    <s v="Below Average"/>
    <s v="Not Eligible"/>
    <s v="Excellent"/>
  </r>
  <r>
    <x v="5"/>
    <s v="Female"/>
    <n v="72472"/>
    <d v="2017-01-24T00:00:00"/>
    <n v="1"/>
    <n v="3"/>
    <s v="Below Average"/>
    <s v="Not Eligible"/>
    <s v="Needs Improvement"/>
  </r>
  <r>
    <x v="5"/>
    <s v="Female"/>
    <n v="94423"/>
    <d v="2023-08-05T00:00:00"/>
    <n v="3"/>
    <n v="12"/>
    <s v="Above Average"/>
    <s v="Not Eligible"/>
    <s v="Good"/>
  </r>
  <r>
    <x v="2"/>
    <s v="Female"/>
    <n v="101025"/>
    <d v="2016-07-28T00:00:00"/>
    <n v="5"/>
    <n v="5"/>
    <s v="Above Average"/>
    <s v="Eligible"/>
    <s v="Excellent"/>
  </r>
  <r>
    <x v="5"/>
    <s v="Female"/>
    <n v="94893"/>
    <d v="2017-09-17T00:00:00"/>
    <n v="5"/>
    <n v="10"/>
    <s v="Above Average"/>
    <s v="Eligible"/>
    <s v="Excellent"/>
  </r>
  <r>
    <x v="1"/>
    <s v="Male"/>
    <n v="53822"/>
    <d v="2023-06-18T00:00:00"/>
    <n v="2"/>
    <n v="3"/>
    <s v="Below Average"/>
    <s v="Not Eligible"/>
    <s v="Needs Improvement"/>
  </r>
  <r>
    <x v="5"/>
    <s v="Male"/>
    <n v="104657"/>
    <d v="2018-02-15T00:00:00"/>
    <n v="1"/>
    <n v="4"/>
    <s v="Above Average"/>
    <s v="Not Eligible"/>
    <s v="Needs Improvement"/>
  </r>
  <r>
    <x v="4"/>
    <s v="Male"/>
    <n v="96406"/>
    <d v="2021-04-09T00:00:00"/>
    <n v="5"/>
    <n v="5"/>
    <s v="Above Average"/>
    <s v="Eligible"/>
    <s v="Excellent"/>
  </r>
  <r>
    <x v="1"/>
    <s v="Female"/>
    <n v="64556"/>
    <d v="2020-09-03T00:00:00"/>
    <n v="2"/>
    <n v="4"/>
    <s v="Below Average"/>
    <s v="Not Eligible"/>
    <s v="Needs Improvement"/>
  </r>
  <r>
    <x v="5"/>
    <s v="Male"/>
    <n v="60433"/>
    <d v="2017-02-10T00:00:00"/>
    <n v="2"/>
    <n v="0"/>
    <s v="Below Average"/>
    <s v="Not Eligible"/>
    <s v="Needs Improvement"/>
  </r>
  <r>
    <x v="4"/>
    <s v="Male"/>
    <n v="81563"/>
    <d v="2016-07-22T00:00:00"/>
    <n v="3"/>
    <n v="14"/>
    <s v="Above Average"/>
    <s v="Not Eligible"/>
    <s v="Good"/>
  </r>
  <r>
    <x v="0"/>
    <s v="Male"/>
    <n v="118468"/>
    <d v="2020-07-29T00:00:00"/>
    <n v="3"/>
    <n v="15"/>
    <s v="Above Average"/>
    <s v="Not Eligible"/>
    <s v="Good"/>
  </r>
  <r>
    <x v="4"/>
    <s v="Male"/>
    <n v="83411"/>
    <d v="2017-12-28T00:00:00"/>
    <n v="2"/>
    <n v="5"/>
    <s v="Above Average"/>
    <s v="Not Eligible"/>
    <s v="Needs Improvement"/>
  </r>
  <r>
    <x v="3"/>
    <s v="Female"/>
    <n v="85643"/>
    <d v="2023-07-03T00:00:00"/>
    <n v="2"/>
    <n v="0"/>
    <s v="Above Average"/>
    <s v="Not Eligible"/>
    <s v="Needs Improvement"/>
  </r>
  <r>
    <x v="2"/>
    <s v="Male"/>
    <n v="93342"/>
    <d v="2017-03-26T00:00:00"/>
    <n v="5"/>
    <n v="7"/>
    <s v="Above Average"/>
    <s v="Eligible"/>
    <s v="Excellent"/>
  </r>
  <r>
    <x v="0"/>
    <s v="Male"/>
    <n v="50873"/>
    <d v="2024-07-20T00:00:00"/>
    <n v="4"/>
    <n v="15"/>
    <s v="Below Average"/>
    <s v="Not Eligible"/>
    <s v="Excellent"/>
  </r>
  <r>
    <x v="5"/>
    <s v="Male"/>
    <n v="57943"/>
    <d v="2016-11-11T00:00:00"/>
    <n v="2"/>
    <n v="5"/>
    <s v="Below Average"/>
    <s v="Not Eligible"/>
    <s v="Needs Improvement"/>
  </r>
  <r>
    <x v="5"/>
    <s v="Female"/>
    <n v="42570"/>
    <d v="2023-12-15T00:00:00"/>
    <n v="3"/>
    <n v="15"/>
    <s v="Below Average"/>
    <s v="Not Eligible"/>
    <s v="Good"/>
  </r>
  <r>
    <x v="0"/>
    <s v="Female"/>
    <n v="68289"/>
    <d v="2016-07-14T00:00:00"/>
    <n v="1"/>
    <n v="2"/>
    <s v="Below Average"/>
    <s v="Not Eligible"/>
    <s v="Needs Improvement"/>
  </r>
  <r>
    <x v="4"/>
    <s v="Male"/>
    <n v="112816"/>
    <d v="2021-04-26T00:00:00"/>
    <n v="5"/>
    <n v="10"/>
    <s v="Above Average"/>
    <s v="Eligible"/>
    <s v="Excellent"/>
  </r>
  <r>
    <x v="1"/>
    <s v="Male"/>
    <n v="46166"/>
    <d v="2023-02-07T00:00:00"/>
    <n v="5"/>
    <n v="12"/>
    <s v="Below Average"/>
    <s v="Not Eligible"/>
    <s v="Excellent"/>
  </r>
  <r>
    <x v="2"/>
    <s v="Male"/>
    <n v="44080"/>
    <d v="2015-09-29T00:00:00"/>
    <n v="5"/>
    <n v="7"/>
    <s v="Below Average"/>
    <s v="Not Eligible"/>
    <s v="Excellent"/>
  </r>
  <r>
    <x v="2"/>
    <s v="Female"/>
    <n v="88595"/>
    <d v="2022-06-22T00:00:00"/>
    <n v="3"/>
    <n v="5"/>
    <s v="Above Average"/>
    <s v="Not Eligible"/>
    <s v="Good"/>
  </r>
  <r>
    <x v="0"/>
    <s v="Female"/>
    <n v="81576"/>
    <d v="2015-08-05T00:00:00"/>
    <n v="2"/>
    <n v="0"/>
    <s v="Above Average"/>
    <s v="Not Eligible"/>
    <s v="Needs Improvement"/>
  </r>
  <r>
    <x v="5"/>
    <s v="Female"/>
    <n v="63428"/>
    <d v="2019-07-23T00:00:00"/>
    <n v="1"/>
    <n v="3"/>
    <s v="Below Average"/>
    <s v="Not Eligible"/>
    <s v="Needs Improvement"/>
  </r>
  <r>
    <x v="1"/>
    <s v="Female"/>
    <n v="69503"/>
    <d v="2024-05-27T00:00:00"/>
    <n v="3"/>
    <n v="7"/>
    <s v="Below Average"/>
    <s v="Not Eligible"/>
    <s v="Good"/>
  </r>
  <r>
    <x v="4"/>
    <s v="Male"/>
    <n v="118324"/>
    <d v="2023-08-12T00:00:00"/>
    <n v="4"/>
    <n v="4"/>
    <s v="Above Average"/>
    <s v="Eligible"/>
    <s v="Excellent"/>
  </r>
  <r>
    <x v="1"/>
    <s v="Female"/>
    <n v="77444"/>
    <d v="2022-07-02T00:00:00"/>
    <n v="1"/>
    <n v="2"/>
    <s v="Below Average"/>
    <s v="Not Eligible"/>
    <s v="Needs Improvement"/>
  </r>
  <r>
    <x v="3"/>
    <s v="Male"/>
    <n v="109478"/>
    <d v="2016-03-12T00:00:00"/>
    <n v="5"/>
    <n v="9"/>
    <s v="Above Average"/>
    <s v="Eligible"/>
    <s v="Excellent"/>
  </r>
  <r>
    <x v="4"/>
    <s v="Female"/>
    <n v="76307"/>
    <d v="2019-12-13T00:00:00"/>
    <n v="2"/>
    <n v="1"/>
    <s v="Below Average"/>
    <s v="Not Eligible"/>
    <s v="Needs Improvement"/>
  </r>
  <r>
    <x v="0"/>
    <s v="Male"/>
    <n v="66143"/>
    <d v="2018-06-11T00:00:00"/>
    <n v="5"/>
    <n v="10"/>
    <s v="Below Average"/>
    <s v="Eligible"/>
    <s v="Excellent"/>
  </r>
  <r>
    <x v="3"/>
    <s v="Female"/>
    <n v="51699"/>
    <d v="2017-07-04T00:00:00"/>
    <n v="5"/>
    <n v="12"/>
    <s v="Below Average"/>
    <s v="Not Eligible"/>
    <s v="Excellent"/>
  </r>
  <r>
    <x v="1"/>
    <s v="Female"/>
    <n v="40960"/>
    <d v="2018-09-24T00:00:00"/>
    <n v="4"/>
    <n v="15"/>
    <s v="Below Average"/>
    <s v="Not Eligible"/>
    <s v="Excellent"/>
  </r>
  <r>
    <x v="2"/>
    <s v="Female"/>
    <n v="57580"/>
    <d v="2016-03-09T00:00:00"/>
    <n v="1"/>
    <n v="5"/>
    <s v="Below Average"/>
    <s v="Not Eligible"/>
    <s v="Needs Improvement"/>
  </r>
  <r>
    <x v="2"/>
    <s v="Male"/>
    <n v="41959"/>
    <d v="2022-01-05T00:00:00"/>
    <n v="5"/>
    <n v="13"/>
    <s v="Below Average"/>
    <s v="Not Eligible"/>
    <s v="Excellent"/>
  </r>
  <r>
    <x v="0"/>
    <s v="Female"/>
    <n v="65828"/>
    <d v="2018-08-25T00:00:00"/>
    <n v="4"/>
    <n v="5"/>
    <s v="Below Average"/>
    <s v="Eligible"/>
    <s v="Excellent"/>
  </r>
  <r>
    <x v="5"/>
    <s v="Female"/>
    <n v="95183"/>
    <d v="2019-08-21T00:00:00"/>
    <n v="1"/>
    <n v="1"/>
    <s v="Above Average"/>
    <s v="Not Eligible"/>
    <s v="Needs Improvement"/>
  </r>
  <r>
    <x v="0"/>
    <s v="Female"/>
    <n v="107438"/>
    <d v="2016-09-20T00:00:00"/>
    <n v="2"/>
    <n v="2"/>
    <s v="Above Average"/>
    <s v="Not Eligible"/>
    <s v="Needs Improvement"/>
  </r>
  <r>
    <x v="5"/>
    <s v="Male"/>
    <n v="64165"/>
    <d v="2016-10-17T00:00:00"/>
    <n v="2"/>
    <n v="4"/>
    <s v="Below Average"/>
    <s v="Not Eligible"/>
    <s v="Needs Improvement"/>
  </r>
  <r>
    <x v="1"/>
    <s v="Female"/>
    <n v="108269"/>
    <d v="2018-06-02T00:00:00"/>
    <n v="3"/>
    <n v="10"/>
    <s v="Above Average"/>
    <s v="Not Eligible"/>
    <s v="Good"/>
  </r>
  <r>
    <x v="3"/>
    <s v="Male"/>
    <n v="110033"/>
    <d v="2024-09-30T00:00:00"/>
    <n v="1"/>
    <n v="2"/>
    <s v="Above Average"/>
    <s v="Not Eligible"/>
    <s v="Needs Improvement"/>
  </r>
  <r>
    <x v="1"/>
    <s v="Female"/>
    <n v="82397"/>
    <d v="2018-01-06T00:00:00"/>
    <n v="3"/>
    <n v="15"/>
    <s v="Above Average"/>
    <s v="Not Eligible"/>
    <s v="Good"/>
  </r>
  <r>
    <x v="0"/>
    <s v="Male"/>
    <n v="40751"/>
    <d v="2020-01-06T00:00:00"/>
    <n v="2"/>
    <n v="1"/>
    <s v="Below Average"/>
    <s v="Not Eligible"/>
    <s v="Needs Improvement"/>
  </r>
  <r>
    <x v="0"/>
    <s v="Female"/>
    <n v="51803"/>
    <d v="2020-12-17T00:00:00"/>
    <n v="2"/>
    <n v="1"/>
    <s v="Below Average"/>
    <s v="Not Eligible"/>
    <s v="Needs Improvement"/>
  </r>
  <r>
    <x v="2"/>
    <s v="Female"/>
    <n v="63336"/>
    <d v="2017-06-03T00:00:00"/>
    <n v="5"/>
    <n v="8"/>
    <s v="Below Average"/>
    <s v="Eligible"/>
    <s v="Excellent"/>
  </r>
  <r>
    <x v="0"/>
    <s v="Female"/>
    <n v="86114"/>
    <d v="2016-07-05T00:00:00"/>
    <n v="3"/>
    <n v="3"/>
    <s v="Above Average"/>
    <s v="Not Eligible"/>
    <s v="Good"/>
  </r>
  <r>
    <x v="3"/>
    <s v="Female"/>
    <n v="102010"/>
    <d v="2021-02-26T00:00:00"/>
    <n v="5"/>
    <n v="9"/>
    <s v="Above Average"/>
    <s v="Eligible"/>
    <s v="Excellent"/>
  </r>
  <r>
    <x v="0"/>
    <s v="Male"/>
    <n v="102474"/>
    <d v="2015-07-10T00:00:00"/>
    <n v="1"/>
    <n v="3"/>
    <s v="Above Average"/>
    <s v="Not Eligible"/>
    <s v="Needs Improvement"/>
  </r>
  <r>
    <x v="3"/>
    <s v="Male"/>
    <n v="104085"/>
    <d v="2021-09-04T00:00:00"/>
    <n v="1"/>
    <n v="4"/>
    <s v="Above Average"/>
    <s v="Not Eligible"/>
    <s v="Needs Improvement"/>
  </r>
  <r>
    <x v="4"/>
    <s v="Female"/>
    <n v="40297"/>
    <d v="2024-01-14T00:00:00"/>
    <n v="2"/>
    <n v="2"/>
    <s v="Below Average"/>
    <s v="Not Eligible"/>
    <s v="Needs Improvement"/>
  </r>
  <r>
    <x v="0"/>
    <s v="Male"/>
    <n v="116285"/>
    <d v="2019-01-22T00:00:00"/>
    <n v="2"/>
    <n v="3"/>
    <s v="Above Average"/>
    <s v="Not Eligible"/>
    <s v="Needs Improvement"/>
  </r>
  <r>
    <x v="3"/>
    <s v="Female"/>
    <n v="93004"/>
    <d v="2016-11-28T00:00:00"/>
    <n v="4"/>
    <n v="9"/>
    <s v="Above Average"/>
    <s v="Eligible"/>
    <s v="Excellent"/>
  </r>
  <r>
    <x v="2"/>
    <s v="Female"/>
    <n v="85139"/>
    <d v="2015-02-13T00:00:00"/>
    <n v="3"/>
    <n v="8"/>
    <s v="Above Average"/>
    <s v="Not Eligible"/>
    <s v="Good"/>
  </r>
  <r>
    <x v="2"/>
    <s v="Female"/>
    <n v="72667"/>
    <d v="2022-05-11T00:00:00"/>
    <n v="5"/>
    <n v="9"/>
    <s v="Below Average"/>
    <s v="Eligible"/>
    <s v="Excellent"/>
  </r>
  <r>
    <x v="0"/>
    <s v="Female"/>
    <n v="111656"/>
    <d v="2018-05-01T00:00:00"/>
    <n v="2"/>
    <n v="2"/>
    <s v="Above Average"/>
    <s v="Not Eligible"/>
    <s v="Needs Improvement"/>
  </r>
  <r>
    <x v="5"/>
    <s v="Female"/>
    <n v="41370"/>
    <d v="2018-10-07T00:00:00"/>
    <n v="1"/>
    <n v="0"/>
    <s v="Below Average"/>
    <s v="Not Eligible"/>
    <s v="Needs Improvement"/>
  </r>
  <r>
    <x v="4"/>
    <s v="Male"/>
    <n v="108719"/>
    <d v="2016-09-19T00:00:00"/>
    <n v="2"/>
    <n v="2"/>
    <s v="Above Average"/>
    <s v="Not Eligible"/>
    <s v="Needs Improvement"/>
  </r>
  <r>
    <x v="1"/>
    <s v="Female"/>
    <n v="72584"/>
    <d v="2017-03-11T00:00:00"/>
    <n v="5"/>
    <n v="11"/>
    <s v="Below Average"/>
    <s v="Eligible"/>
    <s v="Excellent"/>
  </r>
  <r>
    <x v="1"/>
    <s v="Female"/>
    <n v="60091"/>
    <d v="2023-08-07T00:00:00"/>
    <n v="2"/>
    <n v="3"/>
    <s v="Below Average"/>
    <s v="Not Eligible"/>
    <s v="Needs Improvement"/>
  </r>
  <r>
    <x v="5"/>
    <s v="Male"/>
    <n v="114748"/>
    <d v="2024-06-30T00:00:00"/>
    <n v="4"/>
    <n v="8"/>
    <s v="Above Average"/>
    <s v="Eligible"/>
    <s v="Excellent"/>
  </r>
  <r>
    <x v="0"/>
    <s v="Male"/>
    <n v="109952"/>
    <d v="2020-04-16T00:00:00"/>
    <n v="2"/>
    <n v="3"/>
    <s v="Above Average"/>
    <s v="Not Eligible"/>
    <s v="Needs Improvement"/>
  </r>
  <r>
    <x v="1"/>
    <s v="Male"/>
    <n v="100328"/>
    <d v="2020-04-01T00:00:00"/>
    <n v="4"/>
    <n v="6"/>
    <s v="Above Average"/>
    <s v="Eligible"/>
    <s v="Excellent"/>
  </r>
  <r>
    <x v="3"/>
    <s v="Female"/>
    <n v="70351"/>
    <d v="2015-05-03T00:00:00"/>
    <n v="2"/>
    <n v="3"/>
    <s v="Below Average"/>
    <s v="Not Eligible"/>
    <s v="Needs Improvement"/>
  </r>
  <r>
    <x v="4"/>
    <s v="Male"/>
    <n v="70957"/>
    <d v="2016-03-18T00:00:00"/>
    <n v="4"/>
    <n v="6"/>
    <s v="Below Average"/>
    <s v="Eligible"/>
    <s v="Excellent"/>
  </r>
  <r>
    <x v="2"/>
    <s v="Male"/>
    <n v="106385"/>
    <d v="2023-09-25T00:00:00"/>
    <n v="3"/>
    <n v="10"/>
    <s v="Above Average"/>
    <s v="Not Eligible"/>
    <s v="Good"/>
  </r>
  <r>
    <x v="5"/>
    <s v="Female"/>
    <n v="107532"/>
    <d v="2016-08-16T00:00:00"/>
    <n v="2"/>
    <n v="3"/>
    <s v="Above Average"/>
    <s v="Not Eligible"/>
    <s v="Needs Improvement"/>
  </r>
  <r>
    <x v="2"/>
    <s v="Female"/>
    <n v="53896"/>
    <d v="2019-10-08T00:00:00"/>
    <n v="3"/>
    <n v="6"/>
    <s v="Below Average"/>
    <s v="Not Eligible"/>
    <s v="Good"/>
  </r>
  <r>
    <x v="3"/>
    <s v="Male"/>
    <n v="119273"/>
    <d v="2021-10-21T00:00:00"/>
    <n v="4"/>
    <n v="9"/>
    <s v="Above Average"/>
    <s v="Eligible"/>
    <s v="Excellent"/>
  </r>
  <r>
    <x v="4"/>
    <s v="Male"/>
    <n v="90519"/>
    <d v="2015-04-26T00:00:00"/>
    <n v="4"/>
    <n v="15"/>
    <s v="Above Average"/>
    <s v="Eligible"/>
    <s v="Excellent"/>
  </r>
  <r>
    <x v="2"/>
    <s v="Female"/>
    <n v="42837"/>
    <d v="2024-05-04T00:00:00"/>
    <n v="4"/>
    <n v="13"/>
    <s v="Below Average"/>
    <s v="Not Eligible"/>
    <s v="Excellent"/>
  </r>
  <r>
    <x v="5"/>
    <s v="Male"/>
    <n v="44954"/>
    <d v="2015-04-11T00:00:00"/>
    <n v="3"/>
    <n v="6"/>
    <s v="Below Average"/>
    <s v="Not Eligible"/>
    <s v="Good"/>
  </r>
  <r>
    <x v="3"/>
    <s v="Female"/>
    <n v="100780"/>
    <d v="2020-07-25T00:00:00"/>
    <n v="2"/>
    <n v="3"/>
    <s v="Above Average"/>
    <s v="Not Eligible"/>
    <s v="Needs Improvement"/>
  </r>
  <r>
    <x v="1"/>
    <s v="Female"/>
    <n v="78081"/>
    <d v="2018-12-19T00:00:00"/>
    <n v="1"/>
    <n v="4"/>
    <s v="Below Average"/>
    <s v="Not Eligible"/>
    <s v="Needs Improvement"/>
  </r>
  <r>
    <x v="2"/>
    <s v="Male"/>
    <n v="68771"/>
    <d v="2019-07-23T00:00:00"/>
    <n v="4"/>
    <n v="15"/>
    <s v="Below Average"/>
    <s v="Eligible"/>
    <s v="Excellent"/>
  </r>
  <r>
    <x v="3"/>
    <s v="Male"/>
    <n v="97513"/>
    <d v="2016-02-01T00:00:00"/>
    <n v="3"/>
    <n v="13"/>
    <s v="Above Average"/>
    <s v="Not Eligible"/>
    <s v="Good"/>
  </r>
  <r>
    <x v="5"/>
    <s v="Female"/>
    <n v="100733"/>
    <d v="2019-01-22T00:00:00"/>
    <n v="5"/>
    <n v="3"/>
    <s v="Above Average"/>
    <s v="Eligible"/>
    <s v="Excellent"/>
  </r>
  <r>
    <x v="2"/>
    <s v="Male"/>
    <n v="61492"/>
    <d v="2025-01-25T00:00:00"/>
    <n v="1"/>
    <n v="0"/>
    <s v="Below Average"/>
    <s v="Not Eligible"/>
    <s v="Needs Improvement"/>
  </r>
  <r>
    <x v="1"/>
    <s v="Female"/>
    <n v="104193"/>
    <d v="2017-04-28T00:00:00"/>
    <n v="4"/>
    <n v="5"/>
    <s v="Above Average"/>
    <s v="Eligible"/>
    <s v="Excellent"/>
  </r>
  <r>
    <x v="0"/>
    <s v="Male"/>
    <n v="95558"/>
    <d v="2016-07-24T00:00:00"/>
    <n v="2"/>
    <n v="4"/>
    <s v="Above Average"/>
    <s v="Not Eligible"/>
    <s v="Needs Improvement"/>
  </r>
  <r>
    <x v="4"/>
    <s v="Female"/>
    <n v="66663"/>
    <d v="2015-06-11T00:00:00"/>
    <n v="3"/>
    <n v="4"/>
    <s v="Below Average"/>
    <s v="Not Eligible"/>
    <s v="Good"/>
  </r>
  <r>
    <x v="5"/>
    <s v="Female"/>
    <n v="85561"/>
    <d v="2024-11-13T00:00:00"/>
    <n v="5"/>
    <n v="5"/>
    <s v="Above Average"/>
    <s v="Eligible"/>
    <s v="Excellent"/>
  </r>
  <r>
    <x v="5"/>
    <s v="Female"/>
    <n v="72922"/>
    <d v="2016-03-19T00:00:00"/>
    <n v="5"/>
    <n v="8"/>
    <s v="Below Average"/>
    <s v="Eligible"/>
    <s v="Excellent"/>
  </r>
  <r>
    <x v="5"/>
    <s v="Male"/>
    <n v="100294"/>
    <d v="2023-11-20T00:00:00"/>
    <n v="5"/>
    <n v="9"/>
    <s v="Above Average"/>
    <s v="Eligible"/>
    <s v="Excellent"/>
  </r>
  <r>
    <x v="2"/>
    <s v="Male"/>
    <n v="105487"/>
    <d v="2019-04-20T00:00:00"/>
    <n v="1"/>
    <n v="2"/>
    <s v="Above Average"/>
    <s v="Not Eligible"/>
    <s v="Needs Improvement"/>
  </r>
  <r>
    <x v="5"/>
    <s v="Male"/>
    <n v="67144"/>
    <d v="2021-09-06T00:00:00"/>
    <n v="2"/>
    <n v="3"/>
    <s v="Below Average"/>
    <s v="Not Eligible"/>
    <s v="Needs Improvement"/>
  </r>
  <r>
    <x v="3"/>
    <s v="Female"/>
    <n v="119878"/>
    <d v="2021-07-05T00:00:00"/>
    <n v="3"/>
    <n v="14"/>
    <s v="Above Average"/>
    <s v="Not Eligible"/>
    <s v="Good"/>
  </r>
  <r>
    <x v="1"/>
    <s v="Female"/>
    <n v="119682"/>
    <d v="2017-03-23T00:00:00"/>
    <n v="4"/>
    <n v="8"/>
    <s v="Above Average"/>
    <s v="Eligible"/>
    <s v="Excellent"/>
  </r>
  <r>
    <x v="4"/>
    <s v="Female"/>
    <n v="106388"/>
    <d v="2018-02-17T00:00:00"/>
    <n v="4"/>
    <n v="4"/>
    <s v="Above Average"/>
    <s v="Eligible"/>
    <s v="Excellent"/>
  </r>
  <r>
    <x v="5"/>
    <s v="Female"/>
    <n v="93328"/>
    <d v="2016-11-27T00:00:00"/>
    <n v="5"/>
    <n v="14"/>
    <s v="Above Average"/>
    <s v="Eligible"/>
    <s v="Excellent"/>
  </r>
  <r>
    <x v="4"/>
    <s v="Female"/>
    <n v="83486"/>
    <d v="2016-10-20T00:00:00"/>
    <n v="4"/>
    <n v="10"/>
    <s v="Above Average"/>
    <s v="Eligible"/>
    <s v="Excellent"/>
  </r>
  <r>
    <x v="5"/>
    <s v="Male"/>
    <n v="57492"/>
    <d v="2022-10-11T00:00:00"/>
    <n v="5"/>
    <n v="14"/>
    <s v="Below Average"/>
    <s v="Not Eligible"/>
    <s v="Excellent"/>
  </r>
  <r>
    <x v="4"/>
    <s v="Male"/>
    <n v="117881"/>
    <d v="2019-10-11T00:00:00"/>
    <n v="5"/>
    <n v="10"/>
    <s v="Above Average"/>
    <s v="Eligible"/>
    <s v="Excellent"/>
  </r>
  <r>
    <x v="3"/>
    <s v="Male"/>
    <n v="95599"/>
    <d v="2017-06-10T00:00:00"/>
    <n v="4"/>
    <n v="6"/>
    <s v="Above Average"/>
    <s v="Eligible"/>
    <s v="Excellent"/>
  </r>
  <r>
    <x v="4"/>
    <s v="Male"/>
    <n v="72632"/>
    <d v="2020-04-20T00:00:00"/>
    <n v="1"/>
    <n v="1"/>
    <s v="Below Average"/>
    <s v="Not Eligible"/>
    <s v="Needs Improvement"/>
  </r>
  <r>
    <x v="4"/>
    <s v="Female"/>
    <n v="58326"/>
    <d v="2018-12-12T00:00:00"/>
    <n v="2"/>
    <n v="2"/>
    <s v="Below Average"/>
    <s v="Not Eligible"/>
    <s v="Needs Improvement"/>
  </r>
  <r>
    <x v="0"/>
    <s v="Female"/>
    <n v="117608"/>
    <d v="2018-11-01T00:00:00"/>
    <n v="4"/>
    <n v="3"/>
    <s v="Above Average"/>
    <s v="Eligible"/>
    <s v="Excellent"/>
  </r>
  <r>
    <x v="5"/>
    <s v="Female"/>
    <n v="65434"/>
    <d v="2018-09-01T00:00:00"/>
    <n v="1"/>
    <n v="2"/>
    <s v="Below Average"/>
    <s v="Not Eligible"/>
    <s v="Needs Improvement"/>
  </r>
  <r>
    <x v="4"/>
    <s v="Female"/>
    <n v="66269"/>
    <d v="2024-01-16T00:00:00"/>
    <n v="1"/>
    <n v="3"/>
    <s v="Below Average"/>
    <s v="Not Eligible"/>
    <s v="Needs Improvement"/>
  </r>
  <r>
    <x v="3"/>
    <s v="Female"/>
    <n v="111426"/>
    <d v="2022-12-02T00:00:00"/>
    <n v="4"/>
    <n v="8"/>
    <s v="Above Average"/>
    <s v="Eligible"/>
    <s v="Excellent"/>
  </r>
  <r>
    <x v="2"/>
    <s v="Female"/>
    <n v="100339"/>
    <d v="2025-01-07T00:00:00"/>
    <n v="1"/>
    <n v="2"/>
    <s v="Above Average"/>
    <s v="Not Eligible"/>
    <s v="Needs Improvement"/>
  </r>
  <r>
    <x v="5"/>
    <s v="Female"/>
    <n v="63044"/>
    <d v="2021-06-06T00:00:00"/>
    <n v="1"/>
    <n v="4"/>
    <s v="Below Average"/>
    <s v="Not Eligible"/>
    <s v="Needs Improvement"/>
  </r>
  <r>
    <x v="0"/>
    <s v="Male"/>
    <n v="111105"/>
    <d v="2023-12-15T00:00:00"/>
    <n v="2"/>
    <n v="4"/>
    <s v="Above Average"/>
    <s v="Not Eligible"/>
    <s v="Needs Improvement"/>
  </r>
  <r>
    <x v="4"/>
    <s v="Female"/>
    <n v="118663"/>
    <d v="2015-08-28T00:00:00"/>
    <n v="2"/>
    <n v="1"/>
    <s v="Above Average"/>
    <s v="Not Eligible"/>
    <s v="Needs Improvement"/>
  </r>
  <r>
    <x v="0"/>
    <s v="Male"/>
    <n v="56684"/>
    <d v="2020-09-09T00:00:00"/>
    <n v="2"/>
    <n v="0"/>
    <s v="Below Average"/>
    <s v="Not Eligible"/>
    <s v="Needs Improvement"/>
  </r>
  <r>
    <x v="1"/>
    <s v="Female"/>
    <n v="117497"/>
    <d v="2017-01-01T00:00:00"/>
    <n v="5"/>
    <n v="4"/>
    <s v="Above Average"/>
    <s v="Eligible"/>
    <s v="Excellent"/>
  </r>
  <r>
    <x v="2"/>
    <s v="Male"/>
    <n v="65730"/>
    <d v="2018-07-25T00:00:00"/>
    <n v="5"/>
    <n v="3"/>
    <s v="Below Average"/>
    <s v="Eligible"/>
    <s v="Excellent"/>
  </r>
  <r>
    <x v="5"/>
    <s v="Male"/>
    <n v="76224"/>
    <d v="2024-09-11T00:00:00"/>
    <n v="3"/>
    <n v="11"/>
    <s v="Below Average"/>
    <s v="Not Eligible"/>
    <s v="Good"/>
  </r>
  <r>
    <x v="3"/>
    <s v="Male"/>
    <n v="101810"/>
    <d v="2016-01-21T00:00:00"/>
    <n v="3"/>
    <n v="10"/>
    <s v="Above Average"/>
    <s v="Not Eligible"/>
    <s v="Good"/>
  </r>
  <r>
    <x v="5"/>
    <s v="Male"/>
    <n v="53103"/>
    <d v="2015-05-28T00:00:00"/>
    <n v="2"/>
    <n v="3"/>
    <s v="Below Average"/>
    <s v="Not Eligible"/>
    <s v="Needs Improvement"/>
  </r>
  <r>
    <x v="0"/>
    <s v="Male"/>
    <n v="106866"/>
    <d v="2024-10-03T00:00:00"/>
    <n v="4"/>
    <n v="7"/>
    <s v="Above Average"/>
    <s v="Eligible"/>
    <s v="Excellent"/>
  </r>
  <r>
    <x v="1"/>
    <s v="Male"/>
    <n v="106025"/>
    <d v="2020-03-04T00:00:00"/>
    <n v="3"/>
    <n v="15"/>
    <s v="Above Average"/>
    <s v="Not Eligible"/>
    <s v="Good"/>
  </r>
  <r>
    <x v="4"/>
    <s v="Female"/>
    <n v="88900"/>
    <d v="2021-10-07T00:00:00"/>
    <n v="3"/>
    <n v="5"/>
    <s v="Above Average"/>
    <s v="Not Eligible"/>
    <s v="Good"/>
  </r>
  <r>
    <x v="1"/>
    <s v="Female"/>
    <n v="98916"/>
    <d v="2023-02-17T00:00:00"/>
    <n v="5"/>
    <n v="8"/>
    <s v="Above Average"/>
    <s v="Eligible"/>
    <s v="Excellent"/>
  </r>
  <r>
    <x v="4"/>
    <s v="Male"/>
    <n v="86981"/>
    <d v="2016-01-13T00:00:00"/>
    <n v="3"/>
    <n v="9"/>
    <s v="Above Average"/>
    <s v="Not Eligible"/>
    <s v="Good"/>
  </r>
  <r>
    <x v="1"/>
    <s v="Female"/>
    <n v="112074"/>
    <d v="2016-05-04T00:00:00"/>
    <n v="3"/>
    <n v="15"/>
    <s v="Above Average"/>
    <s v="Not Eligible"/>
    <s v="Good"/>
  </r>
  <r>
    <x v="2"/>
    <s v="Male"/>
    <n v="112708"/>
    <d v="2016-08-22T00:00:00"/>
    <n v="5"/>
    <n v="9"/>
    <s v="Above Average"/>
    <s v="Eligible"/>
    <s v="Excellent"/>
  </r>
  <r>
    <x v="0"/>
    <s v="Female"/>
    <n v="48017"/>
    <d v="2015-10-14T00:00:00"/>
    <n v="1"/>
    <n v="1"/>
    <s v="Below Average"/>
    <s v="Not Eligible"/>
    <s v="Needs Improvement"/>
  </r>
  <r>
    <x v="4"/>
    <s v="Female"/>
    <n v="114959"/>
    <d v="2015-11-08T00:00:00"/>
    <n v="1"/>
    <n v="3"/>
    <s v="Above Average"/>
    <s v="Not Eligible"/>
    <s v="Needs Improvement"/>
  </r>
  <r>
    <x v="2"/>
    <s v="Male"/>
    <n v="60862"/>
    <d v="2022-11-22T00:00:00"/>
    <n v="5"/>
    <n v="10"/>
    <s v="Below Average"/>
    <s v="Eligible"/>
    <s v="Excellent"/>
  </r>
  <r>
    <x v="1"/>
    <s v="Male"/>
    <n v="118776"/>
    <d v="2015-12-14T00:00:00"/>
    <n v="3"/>
    <n v="10"/>
    <s v="Above Average"/>
    <s v="Not Eligible"/>
    <s v="Good"/>
  </r>
  <r>
    <x v="1"/>
    <s v="Female"/>
    <n v="74972"/>
    <d v="2020-09-26T00:00:00"/>
    <n v="5"/>
    <n v="5"/>
    <s v="Below Average"/>
    <s v="Eligible"/>
    <s v="Excellent"/>
  </r>
  <r>
    <x v="3"/>
    <s v="Female"/>
    <n v="67058"/>
    <d v="2016-01-15T00:00:00"/>
    <n v="2"/>
    <n v="4"/>
    <s v="Below Average"/>
    <s v="Not Eligible"/>
    <s v="Needs Improvement"/>
  </r>
  <r>
    <x v="5"/>
    <s v="Female"/>
    <n v="83769"/>
    <d v="2016-11-25T00:00:00"/>
    <n v="1"/>
    <n v="5"/>
    <s v="Above Average"/>
    <s v="Not Eligible"/>
    <s v="Needs Improvement"/>
  </r>
  <r>
    <x v="3"/>
    <s v="Female"/>
    <n v="86375"/>
    <d v="2024-02-21T00:00:00"/>
    <n v="1"/>
    <n v="1"/>
    <s v="Above Average"/>
    <s v="Not Eligible"/>
    <s v="Needs Improvement"/>
  </r>
  <r>
    <x v="4"/>
    <s v="Female"/>
    <n v="78904"/>
    <d v="2019-07-03T00:00:00"/>
    <n v="4"/>
    <n v="12"/>
    <s v="Below Average"/>
    <s v="Eligible"/>
    <s v="Excellent"/>
  </r>
  <r>
    <x v="0"/>
    <s v="Male"/>
    <n v="77527"/>
    <d v="2016-01-22T00:00:00"/>
    <n v="2"/>
    <n v="1"/>
    <s v="Below Average"/>
    <s v="Not Eligible"/>
    <s v="Needs Improvement"/>
  </r>
  <r>
    <x v="3"/>
    <s v="Male"/>
    <n v="67384"/>
    <d v="2016-12-07T00:00:00"/>
    <n v="5"/>
    <n v="11"/>
    <s v="Below Average"/>
    <s v="Eligible"/>
    <s v="Excellent"/>
  </r>
  <r>
    <x v="1"/>
    <s v="Female"/>
    <n v="50652"/>
    <d v="2023-06-18T00:00:00"/>
    <n v="4"/>
    <n v="12"/>
    <s v="Below Average"/>
    <s v="Not Eligible"/>
    <s v="Excellent"/>
  </r>
  <r>
    <x v="2"/>
    <s v="Female"/>
    <n v="100714"/>
    <d v="2020-01-28T00:00:00"/>
    <n v="1"/>
    <n v="4"/>
    <s v="Above Average"/>
    <s v="Not Eligible"/>
    <s v="Needs Improvement"/>
  </r>
  <r>
    <x v="0"/>
    <s v="Male"/>
    <n v="72564"/>
    <d v="2018-04-20T00:00:00"/>
    <n v="5"/>
    <n v="9"/>
    <s v="Below Average"/>
    <s v="Eligible"/>
    <s v="Excellent"/>
  </r>
  <r>
    <x v="2"/>
    <s v="Female"/>
    <n v="87919"/>
    <d v="2020-05-02T00:00:00"/>
    <n v="2"/>
    <n v="0"/>
    <s v="Above Average"/>
    <s v="Not Eligible"/>
    <s v="Needs Improvement"/>
  </r>
  <r>
    <x v="2"/>
    <s v="Female"/>
    <n v="88173"/>
    <d v="2023-04-29T00:00:00"/>
    <n v="4"/>
    <n v="3"/>
    <s v="Above Average"/>
    <s v="Eligible"/>
    <s v="Excellent"/>
  </r>
  <r>
    <x v="4"/>
    <s v="Female"/>
    <n v="95830"/>
    <d v="2022-08-31T00:00:00"/>
    <n v="2"/>
    <n v="4"/>
    <s v="Above Average"/>
    <s v="Not Eligible"/>
    <s v="Needs Improvement"/>
  </r>
  <r>
    <x v="5"/>
    <s v="Male"/>
    <n v="118680"/>
    <d v="2019-07-07T00:00:00"/>
    <n v="3"/>
    <n v="6"/>
    <s v="Above Average"/>
    <s v="Not Eligible"/>
    <s v="Good"/>
  </r>
  <r>
    <x v="2"/>
    <s v="Female"/>
    <n v="66469"/>
    <d v="2017-02-21T00:00:00"/>
    <n v="1"/>
    <n v="5"/>
    <s v="Below Average"/>
    <s v="Not Eligible"/>
    <s v="Needs Improvement"/>
  </r>
  <r>
    <x v="4"/>
    <s v="Female"/>
    <n v="54773"/>
    <d v="2024-11-14T00:00:00"/>
    <n v="3"/>
    <n v="5"/>
    <s v="Below Average"/>
    <s v="Not Eligible"/>
    <s v="Good"/>
  </r>
  <r>
    <x v="3"/>
    <s v="Female"/>
    <n v="64575"/>
    <d v="2017-08-07T00:00:00"/>
    <n v="2"/>
    <n v="3"/>
    <s v="Below Average"/>
    <s v="Not Eligible"/>
    <s v="Needs Improvement"/>
  </r>
  <r>
    <x v="2"/>
    <s v="Female"/>
    <n v="56556"/>
    <d v="2015-08-07T00:00:00"/>
    <n v="3"/>
    <n v="8"/>
    <s v="Below Average"/>
    <s v="Not Eligible"/>
    <s v="Good"/>
  </r>
  <r>
    <x v="5"/>
    <s v="Female"/>
    <n v="95972"/>
    <d v="2017-04-17T00:00:00"/>
    <n v="2"/>
    <n v="4"/>
    <s v="Above Average"/>
    <s v="Not Eligible"/>
    <s v="Needs Improvement"/>
  </r>
  <r>
    <x v="5"/>
    <s v="Female"/>
    <n v="113708"/>
    <d v="2021-06-23T00:00:00"/>
    <n v="5"/>
    <n v="6"/>
    <s v="Above Average"/>
    <s v="Eligible"/>
    <s v="Excellent"/>
  </r>
  <r>
    <x v="0"/>
    <s v="Male"/>
    <n v="97573"/>
    <d v="2016-09-21T00:00:00"/>
    <n v="3"/>
    <n v="12"/>
    <s v="Above Average"/>
    <s v="Not Eligible"/>
    <s v="Good"/>
  </r>
  <r>
    <x v="0"/>
    <s v="Female"/>
    <n v="91394"/>
    <d v="2016-01-03T00:00:00"/>
    <n v="3"/>
    <n v="15"/>
    <s v="Above Average"/>
    <s v="Not Eligible"/>
    <s v="Good"/>
  </r>
  <r>
    <x v="2"/>
    <s v="Female"/>
    <n v="113037"/>
    <d v="2022-03-04T00:00:00"/>
    <n v="3"/>
    <n v="8"/>
    <s v="Above Average"/>
    <s v="Not Eligible"/>
    <s v="Good"/>
  </r>
  <r>
    <x v="4"/>
    <s v="Female"/>
    <n v="99741"/>
    <d v="2020-10-31T00:00:00"/>
    <n v="3"/>
    <n v="12"/>
    <s v="Above Average"/>
    <s v="Not Eligible"/>
    <s v="Good"/>
  </r>
  <r>
    <x v="3"/>
    <s v="Female"/>
    <n v="58576"/>
    <d v="2019-02-17T00:00:00"/>
    <n v="3"/>
    <n v="12"/>
    <s v="Below Average"/>
    <s v="Not Eligible"/>
    <s v="Good"/>
  </r>
  <r>
    <x v="0"/>
    <s v="Female"/>
    <n v="114242"/>
    <d v="2022-04-04T00:00:00"/>
    <n v="3"/>
    <n v="13"/>
    <s v="Above Average"/>
    <s v="Not Eligible"/>
    <s v="Good"/>
  </r>
  <r>
    <x v="2"/>
    <s v="Female"/>
    <n v="74799"/>
    <d v="2018-02-22T00:00:00"/>
    <n v="3"/>
    <n v="4"/>
    <s v="Below Average"/>
    <s v="Not Eligible"/>
    <s v="Good"/>
  </r>
  <r>
    <x v="5"/>
    <s v="Male"/>
    <n v="52806"/>
    <d v="2017-07-08T00:00:00"/>
    <n v="2"/>
    <n v="0"/>
    <s v="Below Average"/>
    <s v="Not Eligible"/>
    <s v="Needs Improvement"/>
  </r>
  <r>
    <x v="3"/>
    <s v="Male"/>
    <n v="82947"/>
    <d v="2022-05-05T00:00:00"/>
    <n v="3"/>
    <n v="10"/>
    <s v="Above Average"/>
    <s v="Not Eligible"/>
    <s v="Good"/>
  </r>
  <r>
    <x v="2"/>
    <s v="Female"/>
    <n v="102005"/>
    <d v="2020-02-26T00:00:00"/>
    <n v="2"/>
    <n v="5"/>
    <s v="Above Average"/>
    <s v="Not Eligible"/>
    <s v="Needs Improvement"/>
  </r>
  <r>
    <x v="5"/>
    <s v="Male"/>
    <n v="60228"/>
    <d v="2019-09-22T00:00:00"/>
    <n v="4"/>
    <n v="11"/>
    <s v="Below Average"/>
    <s v="Eligible"/>
    <s v="Excellent"/>
  </r>
  <r>
    <x v="1"/>
    <s v="Female"/>
    <n v="104165"/>
    <d v="2023-06-02T00:00:00"/>
    <n v="5"/>
    <n v="6"/>
    <s v="Above Average"/>
    <s v="Eligible"/>
    <s v="Excellent"/>
  </r>
  <r>
    <x v="4"/>
    <s v="Male"/>
    <n v="61766"/>
    <d v="2017-01-08T00:00:00"/>
    <n v="4"/>
    <n v="4"/>
    <s v="Below Average"/>
    <s v="Eligible"/>
    <s v="Excellent"/>
  </r>
  <r>
    <x v="2"/>
    <s v="Female"/>
    <n v="47774"/>
    <d v="2020-01-27T00:00:00"/>
    <n v="1"/>
    <n v="3"/>
    <s v="Below Average"/>
    <s v="Not Eligible"/>
    <s v="Needs Improvement"/>
  </r>
  <r>
    <x v="4"/>
    <s v="Male"/>
    <n v="41082"/>
    <d v="2021-03-03T00:00:00"/>
    <n v="4"/>
    <n v="5"/>
    <s v="Below Average"/>
    <s v="Not Eligible"/>
    <s v="Excellent"/>
  </r>
  <r>
    <x v="2"/>
    <s v="Male"/>
    <n v="60895"/>
    <d v="2020-09-23T00:00:00"/>
    <n v="1"/>
    <n v="2"/>
    <s v="Below Average"/>
    <s v="Not Eligible"/>
    <s v="Needs Improvement"/>
  </r>
  <r>
    <x v="3"/>
    <s v="Female"/>
    <n v="41983"/>
    <d v="2022-08-30T00:00:00"/>
    <n v="2"/>
    <n v="1"/>
    <s v="Below Average"/>
    <s v="Not Eligible"/>
    <s v="Needs Improvement"/>
  </r>
  <r>
    <x v="0"/>
    <s v="Female"/>
    <n v="54477"/>
    <d v="2017-05-03T00:00:00"/>
    <n v="3"/>
    <n v="3"/>
    <s v="Below Average"/>
    <s v="Not Eligible"/>
    <s v="Good"/>
  </r>
  <r>
    <x v="1"/>
    <s v="Female"/>
    <n v="42151"/>
    <d v="2023-06-26T00:00:00"/>
    <n v="5"/>
    <n v="9"/>
    <s v="Below Average"/>
    <s v="Not Eligible"/>
    <s v="Excellent"/>
  </r>
  <r>
    <x v="2"/>
    <s v="Female"/>
    <n v="82866"/>
    <d v="2022-10-27T00:00:00"/>
    <n v="4"/>
    <n v="13"/>
    <s v="Above Average"/>
    <s v="Eligible"/>
    <s v="Excellent"/>
  </r>
  <r>
    <x v="5"/>
    <s v="Male"/>
    <n v="88988"/>
    <d v="2018-04-08T00:00:00"/>
    <n v="1"/>
    <n v="2"/>
    <s v="Above Average"/>
    <s v="Not Eligible"/>
    <s v="Needs Improvement"/>
  </r>
  <r>
    <x v="0"/>
    <s v="Male"/>
    <n v="61281"/>
    <d v="2021-07-08T00:00:00"/>
    <n v="5"/>
    <n v="10"/>
    <s v="Below Average"/>
    <s v="Eligible"/>
    <s v="Excellent"/>
  </r>
  <r>
    <x v="2"/>
    <s v="Male"/>
    <n v="58433"/>
    <d v="2019-12-04T00:00:00"/>
    <n v="4"/>
    <n v="14"/>
    <s v="Below Average"/>
    <s v="Not Eligible"/>
    <s v="Excellent"/>
  </r>
  <r>
    <x v="4"/>
    <s v="Female"/>
    <n v="57135"/>
    <d v="2021-04-27T00:00:00"/>
    <n v="2"/>
    <n v="5"/>
    <s v="Below Average"/>
    <s v="Not Eligible"/>
    <s v="Needs Improvement"/>
  </r>
  <r>
    <x v="4"/>
    <s v="Male"/>
    <n v="57577"/>
    <d v="2023-02-10T00:00:00"/>
    <n v="2"/>
    <n v="0"/>
    <s v="Below Average"/>
    <s v="Not Eligible"/>
    <s v="Needs Improvement"/>
  </r>
  <r>
    <x v="0"/>
    <s v="Male"/>
    <n v="109335"/>
    <d v="2022-03-09T00:00:00"/>
    <n v="4"/>
    <n v="5"/>
    <s v="Above Average"/>
    <s v="Eligible"/>
    <s v="Excellent"/>
  </r>
  <r>
    <x v="4"/>
    <s v="Male"/>
    <n v="54970"/>
    <d v="2022-09-23T00:00:00"/>
    <n v="1"/>
    <n v="2"/>
    <s v="Below Average"/>
    <s v="Not Eligible"/>
    <s v="Needs Improvement"/>
  </r>
  <r>
    <x v="5"/>
    <s v="Female"/>
    <n v="99427"/>
    <d v="2021-11-07T00:00:00"/>
    <n v="4"/>
    <n v="8"/>
    <s v="Above Average"/>
    <s v="Eligible"/>
    <s v="Excellent"/>
  </r>
  <r>
    <x v="3"/>
    <s v="Female"/>
    <n v="52411"/>
    <d v="2017-07-10T00:00:00"/>
    <n v="3"/>
    <n v="4"/>
    <s v="Below Average"/>
    <s v="Not Eligible"/>
    <s v="Good"/>
  </r>
  <r>
    <x v="4"/>
    <s v="Male"/>
    <n v="111725"/>
    <d v="2024-12-24T00:00:00"/>
    <n v="3"/>
    <n v="8"/>
    <s v="Above Average"/>
    <s v="Not Eligible"/>
    <s v="Good"/>
  </r>
  <r>
    <x v="4"/>
    <s v="Male"/>
    <n v="104287"/>
    <d v="2022-04-08T00:00:00"/>
    <n v="4"/>
    <n v="15"/>
    <s v="Above Average"/>
    <s v="Eligible"/>
    <s v="Excellent"/>
  </r>
  <r>
    <x v="3"/>
    <s v="Male"/>
    <n v="90868"/>
    <d v="2022-04-23T00:00:00"/>
    <n v="5"/>
    <n v="15"/>
    <s v="Above Average"/>
    <s v="Eligible"/>
    <s v="Excellent"/>
  </r>
  <r>
    <x v="3"/>
    <s v="Female"/>
    <n v="83760"/>
    <d v="2025-01-18T00:00:00"/>
    <n v="3"/>
    <n v="9"/>
    <s v="Above Average"/>
    <s v="Not Eligible"/>
    <s v="Good"/>
  </r>
  <r>
    <x v="2"/>
    <s v="Female"/>
    <n v="65643"/>
    <d v="2024-03-18T00:00:00"/>
    <n v="2"/>
    <n v="4"/>
    <s v="Below Average"/>
    <s v="Not Eligible"/>
    <s v="Needs Improvement"/>
  </r>
  <r>
    <x v="1"/>
    <s v="Female"/>
    <n v="107410"/>
    <d v="2015-08-06T00:00:00"/>
    <n v="1"/>
    <n v="5"/>
    <s v="Above Average"/>
    <s v="Not Eligible"/>
    <s v="Needs Improvement"/>
  </r>
  <r>
    <x v="5"/>
    <s v="Female"/>
    <n v="88228"/>
    <d v="2020-09-20T00:00:00"/>
    <n v="2"/>
    <n v="0"/>
    <s v="Above Average"/>
    <s v="Not Eligible"/>
    <s v="Needs Improvement"/>
  </r>
  <r>
    <x v="0"/>
    <s v="Male"/>
    <n v="67940"/>
    <d v="2017-09-23T00:00:00"/>
    <n v="3"/>
    <n v="4"/>
    <s v="Below Average"/>
    <s v="Not Eligible"/>
    <s v="Good"/>
  </r>
  <r>
    <x v="4"/>
    <s v="Male"/>
    <n v="119238"/>
    <d v="2016-11-01T00:00:00"/>
    <n v="1"/>
    <n v="5"/>
    <s v="Above Average"/>
    <s v="Not Eligible"/>
    <s v="Needs Improvement"/>
  </r>
  <r>
    <x v="2"/>
    <s v="Male"/>
    <n v="60087"/>
    <d v="2020-03-06T00:00:00"/>
    <n v="2"/>
    <n v="5"/>
    <s v="Below Average"/>
    <s v="Not Eligible"/>
    <s v="Needs Improvement"/>
  </r>
  <r>
    <x v="4"/>
    <s v="Male"/>
    <n v="107170"/>
    <d v="2018-02-08T00:00:00"/>
    <n v="2"/>
    <n v="4"/>
    <s v="Above Average"/>
    <s v="Not Eligible"/>
    <s v="Needs Improvement"/>
  </r>
  <r>
    <x v="3"/>
    <s v="Male"/>
    <n v="112390"/>
    <d v="2020-11-15T00:00:00"/>
    <n v="4"/>
    <n v="11"/>
    <s v="Above Average"/>
    <s v="Eligible"/>
    <s v="Excellent"/>
  </r>
  <r>
    <x v="0"/>
    <s v="Female"/>
    <n v="76375"/>
    <d v="2015-12-22T00:00:00"/>
    <n v="1"/>
    <n v="2"/>
    <s v="Below Average"/>
    <s v="Not Eligible"/>
    <s v="Needs Improvement"/>
  </r>
  <r>
    <x v="4"/>
    <s v="Female"/>
    <n v="77796"/>
    <d v="2020-08-03T00:00:00"/>
    <n v="4"/>
    <n v="3"/>
    <s v="Below Average"/>
    <s v="Eligible"/>
    <s v="Excellent"/>
  </r>
  <r>
    <x v="5"/>
    <s v="Female"/>
    <n v="87570"/>
    <d v="2018-02-25T00:00:00"/>
    <n v="1"/>
    <n v="4"/>
    <s v="Above Average"/>
    <s v="Not Eligible"/>
    <s v="Needs Improvement"/>
  </r>
  <r>
    <x v="3"/>
    <s v="Male"/>
    <n v="62278"/>
    <d v="2021-05-19T00:00:00"/>
    <n v="2"/>
    <n v="3"/>
    <s v="Below Average"/>
    <s v="Not Eligible"/>
    <s v="Needs Improvement"/>
  </r>
  <r>
    <x v="5"/>
    <s v="Female"/>
    <n v="92503"/>
    <d v="2022-08-26T00:00:00"/>
    <n v="5"/>
    <n v="8"/>
    <s v="Above Average"/>
    <s v="Eligible"/>
    <s v="Excellent"/>
  </r>
  <r>
    <x v="2"/>
    <s v="Female"/>
    <n v="112898"/>
    <d v="2021-09-14T00:00:00"/>
    <n v="3"/>
    <n v="5"/>
    <s v="Above Average"/>
    <s v="Not Eligible"/>
    <s v="Good"/>
  </r>
  <r>
    <x v="3"/>
    <s v="Male"/>
    <n v="45462"/>
    <d v="2020-05-27T00:00:00"/>
    <n v="3"/>
    <n v="6"/>
    <s v="Below Average"/>
    <s v="Not Eligible"/>
    <s v="Good"/>
  </r>
  <r>
    <x v="2"/>
    <s v="Female"/>
    <n v="72058"/>
    <d v="2021-06-14T00:00:00"/>
    <n v="3"/>
    <n v="14"/>
    <s v="Below Average"/>
    <s v="Not Eligible"/>
    <s v="Good"/>
  </r>
  <r>
    <x v="4"/>
    <s v="Female"/>
    <n v="113691"/>
    <d v="2018-01-29T00:00:00"/>
    <n v="5"/>
    <n v="10"/>
    <s v="Above Average"/>
    <s v="Eligible"/>
    <s v="Excellent"/>
  </r>
  <r>
    <x v="0"/>
    <s v="Female"/>
    <n v="78720"/>
    <d v="2018-02-10T00:00:00"/>
    <n v="2"/>
    <n v="4"/>
    <s v="Below Average"/>
    <s v="Not Eligible"/>
    <s v="Needs Improvement"/>
  </r>
  <r>
    <x v="1"/>
    <s v="Male"/>
    <n v="42576"/>
    <d v="2021-04-02T00:00:00"/>
    <n v="5"/>
    <n v="6"/>
    <s v="Below Average"/>
    <s v="Not Eligible"/>
    <s v="Excellent"/>
  </r>
  <r>
    <x v="4"/>
    <s v="Male"/>
    <n v="109115"/>
    <d v="2020-11-11T00:00:00"/>
    <n v="4"/>
    <n v="6"/>
    <s v="Above Average"/>
    <s v="Eligible"/>
    <s v="Excellent"/>
  </r>
  <r>
    <x v="0"/>
    <s v="Male"/>
    <n v="96602"/>
    <d v="2020-12-27T00:00:00"/>
    <n v="5"/>
    <n v="12"/>
    <s v="Above Average"/>
    <s v="Eligible"/>
    <s v="Excellent"/>
  </r>
  <r>
    <x v="1"/>
    <s v="Female"/>
    <n v="60894"/>
    <d v="2017-09-18T00:00:00"/>
    <n v="4"/>
    <n v="14"/>
    <s v="Below Average"/>
    <s v="Eligible"/>
    <s v="Excellent"/>
  </r>
  <r>
    <x v="5"/>
    <s v="Female"/>
    <n v="79918"/>
    <d v="2017-11-14T00:00:00"/>
    <n v="1"/>
    <n v="3"/>
    <s v="Below Average"/>
    <s v="Not Eligible"/>
    <s v="Needs Improvement"/>
  </r>
  <r>
    <x v="0"/>
    <s v="Female"/>
    <n v="92662"/>
    <d v="2020-11-03T00:00:00"/>
    <n v="5"/>
    <n v="14"/>
    <s v="Above Average"/>
    <s v="Eligible"/>
    <s v="Excellent"/>
  </r>
  <r>
    <x v="2"/>
    <s v="Female"/>
    <n v="57049"/>
    <d v="2017-09-27T00:00:00"/>
    <n v="1"/>
    <n v="5"/>
    <s v="Below Average"/>
    <s v="Not Eligible"/>
    <s v="Needs Improvement"/>
  </r>
  <r>
    <x v="0"/>
    <s v="Male"/>
    <n v="71005"/>
    <d v="2015-03-23T00:00:00"/>
    <n v="4"/>
    <n v="15"/>
    <s v="Below Average"/>
    <s v="Eligible"/>
    <s v="Excellent"/>
  </r>
  <r>
    <x v="1"/>
    <s v="Female"/>
    <n v="113352"/>
    <d v="2017-10-08T00:00:00"/>
    <n v="2"/>
    <n v="1"/>
    <s v="Above Average"/>
    <s v="Not Eligible"/>
    <s v="Needs Improvement"/>
  </r>
  <r>
    <x v="3"/>
    <s v="Female"/>
    <n v="109919"/>
    <d v="2016-11-10T00:00:00"/>
    <n v="2"/>
    <n v="0"/>
    <s v="Above Average"/>
    <s v="Not Eligible"/>
    <s v="Needs Improvement"/>
  </r>
  <r>
    <x v="1"/>
    <s v="Female"/>
    <n v="71001"/>
    <d v="2015-04-13T00:00:00"/>
    <n v="2"/>
    <n v="1"/>
    <s v="Below Average"/>
    <s v="Not Eligible"/>
    <s v="Needs Improvement"/>
  </r>
  <r>
    <x v="2"/>
    <s v="Male"/>
    <n v="48080"/>
    <d v="2017-04-19T00:00:00"/>
    <n v="5"/>
    <n v="4"/>
    <s v="Below Average"/>
    <s v="Not Eligible"/>
    <s v="Excellent"/>
  </r>
  <r>
    <x v="1"/>
    <s v="Male"/>
    <n v="67458"/>
    <d v="2024-07-08T00:00:00"/>
    <n v="1"/>
    <n v="1"/>
    <s v="Below Average"/>
    <s v="Not Eligible"/>
    <s v="Needs Improvement"/>
  </r>
  <r>
    <x v="2"/>
    <s v="Female"/>
    <n v="102675"/>
    <d v="2019-09-12T00:00:00"/>
    <n v="2"/>
    <n v="2"/>
    <s v="Above Average"/>
    <s v="Not Eligible"/>
    <s v="Needs Improvement"/>
  </r>
  <r>
    <x v="5"/>
    <s v="Female"/>
    <n v="117900"/>
    <d v="2024-06-03T00:00:00"/>
    <n v="4"/>
    <n v="8"/>
    <s v="Above Average"/>
    <s v="Eligible"/>
    <s v="Excellent"/>
  </r>
  <r>
    <x v="4"/>
    <s v="Female"/>
    <n v="104995"/>
    <d v="2020-09-26T00:00:00"/>
    <n v="2"/>
    <n v="5"/>
    <s v="Above Average"/>
    <s v="Not Eligible"/>
    <s v="Needs Improvement"/>
  </r>
  <r>
    <x v="5"/>
    <s v="Male"/>
    <n v="96346"/>
    <d v="2024-10-10T00:00:00"/>
    <n v="1"/>
    <n v="4"/>
    <s v="Above Average"/>
    <s v="Not Eligible"/>
    <s v="Needs Improvement"/>
  </r>
  <r>
    <x v="2"/>
    <s v="Male"/>
    <n v="115342"/>
    <d v="2020-01-06T00:00:00"/>
    <n v="3"/>
    <n v="9"/>
    <s v="Above Average"/>
    <s v="Not Eligible"/>
    <s v="Good"/>
  </r>
  <r>
    <x v="5"/>
    <s v="Male"/>
    <n v="96300"/>
    <d v="2016-06-13T00:00:00"/>
    <n v="5"/>
    <n v="14"/>
    <s v="Above Average"/>
    <s v="Eligible"/>
    <s v="Excellent"/>
  </r>
  <r>
    <x v="5"/>
    <s v="Female"/>
    <n v="90902"/>
    <d v="2023-08-15T00:00:00"/>
    <n v="2"/>
    <n v="4"/>
    <s v="Above Average"/>
    <s v="Not Eligible"/>
    <s v="Needs Improvement"/>
  </r>
  <r>
    <x v="2"/>
    <s v="Female"/>
    <n v="65506"/>
    <d v="2017-09-20T00:00:00"/>
    <n v="5"/>
    <n v="14"/>
    <s v="Below Average"/>
    <s v="Eligible"/>
    <s v="Excellent"/>
  </r>
  <r>
    <x v="5"/>
    <s v="Female"/>
    <n v="50120"/>
    <d v="2024-03-24T00:00:00"/>
    <n v="3"/>
    <n v="6"/>
    <s v="Below Average"/>
    <s v="Not Eligible"/>
    <s v="Good"/>
  </r>
  <r>
    <x v="1"/>
    <s v="Female"/>
    <n v="68805"/>
    <d v="2015-08-16T00:00:00"/>
    <n v="5"/>
    <n v="9"/>
    <s v="Below Average"/>
    <s v="Eligible"/>
    <s v="Excellent"/>
  </r>
  <r>
    <x v="0"/>
    <s v="Male"/>
    <n v="92086"/>
    <d v="2018-05-23T00:00:00"/>
    <n v="5"/>
    <n v="10"/>
    <s v="Above Average"/>
    <s v="Eligible"/>
    <s v="Excellent"/>
  </r>
  <r>
    <x v="5"/>
    <s v="Male"/>
    <n v="104570"/>
    <d v="2018-03-27T00:00:00"/>
    <n v="4"/>
    <n v="14"/>
    <s v="Above Average"/>
    <s v="Eligible"/>
    <s v="Excellent"/>
  </r>
  <r>
    <x v="4"/>
    <s v="Female"/>
    <n v="82172"/>
    <d v="2016-11-27T00:00:00"/>
    <n v="4"/>
    <n v="13"/>
    <s v="Above Average"/>
    <s v="Eligible"/>
    <s v="Excellent"/>
  </r>
  <r>
    <x v="3"/>
    <s v="Male"/>
    <n v="102772"/>
    <d v="2016-08-04T00:00:00"/>
    <n v="4"/>
    <n v="4"/>
    <s v="Above Average"/>
    <s v="Eligible"/>
    <s v="Excellent"/>
  </r>
  <r>
    <x v="4"/>
    <s v="Male"/>
    <n v="57027"/>
    <d v="2017-05-02T00:00:00"/>
    <n v="3"/>
    <n v="13"/>
    <s v="Below Average"/>
    <s v="Not Eligible"/>
    <s v="Good"/>
  </r>
  <r>
    <x v="2"/>
    <s v="Male"/>
    <n v="61511"/>
    <d v="2024-09-19T00:00:00"/>
    <n v="5"/>
    <n v="15"/>
    <s v="Below Average"/>
    <s v="Eligible"/>
    <s v="Excellent"/>
  </r>
  <r>
    <x v="0"/>
    <s v="Male"/>
    <n v="92874"/>
    <d v="2016-12-03T00:00:00"/>
    <n v="4"/>
    <n v="4"/>
    <s v="Above Average"/>
    <s v="Eligible"/>
    <s v="Excellent"/>
  </r>
  <r>
    <x v="1"/>
    <s v="Female"/>
    <n v="81499"/>
    <d v="2021-12-03T00:00:00"/>
    <n v="5"/>
    <n v="14"/>
    <s v="Above Average"/>
    <s v="Eligible"/>
    <s v="Excellent"/>
  </r>
  <r>
    <x v="3"/>
    <s v="Male"/>
    <n v="57546"/>
    <d v="2021-11-09T00:00:00"/>
    <n v="5"/>
    <n v="8"/>
    <s v="Below Average"/>
    <s v="Not Eligible"/>
    <s v="Excellent"/>
  </r>
  <r>
    <x v="5"/>
    <s v="Male"/>
    <n v="70525"/>
    <d v="2018-05-25T00:00:00"/>
    <n v="3"/>
    <n v="13"/>
    <s v="Below Average"/>
    <s v="Not Eligible"/>
    <s v="Good"/>
  </r>
  <r>
    <x v="2"/>
    <s v="Male"/>
    <n v="42219"/>
    <d v="2020-03-12T00:00:00"/>
    <n v="1"/>
    <n v="2"/>
    <s v="Below Average"/>
    <s v="Not Eligible"/>
    <s v="Needs Improvement"/>
  </r>
  <r>
    <x v="4"/>
    <s v="Female"/>
    <n v="100632"/>
    <d v="2020-10-12T00:00:00"/>
    <n v="1"/>
    <n v="5"/>
    <s v="Above Average"/>
    <s v="Not Eligible"/>
    <s v="Needs Improvement"/>
  </r>
  <r>
    <x v="1"/>
    <s v="Male"/>
    <n v="87579"/>
    <d v="2018-09-16T00:00:00"/>
    <n v="4"/>
    <n v="14"/>
    <s v="Above Average"/>
    <s v="Eligible"/>
    <s v="Excellent"/>
  </r>
  <r>
    <x v="5"/>
    <s v="Male"/>
    <n v="97388"/>
    <d v="2021-05-17T00:00:00"/>
    <n v="3"/>
    <n v="3"/>
    <s v="Above Average"/>
    <s v="Not Eligible"/>
    <s v="Good"/>
  </r>
  <r>
    <x v="0"/>
    <s v="Female"/>
    <n v="67297"/>
    <d v="2019-12-29T00:00:00"/>
    <n v="1"/>
    <n v="1"/>
    <s v="Below Average"/>
    <s v="Not Eligible"/>
    <s v="Needs Improvement"/>
  </r>
  <r>
    <x v="2"/>
    <s v="Female"/>
    <n v="95073"/>
    <d v="2024-06-10T00:00:00"/>
    <n v="4"/>
    <n v="4"/>
    <s v="Above Average"/>
    <s v="Eligible"/>
    <s v="Excellent"/>
  </r>
  <r>
    <x v="5"/>
    <s v="Female"/>
    <n v="95522"/>
    <d v="2020-10-28T00:00:00"/>
    <n v="4"/>
    <n v="9"/>
    <s v="Above Average"/>
    <s v="Eligible"/>
    <s v="Excellent"/>
  </r>
  <r>
    <x v="2"/>
    <s v="Female"/>
    <n v="103569"/>
    <d v="2022-07-16T00:00:00"/>
    <n v="4"/>
    <n v="3"/>
    <s v="Above Average"/>
    <s v="Eligible"/>
    <s v="Excellent"/>
  </r>
  <r>
    <x v="2"/>
    <s v="Male"/>
    <n v="113514"/>
    <d v="2023-02-16T00:00:00"/>
    <n v="2"/>
    <n v="4"/>
    <s v="Above Average"/>
    <s v="Not Eligible"/>
    <s v="Needs Improvement"/>
  </r>
  <r>
    <x v="5"/>
    <s v="Female"/>
    <n v="43387"/>
    <d v="2021-08-08T00:00:00"/>
    <n v="5"/>
    <n v="7"/>
    <s v="Below Average"/>
    <s v="Not Eligible"/>
    <s v="Excellent"/>
  </r>
  <r>
    <x v="3"/>
    <s v="Male"/>
    <n v="93647"/>
    <d v="2017-04-02T00:00:00"/>
    <n v="2"/>
    <n v="1"/>
    <s v="Above Average"/>
    <s v="Not Eligible"/>
    <s v="Needs Improvement"/>
  </r>
  <r>
    <x v="1"/>
    <s v="Female"/>
    <n v="99362"/>
    <d v="2017-09-01T00:00:00"/>
    <n v="1"/>
    <n v="4"/>
    <s v="Above Average"/>
    <s v="Not Eligible"/>
    <s v="Needs Improvement"/>
  </r>
  <r>
    <x v="3"/>
    <s v="Female"/>
    <n v="116965"/>
    <d v="2017-10-01T00:00:00"/>
    <n v="3"/>
    <n v="4"/>
    <s v="Above Average"/>
    <s v="Not Eligible"/>
    <s v="Good"/>
  </r>
  <r>
    <x v="2"/>
    <s v="Male"/>
    <n v="72482"/>
    <d v="2022-10-04T00:00:00"/>
    <n v="1"/>
    <n v="2"/>
    <s v="Below Average"/>
    <s v="Not Eligible"/>
    <s v="Needs Improvement"/>
  </r>
  <r>
    <x v="4"/>
    <s v="Female"/>
    <n v="67812"/>
    <d v="2018-03-26T00:00:00"/>
    <n v="3"/>
    <n v="9"/>
    <s v="Below Average"/>
    <s v="Not Eligible"/>
    <s v="Good"/>
  </r>
  <r>
    <x v="5"/>
    <s v="Male"/>
    <n v="48644"/>
    <d v="2018-10-08T00:00:00"/>
    <n v="3"/>
    <n v="12"/>
    <s v="Below Average"/>
    <s v="Not Eligible"/>
    <s v="Good"/>
  </r>
  <r>
    <x v="2"/>
    <s v="Male"/>
    <n v="99608"/>
    <d v="2022-05-19T00:00:00"/>
    <n v="3"/>
    <n v="10"/>
    <s v="Above Average"/>
    <s v="Not Eligible"/>
    <s v="Good"/>
  </r>
  <r>
    <x v="0"/>
    <s v="Female"/>
    <n v="81584"/>
    <d v="2021-07-12T00:00:00"/>
    <n v="3"/>
    <n v="14"/>
    <s v="Above Average"/>
    <s v="Not Eligible"/>
    <s v="Good"/>
  </r>
  <r>
    <x v="5"/>
    <s v="Male"/>
    <n v="46354"/>
    <d v="2020-07-30T00:00:00"/>
    <n v="1"/>
    <n v="5"/>
    <s v="Below Average"/>
    <s v="Not Eligible"/>
    <s v="Needs Improvement"/>
  </r>
  <r>
    <x v="2"/>
    <s v="Male"/>
    <n v="65075"/>
    <d v="2022-11-22T00:00:00"/>
    <n v="4"/>
    <n v="4"/>
    <s v="Below Average"/>
    <s v="Eligible"/>
    <s v="Excellent"/>
  </r>
  <r>
    <x v="2"/>
    <s v="Female"/>
    <n v="58029"/>
    <d v="2017-11-30T00:00:00"/>
    <n v="1"/>
    <n v="0"/>
    <s v="Below Average"/>
    <s v="Not Eligible"/>
    <s v="Needs Improvement"/>
  </r>
  <r>
    <x v="3"/>
    <s v="Female"/>
    <n v="43253"/>
    <d v="2016-06-28T00:00:00"/>
    <n v="3"/>
    <n v="11"/>
    <s v="Below Average"/>
    <s v="Not Eligible"/>
    <s v="Good"/>
  </r>
  <r>
    <x v="0"/>
    <s v="Male"/>
    <n v="99995"/>
    <d v="2019-06-26T00:00:00"/>
    <n v="4"/>
    <n v="12"/>
    <s v="Above Average"/>
    <s v="Eligible"/>
    <s v="Excellent"/>
  </r>
  <r>
    <x v="3"/>
    <s v="Female"/>
    <n v="95054"/>
    <d v="2023-11-02T00:00:00"/>
    <n v="5"/>
    <n v="9"/>
    <s v="Above Average"/>
    <s v="Eligible"/>
    <s v="Excellent"/>
  </r>
  <r>
    <x v="4"/>
    <s v="Male"/>
    <n v="66316"/>
    <d v="2020-12-07T00:00:00"/>
    <n v="1"/>
    <n v="0"/>
    <s v="Below Average"/>
    <s v="Not Eligible"/>
    <s v="Needs Improvement"/>
  </r>
  <r>
    <x v="5"/>
    <s v="Female"/>
    <n v="48761"/>
    <d v="2015-09-05T00:00:00"/>
    <n v="2"/>
    <n v="0"/>
    <s v="Below Average"/>
    <s v="Not Eligible"/>
    <s v="Needs Improvement"/>
  </r>
  <r>
    <x v="4"/>
    <s v="Female"/>
    <n v="109312"/>
    <d v="2016-07-26T00:00:00"/>
    <n v="2"/>
    <n v="2"/>
    <s v="Above Average"/>
    <s v="Not Eligible"/>
    <s v="Needs Improvement"/>
  </r>
  <r>
    <x v="4"/>
    <s v="Male"/>
    <n v="51496"/>
    <d v="2020-09-03T00:00:00"/>
    <n v="2"/>
    <n v="2"/>
    <s v="Below Average"/>
    <s v="Not Eligible"/>
    <s v="Needs Improvement"/>
  </r>
  <r>
    <x v="2"/>
    <s v="Female"/>
    <n v="98058"/>
    <d v="2022-04-14T00:00:00"/>
    <n v="5"/>
    <n v="11"/>
    <s v="Above Average"/>
    <s v="Eligible"/>
    <s v="Excellent"/>
  </r>
  <r>
    <x v="1"/>
    <s v="Female"/>
    <n v="108053"/>
    <d v="2024-12-30T00:00:00"/>
    <n v="3"/>
    <n v="15"/>
    <s v="Above Average"/>
    <s v="Not Eligible"/>
    <s v="Good"/>
  </r>
  <r>
    <x v="0"/>
    <s v="Male"/>
    <n v="87409"/>
    <d v="2022-01-25T00:00:00"/>
    <n v="2"/>
    <n v="1"/>
    <s v="Above Average"/>
    <s v="Not Eligible"/>
    <s v="Needs Improvement"/>
  </r>
  <r>
    <x v="0"/>
    <s v="Male"/>
    <n v="77072"/>
    <d v="2016-08-02T00:00:00"/>
    <n v="5"/>
    <n v="5"/>
    <s v="Below Average"/>
    <s v="Eligible"/>
    <s v="Excellent"/>
  </r>
  <r>
    <x v="0"/>
    <s v="Female"/>
    <n v="50906"/>
    <d v="2024-03-10T00:00:00"/>
    <n v="1"/>
    <n v="4"/>
    <s v="Below Average"/>
    <s v="Not Eligible"/>
    <s v="Needs Improvement"/>
  </r>
  <r>
    <x v="4"/>
    <s v="Female"/>
    <n v="64178"/>
    <d v="2021-12-19T00:00:00"/>
    <n v="5"/>
    <n v="4"/>
    <s v="Below Average"/>
    <s v="Eligible"/>
    <s v="Excellent"/>
  </r>
  <r>
    <x v="5"/>
    <s v="Female"/>
    <n v="113145"/>
    <d v="2015-05-16T00:00:00"/>
    <n v="2"/>
    <n v="1"/>
    <s v="Above Average"/>
    <s v="Not Eligible"/>
    <s v="Needs Improvement"/>
  </r>
  <r>
    <x v="1"/>
    <s v="Male"/>
    <n v="67830"/>
    <d v="2019-03-21T00:00:00"/>
    <n v="3"/>
    <n v="8"/>
    <s v="Below Average"/>
    <s v="Not Eligible"/>
    <s v="Good"/>
  </r>
  <r>
    <x v="3"/>
    <s v="Male"/>
    <n v="88586"/>
    <d v="2015-03-02T00:00:00"/>
    <n v="3"/>
    <n v="12"/>
    <s v="Above Average"/>
    <s v="Not Eligible"/>
    <s v="Good"/>
  </r>
  <r>
    <x v="5"/>
    <s v="Female"/>
    <n v="51311"/>
    <d v="2021-04-08T00:00:00"/>
    <n v="3"/>
    <n v="13"/>
    <s v="Below Average"/>
    <s v="Not Eligible"/>
    <s v="Goo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288"/>
    <s v="Jacqueline Martin"/>
    <x v="0"/>
    <x v="0"/>
    <n v="40297"/>
    <x v="0"/>
    <n v="2"/>
    <n v="2"/>
  </r>
  <r>
    <s v="E085"/>
    <s v="Levi Nelson"/>
    <x v="1"/>
    <x v="0"/>
    <n v="40560"/>
    <x v="1"/>
    <n v="4"/>
    <n v="10"/>
  </r>
  <r>
    <s v="E174"/>
    <s v="Mary Vazquez"/>
    <x v="0"/>
    <x v="1"/>
    <n v="40674"/>
    <x v="2"/>
    <n v="2"/>
    <n v="2"/>
  </r>
  <r>
    <s v="E281"/>
    <s v="Travis Morgan"/>
    <x v="2"/>
    <x v="1"/>
    <n v="40751"/>
    <x v="3"/>
    <n v="2"/>
    <n v="1"/>
  </r>
  <r>
    <s v="E271"/>
    <s v="Carlos Garcia"/>
    <x v="3"/>
    <x v="0"/>
    <n v="40960"/>
    <x v="4"/>
    <n v="4"/>
    <n v="15"/>
  </r>
  <r>
    <s v="E393"/>
    <s v="Amber Ryan"/>
    <x v="0"/>
    <x v="1"/>
    <n v="41082"/>
    <x v="5"/>
    <n v="4"/>
    <n v="5"/>
  </r>
  <r>
    <s v="E220"/>
    <s v="Julian Glass"/>
    <x v="4"/>
    <x v="0"/>
    <n v="41322"/>
    <x v="6"/>
    <n v="1"/>
    <n v="2"/>
  </r>
  <r>
    <s v="E294"/>
    <s v="Michael Henderson"/>
    <x v="4"/>
    <x v="0"/>
    <n v="41370"/>
    <x v="7"/>
    <n v="1"/>
    <n v="0"/>
  </r>
  <r>
    <s v="E273"/>
    <s v="Brittany Thomas"/>
    <x v="5"/>
    <x v="1"/>
    <n v="41959"/>
    <x v="8"/>
    <n v="5"/>
    <n v="13"/>
  </r>
  <r>
    <s v="E395"/>
    <s v="Angela Allen"/>
    <x v="1"/>
    <x v="0"/>
    <n v="41983"/>
    <x v="9"/>
    <n v="2"/>
    <n v="1"/>
  </r>
  <r>
    <s v="E397"/>
    <s v="Laura Aguilar"/>
    <x v="3"/>
    <x v="0"/>
    <n v="42151"/>
    <x v="10"/>
    <n v="5"/>
    <n v="9"/>
  </r>
  <r>
    <s v="E144"/>
    <s v="Stacey Lee"/>
    <x v="5"/>
    <x v="1"/>
    <n v="42210"/>
    <x v="11"/>
    <n v="5"/>
    <n v="14"/>
  </r>
  <r>
    <s v="E463"/>
    <s v="Christy Robbins MD"/>
    <x v="5"/>
    <x v="1"/>
    <n v="42219"/>
    <x v="12"/>
    <n v="1"/>
    <n v="2"/>
  </r>
  <r>
    <s v="E232"/>
    <s v="Ashley Smith"/>
    <x v="5"/>
    <x v="0"/>
    <n v="42411"/>
    <x v="13"/>
    <n v="4"/>
    <n v="15"/>
  </r>
  <r>
    <s v="E256"/>
    <s v="Patricia Evans"/>
    <x v="4"/>
    <x v="0"/>
    <n v="42570"/>
    <x v="14"/>
    <n v="3"/>
    <n v="15"/>
  </r>
  <r>
    <s v="E430"/>
    <s v="Richard Thornton"/>
    <x v="3"/>
    <x v="1"/>
    <n v="42576"/>
    <x v="15"/>
    <n v="5"/>
    <n v="6"/>
  </r>
  <r>
    <s v="E308"/>
    <s v="Diana Craig"/>
    <x v="5"/>
    <x v="0"/>
    <n v="42837"/>
    <x v="16"/>
    <n v="4"/>
    <n v="13"/>
  </r>
  <r>
    <s v="E121"/>
    <s v="Donna Dillon"/>
    <x v="3"/>
    <x v="0"/>
    <n v="42878"/>
    <x v="17"/>
    <n v="4"/>
    <n v="10"/>
  </r>
  <r>
    <s v="E139"/>
    <s v="Jeffery Clark"/>
    <x v="2"/>
    <x v="0"/>
    <n v="43011"/>
    <x v="18"/>
    <n v="3"/>
    <n v="4"/>
  </r>
  <r>
    <s v="E484"/>
    <s v="Roger Palmer"/>
    <x v="1"/>
    <x v="0"/>
    <n v="43253"/>
    <x v="19"/>
    <n v="3"/>
    <n v="11"/>
  </r>
  <r>
    <s v="E472"/>
    <s v="Kristin Everett"/>
    <x v="4"/>
    <x v="0"/>
    <n v="43387"/>
    <x v="20"/>
    <n v="5"/>
    <n v="7"/>
  </r>
  <r>
    <s v="E200"/>
    <s v="Anthony Stokes"/>
    <x v="0"/>
    <x v="1"/>
    <n v="43725"/>
    <x v="21"/>
    <n v="5"/>
    <n v="5"/>
  </r>
  <r>
    <s v="E260"/>
    <s v="Andrea Becker"/>
    <x v="5"/>
    <x v="1"/>
    <n v="44080"/>
    <x v="22"/>
    <n v="5"/>
    <n v="7"/>
  </r>
  <r>
    <s v="E117"/>
    <s v="William Lara"/>
    <x v="1"/>
    <x v="1"/>
    <n v="44233"/>
    <x v="23"/>
    <n v="4"/>
    <n v="5"/>
  </r>
  <r>
    <s v="E108"/>
    <s v="Maria Kelley"/>
    <x v="2"/>
    <x v="1"/>
    <n v="44612"/>
    <x v="24"/>
    <n v="4"/>
    <n v="3"/>
  </r>
  <r>
    <s v="E213"/>
    <s v="Jennifer Chung"/>
    <x v="4"/>
    <x v="0"/>
    <n v="44649"/>
    <x v="25"/>
    <n v="3"/>
    <n v="3"/>
  </r>
  <r>
    <s v="E309"/>
    <s v="Lisa Alvarez"/>
    <x v="4"/>
    <x v="1"/>
    <n v="44954"/>
    <x v="26"/>
    <n v="3"/>
    <n v="6"/>
  </r>
  <r>
    <s v="E156"/>
    <s v="Tracy Bates"/>
    <x v="0"/>
    <x v="0"/>
    <n v="45287"/>
    <x v="27"/>
    <n v="4"/>
    <n v="4"/>
  </r>
  <r>
    <s v="E168"/>
    <s v="John Heath"/>
    <x v="2"/>
    <x v="0"/>
    <n v="45384"/>
    <x v="28"/>
    <n v="1"/>
    <n v="4"/>
  </r>
  <r>
    <s v="E426"/>
    <s v="Jacqueline Morgan"/>
    <x v="1"/>
    <x v="1"/>
    <n v="45462"/>
    <x v="29"/>
    <n v="3"/>
    <n v="6"/>
  </r>
  <r>
    <s v="E107"/>
    <s v="Stephanie Short"/>
    <x v="2"/>
    <x v="0"/>
    <n v="45526"/>
    <x v="30"/>
    <n v="3"/>
    <n v="12"/>
  </r>
  <r>
    <s v="E034"/>
    <s v="Craig Villarreal"/>
    <x v="3"/>
    <x v="0"/>
    <n v="45726"/>
    <x v="31"/>
    <n v="4"/>
    <n v="10"/>
  </r>
  <r>
    <s v="E215"/>
    <s v="Brent Smith"/>
    <x v="2"/>
    <x v="0"/>
    <n v="45787"/>
    <x v="32"/>
    <n v="4"/>
    <n v="14"/>
  </r>
  <r>
    <s v="E075"/>
    <s v="Bradley Williams"/>
    <x v="5"/>
    <x v="1"/>
    <n v="45961"/>
    <x v="33"/>
    <n v="1"/>
    <n v="4"/>
  </r>
  <r>
    <s v="E259"/>
    <s v="Heather Morales"/>
    <x v="3"/>
    <x v="1"/>
    <n v="46166"/>
    <x v="34"/>
    <n v="5"/>
    <n v="12"/>
  </r>
  <r>
    <s v="E481"/>
    <s v="Jonathan Lee"/>
    <x v="4"/>
    <x v="1"/>
    <n v="46354"/>
    <x v="35"/>
    <n v="1"/>
    <n v="5"/>
  </r>
  <r>
    <s v="E013"/>
    <s v="Joshua Turner"/>
    <x v="1"/>
    <x v="1"/>
    <n v="46742"/>
    <x v="36"/>
    <n v="5"/>
    <n v="13"/>
  </r>
  <r>
    <s v="E135"/>
    <s v="Lisa Thompson"/>
    <x v="5"/>
    <x v="0"/>
    <n v="47435"/>
    <x v="37"/>
    <n v="2"/>
    <n v="2"/>
  </r>
  <r>
    <s v="E164"/>
    <s v="Tina Coleman"/>
    <x v="5"/>
    <x v="0"/>
    <n v="47546"/>
    <x v="38"/>
    <n v="2"/>
    <n v="2"/>
  </r>
  <r>
    <s v="E141"/>
    <s v="Tonya Hughes"/>
    <x v="1"/>
    <x v="1"/>
    <n v="47649"/>
    <x v="39"/>
    <n v="4"/>
    <n v="6"/>
  </r>
  <r>
    <s v="E392"/>
    <s v="Kathleen Warner"/>
    <x v="5"/>
    <x v="0"/>
    <n v="47774"/>
    <x v="40"/>
    <n v="1"/>
    <n v="3"/>
  </r>
  <r>
    <s v="E355"/>
    <s v="Manuel Campbell"/>
    <x v="2"/>
    <x v="0"/>
    <n v="48017"/>
    <x v="41"/>
    <n v="1"/>
    <n v="1"/>
  </r>
  <r>
    <s v="E176"/>
    <s v="Alison James"/>
    <x v="2"/>
    <x v="1"/>
    <n v="48048"/>
    <x v="42"/>
    <n v="4"/>
    <n v="7"/>
  </r>
  <r>
    <s v="E441"/>
    <s v="Daniel Ward"/>
    <x v="5"/>
    <x v="1"/>
    <n v="48080"/>
    <x v="43"/>
    <n v="5"/>
    <n v="4"/>
  </r>
  <r>
    <s v="E178"/>
    <s v="David Hernandez"/>
    <x v="3"/>
    <x v="0"/>
    <n v="48281"/>
    <x v="44"/>
    <n v="4"/>
    <n v="6"/>
  </r>
  <r>
    <s v="E125"/>
    <s v="Austin Henry"/>
    <x v="5"/>
    <x v="1"/>
    <n v="48364"/>
    <x v="45"/>
    <n v="4"/>
    <n v="12"/>
  </r>
  <r>
    <s v="E236"/>
    <s v="George Meyer"/>
    <x v="1"/>
    <x v="0"/>
    <n v="48605"/>
    <x v="46"/>
    <n v="2"/>
    <n v="5"/>
  </r>
  <r>
    <s v="E478"/>
    <s v="Cynthia Ellis"/>
    <x v="4"/>
    <x v="1"/>
    <n v="48644"/>
    <x v="47"/>
    <n v="3"/>
    <n v="12"/>
  </r>
  <r>
    <s v="E488"/>
    <s v="Chris Herrera"/>
    <x v="4"/>
    <x v="0"/>
    <n v="48761"/>
    <x v="48"/>
    <n v="2"/>
    <n v="0"/>
  </r>
  <r>
    <s v="E136"/>
    <s v="Brandon York"/>
    <x v="3"/>
    <x v="1"/>
    <n v="48888"/>
    <x v="49"/>
    <n v="1"/>
    <n v="5"/>
  </r>
  <r>
    <s v="E002"/>
    <s v="Madison Hughes"/>
    <x v="3"/>
    <x v="1"/>
    <n v="49728"/>
    <x v="50"/>
    <n v="4"/>
    <n v="15"/>
  </r>
  <r>
    <s v="E068"/>
    <s v="Kari Wolfe"/>
    <x v="1"/>
    <x v="1"/>
    <n v="49853"/>
    <x v="51"/>
    <n v="2"/>
    <n v="5"/>
  </r>
  <r>
    <s v="E180"/>
    <s v="Chase Moore"/>
    <x v="5"/>
    <x v="0"/>
    <n v="49892"/>
    <x v="52"/>
    <n v="3"/>
    <n v="5"/>
  </r>
  <r>
    <s v="E451"/>
    <s v="Travis Henson"/>
    <x v="4"/>
    <x v="0"/>
    <n v="50120"/>
    <x v="53"/>
    <n v="3"/>
    <n v="6"/>
  </r>
  <r>
    <s v="E087"/>
    <s v="Gregory Hart"/>
    <x v="3"/>
    <x v="0"/>
    <n v="50155"/>
    <x v="54"/>
    <n v="1"/>
    <n v="2"/>
  </r>
  <r>
    <s v="E209"/>
    <s v="Travis Parrish"/>
    <x v="1"/>
    <x v="0"/>
    <n v="50562"/>
    <x v="55"/>
    <n v="3"/>
    <n v="13"/>
  </r>
  <r>
    <s v="E058"/>
    <s v="Eric Rhodes"/>
    <x v="1"/>
    <x v="1"/>
    <n v="50623"/>
    <x v="56"/>
    <n v="3"/>
    <n v="4"/>
  </r>
  <r>
    <s v="E366"/>
    <s v="Julia Bernard"/>
    <x v="3"/>
    <x v="0"/>
    <n v="50652"/>
    <x v="57"/>
    <n v="4"/>
    <n v="12"/>
  </r>
  <r>
    <s v="E254"/>
    <s v="Angela Cameron"/>
    <x v="2"/>
    <x v="1"/>
    <n v="50873"/>
    <x v="58"/>
    <n v="4"/>
    <n v="15"/>
  </r>
  <r>
    <s v="E495"/>
    <s v="Patricia Moses"/>
    <x v="2"/>
    <x v="0"/>
    <n v="50906"/>
    <x v="59"/>
    <n v="1"/>
    <n v="4"/>
  </r>
  <r>
    <s v="E007"/>
    <s v="Lisa Cox"/>
    <x v="1"/>
    <x v="1"/>
    <n v="51150"/>
    <x v="60"/>
    <n v="1"/>
    <n v="2"/>
  </r>
  <r>
    <s v="E149"/>
    <s v="Danny Lin"/>
    <x v="1"/>
    <x v="1"/>
    <n v="51194"/>
    <x v="61"/>
    <n v="2"/>
    <n v="2"/>
  </r>
  <r>
    <s v="E050"/>
    <s v="Katherine Stone"/>
    <x v="2"/>
    <x v="0"/>
    <n v="51200"/>
    <x v="62"/>
    <n v="3"/>
    <n v="5"/>
  </r>
  <r>
    <s v="E500"/>
    <s v="Cassie Sullivan"/>
    <x v="4"/>
    <x v="0"/>
    <n v="51311"/>
    <x v="63"/>
    <n v="3"/>
    <n v="13"/>
  </r>
  <r>
    <s v="E161"/>
    <s v="Vincent Smith"/>
    <x v="3"/>
    <x v="0"/>
    <n v="51482"/>
    <x v="64"/>
    <n v="2"/>
    <n v="4"/>
  </r>
  <r>
    <s v="E490"/>
    <s v="Jonathan Huffman"/>
    <x v="0"/>
    <x v="1"/>
    <n v="51496"/>
    <x v="65"/>
    <n v="2"/>
    <n v="2"/>
  </r>
  <r>
    <s v="E270"/>
    <s v="Jerome Conway"/>
    <x v="1"/>
    <x v="0"/>
    <n v="51699"/>
    <x v="66"/>
    <n v="5"/>
    <n v="12"/>
  </r>
  <r>
    <s v="E282"/>
    <s v="Deborah Evans"/>
    <x v="2"/>
    <x v="0"/>
    <n v="51803"/>
    <x v="67"/>
    <n v="2"/>
    <n v="1"/>
  </r>
  <r>
    <s v="E219"/>
    <s v="Kevin Perry"/>
    <x v="2"/>
    <x v="0"/>
    <n v="51804"/>
    <x v="68"/>
    <n v="5"/>
    <n v="9"/>
  </r>
  <r>
    <s v="E089"/>
    <s v="Anna Fowler"/>
    <x v="4"/>
    <x v="1"/>
    <n v="51866"/>
    <x v="69"/>
    <n v="2"/>
    <n v="5"/>
  </r>
  <r>
    <s v="E055"/>
    <s v="Jennifer Harmon"/>
    <x v="5"/>
    <x v="0"/>
    <n v="52009"/>
    <x v="70"/>
    <n v="3"/>
    <n v="15"/>
  </r>
  <r>
    <s v="E407"/>
    <s v="Brenda Williams"/>
    <x v="1"/>
    <x v="0"/>
    <n v="52411"/>
    <x v="71"/>
    <n v="3"/>
    <n v="4"/>
  </r>
  <r>
    <s v="E237"/>
    <s v="Tanya Hamilton"/>
    <x v="0"/>
    <x v="0"/>
    <n v="52532"/>
    <x v="72"/>
    <n v="1"/>
    <n v="2"/>
  </r>
  <r>
    <s v="E027"/>
    <s v="Mia Foley"/>
    <x v="4"/>
    <x v="1"/>
    <n v="52632"/>
    <x v="73"/>
    <n v="5"/>
    <n v="7"/>
  </r>
  <r>
    <s v="E129"/>
    <s v="Robert Cordova"/>
    <x v="1"/>
    <x v="0"/>
    <n v="52637"/>
    <x v="74"/>
    <n v="2"/>
    <n v="0"/>
  </r>
  <r>
    <s v="E386"/>
    <s v="Mackenzie Bauer"/>
    <x v="4"/>
    <x v="1"/>
    <n v="52806"/>
    <x v="75"/>
    <n v="2"/>
    <n v="0"/>
  </r>
  <r>
    <s v="E100"/>
    <s v="Raymond Smith"/>
    <x v="2"/>
    <x v="1"/>
    <n v="52914"/>
    <x v="76"/>
    <n v="5"/>
    <n v="14"/>
  </r>
  <r>
    <s v="E347"/>
    <s v="Carmen Jenkins"/>
    <x v="4"/>
    <x v="1"/>
    <n v="53103"/>
    <x v="77"/>
    <n v="2"/>
    <n v="3"/>
  </r>
  <r>
    <s v="E210"/>
    <s v="Kimberly Henderson"/>
    <x v="1"/>
    <x v="1"/>
    <n v="53161"/>
    <x v="78"/>
    <n v="2"/>
    <n v="5"/>
  </r>
  <r>
    <s v="E217"/>
    <s v="Paul Murphy"/>
    <x v="3"/>
    <x v="0"/>
    <n v="53767"/>
    <x v="79"/>
    <n v="2"/>
    <n v="0"/>
  </r>
  <r>
    <s v="E244"/>
    <s v="Crystal Nicholson"/>
    <x v="3"/>
    <x v="1"/>
    <n v="53822"/>
    <x v="57"/>
    <n v="2"/>
    <n v="3"/>
  </r>
  <r>
    <s v="E305"/>
    <s v="Joseph Caldwell"/>
    <x v="5"/>
    <x v="0"/>
    <n v="53896"/>
    <x v="80"/>
    <n v="3"/>
    <n v="6"/>
  </r>
  <r>
    <s v="E239"/>
    <s v="Christopher Harris"/>
    <x v="4"/>
    <x v="0"/>
    <n v="54182"/>
    <x v="81"/>
    <n v="5"/>
    <n v="7"/>
  </r>
  <r>
    <s v="E011"/>
    <s v="Willie Allen"/>
    <x v="4"/>
    <x v="1"/>
    <n v="54234"/>
    <x v="82"/>
    <n v="4"/>
    <n v="12"/>
  </r>
  <r>
    <s v="E396"/>
    <s v="Sabrina Ray"/>
    <x v="2"/>
    <x v="0"/>
    <n v="54477"/>
    <x v="83"/>
    <n v="3"/>
    <n v="3"/>
  </r>
  <r>
    <s v="E014"/>
    <s v="James Buchanan"/>
    <x v="5"/>
    <x v="1"/>
    <n v="54706"/>
    <x v="84"/>
    <n v="2"/>
    <n v="4"/>
  </r>
  <r>
    <s v="E374"/>
    <s v="Bryan Munoz"/>
    <x v="0"/>
    <x v="0"/>
    <n v="54773"/>
    <x v="85"/>
    <n v="3"/>
    <n v="5"/>
  </r>
  <r>
    <s v="E098"/>
    <s v="Megan Davis"/>
    <x v="0"/>
    <x v="0"/>
    <n v="54928"/>
    <x v="86"/>
    <n v="4"/>
    <n v="15"/>
  </r>
  <r>
    <s v="E062"/>
    <s v="Ryan Jones"/>
    <x v="1"/>
    <x v="0"/>
    <n v="54963"/>
    <x v="87"/>
    <n v="5"/>
    <n v="6"/>
  </r>
  <r>
    <s v="E405"/>
    <s v="Kelsey Drake"/>
    <x v="0"/>
    <x v="1"/>
    <n v="54970"/>
    <x v="88"/>
    <n v="1"/>
    <n v="2"/>
  </r>
  <r>
    <s v="E030"/>
    <s v="Alfred Myers"/>
    <x v="4"/>
    <x v="1"/>
    <n v="55484"/>
    <x v="89"/>
    <n v="4"/>
    <n v="5"/>
  </r>
  <r>
    <s v="E073"/>
    <s v="Erin Austin"/>
    <x v="0"/>
    <x v="0"/>
    <n v="55604"/>
    <x v="90"/>
    <n v="1"/>
    <n v="3"/>
  </r>
  <r>
    <s v="E064"/>
    <s v="Courtney Frank"/>
    <x v="4"/>
    <x v="0"/>
    <n v="56164"/>
    <x v="91"/>
    <n v="4"/>
    <n v="3"/>
  </r>
  <r>
    <s v="E029"/>
    <s v="Jessica Steele"/>
    <x v="3"/>
    <x v="1"/>
    <n v="56172"/>
    <x v="92"/>
    <n v="3"/>
    <n v="7"/>
  </r>
  <r>
    <s v="E376"/>
    <s v="Meghan Kim"/>
    <x v="5"/>
    <x v="0"/>
    <n v="56556"/>
    <x v="93"/>
    <n v="3"/>
    <n v="8"/>
  </r>
  <r>
    <s v="E342"/>
    <s v="Samantha Kaufman"/>
    <x v="2"/>
    <x v="1"/>
    <n v="56684"/>
    <x v="94"/>
    <n v="2"/>
    <n v="0"/>
  </r>
  <r>
    <s v="E457"/>
    <s v="Daniel Gray"/>
    <x v="0"/>
    <x v="1"/>
    <n v="57027"/>
    <x v="95"/>
    <n v="3"/>
    <n v="13"/>
  </r>
  <r>
    <s v="E436"/>
    <s v="Jose Hamilton"/>
    <x v="5"/>
    <x v="0"/>
    <n v="57049"/>
    <x v="96"/>
    <n v="1"/>
    <n v="5"/>
  </r>
  <r>
    <s v="E402"/>
    <s v="Kaitlyn Collins"/>
    <x v="0"/>
    <x v="0"/>
    <n v="57135"/>
    <x v="97"/>
    <n v="2"/>
    <n v="5"/>
  </r>
  <r>
    <s v="E036"/>
    <s v="Alexandra Terrell"/>
    <x v="1"/>
    <x v="1"/>
    <n v="57260"/>
    <x v="98"/>
    <n v="5"/>
    <n v="8"/>
  </r>
  <r>
    <s v="E163"/>
    <s v="Elizabeth Wong"/>
    <x v="5"/>
    <x v="0"/>
    <n v="57322"/>
    <x v="99"/>
    <n v="2"/>
    <n v="0"/>
  </r>
  <r>
    <s v="E329"/>
    <s v="Sarah Sanders"/>
    <x v="4"/>
    <x v="1"/>
    <n v="57492"/>
    <x v="100"/>
    <n v="5"/>
    <n v="14"/>
  </r>
  <r>
    <s v="E461"/>
    <s v="David Scott"/>
    <x v="1"/>
    <x v="1"/>
    <n v="57546"/>
    <x v="101"/>
    <n v="5"/>
    <n v="8"/>
  </r>
  <r>
    <s v="E403"/>
    <s v="Donna Hall"/>
    <x v="0"/>
    <x v="1"/>
    <n v="57577"/>
    <x v="102"/>
    <n v="2"/>
    <n v="0"/>
  </r>
  <r>
    <s v="E272"/>
    <s v="Christopher Banks"/>
    <x v="5"/>
    <x v="0"/>
    <n v="57580"/>
    <x v="103"/>
    <n v="1"/>
    <n v="5"/>
  </r>
  <r>
    <s v="E255"/>
    <s v="Alfred Colon"/>
    <x v="4"/>
    <x v="1"/>
    <n v="57943"/>
    <x v="104"/>
    <n v="2"/>
    <n v="5"/>
  </r>
  <r>
    <s v="E483"/>
    <s v="Casey Stewart"/>
    <x v="5"/>
    <x v="0"/>
    <n v="58029"/>
    <x v="105"/>
    <n v="1"/>
    <n v="0"/>
  </r>
  <r>
    <s v="E333"/>
    <s v="Valerie Mckenzie"/>
    <x v="0"/>
    <x v="0"/>
    <n v="58326"/>
    <x v="106"/>
    <n v="2"/>
    <n v="2"/>
  </r>
  <r>
    <s v="E401"/>
    <s v="Melissa Weaver"/>
    <x v="5"/>
    <x v="1"/>
    <n v="58433"/>
    <x v="107"/>
    <n v="4"/>
    <n v="14"/>
  </r>
  <r>
    <s v="E383"/>
    <s v="Carlos Walters"/>
    <x v="1"/>
    <x v="0"/>
    <n v="58576"/>
    <x v="108"/>
    <n v="3"/>
    <n v="12"/>
  </r>
  <r>
    <s v="E192"/>
    <s v="Christopher Kennedy"/>
    <x v="1"/>
    <x v="0"/>
    <n v="58587"/>
    <x v="109"/>
    <n v="2"/>
    <n v="0"/>
  </r>
  <r>
    <s v="E153"/>
    <s v="Claire Todd"/>
    <x v="2"/>
    <x v="0"/>
    <n v="58677"/>
    <x v="110"/>
    <n v="5"/>
    <n v="5"/>
  </r>
  <r>
    <s v="E101"/>
    <s v="David Rivera"/>
    <x v="0"/>
    <x v="0"/>
    <n v="58827"/>
    <x v="111"/>
    <n v="5"/>
    <n v="12"/>
  </r>
  <r>
    <s v="E069"/>
    <s v="Johnny Collins"/>
    <x v="4"/>
    <x v="1"/>
    <n v="59553"/>
    <x v="112"/>
    <n v="4"/>
    <n v="10"/>
  </r>
  <r>
    <s v="E186"/>
    <s v="Justin Smith"/>
    <x v="2"/>
    <x v="0"/>
    <n v="59575"/>
    <x v="113"/>
    <n v="3"/>
    <n v="8"/>
  </r>
  <r>
    <s v="E228"/>
    <s v="Tyler Price"/>
    <x v="0"/>
    <x v="0"/>
    <n v="59630"/>
    <x v="114"/>
    <n v="2"/>
    <n v="1"/>
  </r>
  <r>
    <s v="E417"/>
    <s v="Courtney Wong"/>
    <x v="5"/>
    <x v="1"/>
    <n v="60087"/>
    <x v="115"/>
    <n v="2"/>
    <n v="5"/>
  </r>
  <r>
    <s v="E297"/>
    <s v="John Perez"/>
    <x v="3"/>
    <x v="0"/>
    <n v="60091"/>
    <x v="116"/>
    <n v="2"/>
    <n v="3"/>
  </r>
  <r>
    <s v="E043"/>
    <s v="Philip Bush"/>
    <x v="4"/>
    <x v="1"/>
    <n v="60144"/>
    <x v="117"/>
    <n v="1"/>
    <n v="0"/>
  </r>
  <r>
    <s v="E389"/>
    <s v="Jonathan Hanna"/>
    <x v="4"/>
    <x v="1"/>
    <n v="60228"/>
    <x v="118"/>
    <n v="4"/>
    <n v="11"/>
  </r>
  <r>
    <s v="E248"/>
    <s v="Steven Cain"/>
    <x v="4"/>
    <x v="1"/>
    <n v="60433"/>
    <x v="119"/>
    <n v="2"/>
    <n v="0"/>
  </r>
  <r>
    <s v="E095"/>
    <s v="Grace Lewis"/>
    <x v="0"/>
    <x v="0"/>
    <n v="60598"/>
    <x v="120"/>
    <n v="5"/>
    <n v="7"/>
  </r>
  <r>
    <s v="E357"/>
    <s v="Alex Johnson"/>
    <x v="5"/>
    <x v="1"/>
    <n v="60862"/>
    <x v="121"/>
    <n v="5"/>
    <n v="10"/>
  </r>
  <r>
    <s v="E433"/>
    <s v="Tyler Smith"/>
    <x v="3"/>
    <x v="0"/>
    <n v="60894"/>
    <x v="122"/>
    <n v="4"/>
    <n v="14"/>
  </r>
  <r>
    <s v="E394"/>
    <s v="Richard Adams"/>
    <x v="5"/>
    <x v="1"/>
    <n v="60895"/>
    <x v="123"/>
    <n v="1"/>
    <n v="2"/>
  </r>
  <r>
    <s v="E400"/>
    <s v="Troy Gonzalez"/>
    <x v="2"/>
    <x v="1"/>
    <n v="61281"/>
    <x v="124"/>
    <n v="5"/>
    <n v="10"/>
  </r>
  <r>
    <s v="E315"/>
    <s v="Lindsey Lee"/>
    <x v="5"/>
    <x v="1"/>
    <n v="61492"/>
    <x v="125"/>
    <n v="1"/>
    <n v="0"/>
  </r>
  <r>
    <s v="E458"/>
    <s v="Brandon Bell"/>
    <x v="5"/>
    <x v="1"/>
    <n v="61511"/>
    <x v="126"/>
    <n v="5"/>
    <n v="15"/>
  </r>
  <r>
    <s v="E177"/>
    <s v="Jacob Henderson"/>
    <x v="3"/>
    <x v="1"/>
    <n v="61572"/>
    <x v="127"/>
    <n v="2"/>
    <n v="5"/>
  </r>
  <r>
    <s v="E026"/>
    <s v="Daniel Hendricks"/>
    <x v="5"/>
    <x v="1"/>
    <n v="61726"/>
    <x v="128"/>
    <n v="4"/>
    <n v="8"/>
  </r>
  <r>
    <s v="E391"/>
    <s v="Amanda Dodson"/>
    <x v="0"/>
    <x v="1"/>
    <n v="61766"/>
    <x v="129"/>
    <n v="4"/>
    <n v="4"/>
  </r>
  <r>
    <s v="E423"/>
    <s v="Richard Parks"/>
    <x v="1"/>
    <x v="1"/>
    <n v="62278"/>
    <x v="130"/>
    <n v="2"/>
    <n v="3"/>
  </r>
  <r>
    <s v="E339"/>
    <s v="Jennifer Thompson"/>
    <x v="4"/>
    <x v="0"/>
    <n v="63044"/>
    <x v="113"/>
    <n v="1"/>
    <n v="4"/>
  </r>
  <r>
    <s v="E283"/>
    <s v="Stephanie Hodges"/>
    <x v="5"/>
    <x v="0"/>
    <n v="63336"/>
    <x v="131"/>
    <n v="5"/>
    <n v="8"/>
  </r>
  <r>
    <s v="E263"/>
    <s v="Mary Mckenzie"/>
    <x v="4"/>
    <x v="0"/>
    <n v="63428"/>
    <x v="132"/>
    <n v="1"/>
    <n v="3"/>
  </r>
  <r>
    <s v="E197"/>
    <s v="Deborah Williams"/>
    <x v="3"/>
    <x v="1"/>
    <n v="63661"/>
    <x v="133"/>
    <n v="4"/>
    <n v="12"/>
  </r>
  <r>
    <s v="E051"/>
    <s v="Rebecca Clark"/>
    <x v="1"/>
    <x v="0"/>
    <n v="63670"/>
    <x v="134"/>
    <n v="5"/>
    <n v="11"/>
  </r>
  <r>
    <s v="E212"/>
    <s v="Jennifer Kelley"/>
    <x v="0"/>
    <x v="0"/>
    <n v="63694"/>
    <x v="135"/>
    <n v="5"/>
    <n v="10"/>
  </r>
  <r>
    <s v="E012"/>
    <s v="Tanner Franco"/>
    <x v="4"/>
    <x v="1"/>
    <n v="63865"/>
    <x v="136"/>
    <n v="4"/>
    <n v="9"/>
  </r>
  <r>
    <s v="E169"/>
    <s v="Samantha Brown"/>
    <x v="5"/>
    <x v="0"/>
    <n v="64120"/>
    <x v="137"/>
    <n v="3"/>
    <n v="9"/>
  </r>
  <r>
    <s v="E208"/>
    <s v="Amanda Garcia"/>
    <x v="5"/>
    <x v="0"/>
    <n v="64122"/>
    <x v="138"/>
    <n v="3"/>
    <n v="8"/>
  </r>
  <r>
    <s v="E277"/>
    <s v="Michelle Alvarado"/>
    <x v="4"/>
    <x v="1"/>
    <n v="64165"/>
    <x v="139"/>
    <n v="2"/>
    <n v="4"/>
  </r>
  <r>
    <s v="E496"/>
    <s v="Brittany Parker"/>
    <x v="0"/>
    <x v="0"/>
    <n v="64178"/>
    <x v="140"/>
    <n v="5"/>
    <n v="4"/>
  </r>
  <r>
    <s v="E128"/>
    <s v="Carol Lawson"/>
    <x v="4"/>
    <x v="0"/>
    <n v="64256"/>
    <x v="141"/>
    <n v="3"/>
    <n v="7"/>
  </r>
  <r>
    <s v="E247"/>
    <s v="Jonathon Wallace"/>
    <x v="3"/>
    <x v="0"/>
    <n v="64556"/>
    <x v="65"/>
    <n v="2"/>
    <n v="4"/>
  </r>
  <r>
    <s v="E375"/>
    <s v="Dr. Gregory Webb"/>
    <x v="1"/>
    <x v="0"/>
    <n v="64575"/>
    <x v="142"/>
    <n v="2"/>
    <n v="3"/>
  </r>
  <r>
    <s v="E088"/>
    <s v="Teresa Huber"/>
    <x v="3"/>
    <x v="0"/>
    <n v="64695"/>
    <x v="143"/>
    <n v="1"/>
    <n v="4"/>
  </r>
  <r>
    <s v="E127"/>
    <s v="Lori Shaw"/>
    <x v="0"/>
    <x v="1"/>
    <n v="64928"/>
    <x v="144"/>
    <n v="5"/>
    <n v="7"/>
  </r>
  <r>
    <s v="E006"/>
    <s v="Olivia Elliott"/>
    <x v="2"/>
    <x v="1"/>
    <n v="65029"/>
    <x v="145"/>
    <n v="5"/>
    <n v="7"/>
  </r>
  <r>
    <s v="E482"/>
    <s v="Ronnie Morgan"/>
    <x v="5"/>
    <x v="1"/>
    <n v="65075"/>
    <x v="121"/>
    <n v="4"/>
    <n v="4"/>
  </r>
  <r>
    <s v="E033"/>
    <s v="Peter Joseph"/>
    <x v="0"/>
    <x v="1"/>
    <n v="65198"/>
    <x v="146"/>
    <n v="2"/>
    <n v="1"/>
  </r>
  <r>
    <s v="E335"/>
    <s v="Jonathan Meadows"/>
    <x v="4"/>
    <x v="0"/>
    <n v="65434"/>
    <x v="147"/>
    <n v="1"/>
    <n v="2"/>
  </r>
  <r>
    <s v="E450"/>
    <s v="Daniel Cunningham"/>
    <x v="5"/>
    <x v="0"/>
    <n v="65506"/>
    <x v="148"/>
    <n v="5"/>
    <n v="14"/>
  </r>
  <r>
    <s v="E412"/>
    <s v="John Nelson"/>
    <x v="5"/>
    <x v="0"/>
    <n v="65643"/>
    <x v="149"/>
    <n v="2"/>
    <n v="4"/>
  </r>
  <r>
    <s v="E344"/>
    <s v="Tiffany Diaz"/>
    <x v="5"/>
    <x v="1"/>
    <n v="65730"/>
    <x v="150"/>
    <n v="5"/>
    <n v="3"/>
  </r>
  <r>
    <s v="E130"/>
    <s v="Phillip Smith"/>
    <x v="2"/>
    <x v="0"/>
    <n v="65746"/>
    <x v="151"/>
    <n v="1"/>
    <n v="5"/>
  </r>
  <r>
    <s v="E274"/>
    <s v="Dominique Harvey"/>
    <x v="2"/>
    <x v="0"/>
    <n v="65828"/>
    <x v="152"/>
    <n v="4"/>
    <n v="5"/>
  </r>
  <r>
    <s v="E092"/>
    <s v="Gregory David"/>
    <x v="3"/>
    <x v="1"/>
    <n v="65839"/>
    <x v="153"/>
    <n v="1"/>
    <n v="2"/>
  </r>
  <r>
    <s v="E269"/>
    <s v="Spencer Nichols"/>
    <x v="2"/>
    <x v="1"/>
    <n v="66143"/>
    <x v="154"/>
    <n v="5"/>
    <n v="10"/>
  </r>
  <r>
    <s v="E336"/>
    <s v="Lacey Morris"/>
    <x v="0"/>
    <x v="0"/>
    <n v="66269"/>
    <x v="155"/>
    <n v="1"/>
    <n v="3"/>
  </r>
  <r>
    <s v="E487"/>
    <s v="Jill Clark"/>
    <x v="0"/>
    <x v="1"/>
    <n v="66316"/>
    <x v="156"/>
    <n v="1"/>
    <n v="0"/>
  </r>
  <r>
    <s v="E373"/>
    <s v="Leslie Mcmahon"/>
    <x v="5"/>
    <x v="0"/>
    <n v="66469"/>
    <x v="157"/>
    <n v="1"/>
    <n v="5"/>
  </r>
  <r>
    <s v="E318"/>
    <s v="David King"/>
    <x v="0"/>
    <x v="0"/>
    <n v="66663"/>
    <x v="158"/>
    <n v="3"/>
    <n v="4"/>
  </r>
  <r>
    <s v="E166"/>
    <s v="Melody Small"/>
    <x v="2"/>
    <x v="1"/>
    <n v="66863"/>
    <x v="159"/>
    <n v="4"/>
    <n v="7"/>
  </r>
  <r>
    <s v="E008"/>
    <s v="Larry Ward"/>
    <x v="0"/>
    <x v="1"/>
    <n v="66946"/>
    <x v="160"/>
    <n v="3"/>
    <n v="10"/>
  </r>
  <r>
    <s v="E360"/>
    <s v="Karen Mills"/>
    <x v="1"/>
    <x v="0"/>
    <n v="67058"/>
    <x v="161"/>
    <n v="2"/>
    <n v="4"/>
  </r>
  <r>
    <s v="E094"/>
    <s v="Erica Chambers"/>
    <x v="5"/>
    <x v="0"/>
    <n v="67142"/>
    <x v="162"/>
    <n v="5"/>
    <n v="9"/>
  </r>
  <r>
    <s v="E323"/>
    <s v="Jonathan Carter"/>
    <x v="4"/>
    <x v="1"/>
    <n v="67144"/>
    <x v="163"/>
    <n v="2"/>
    <n v="3"/>
  </r>
  <r>
    <s v="E467"/>
    <s v="Ryan Cook"/>
    <x v="2"/>
    <x v="0"/>
    <n v="67297"/>
    <x v="164"/>
    <n v="1"/>
    <n v="1"/>
  </r>
  <r>
    <s v="E365"/>
    <s v="Timothy Brown"/>
    <x v="1"/>
    <x v="1"/>
    <n v="67384"/>
    <x v="165"/>
    <n v="5"/>
    <n v="11"/>
  </r>
  <r>
    <s v="E442"/>
    <s v="Dr. Shelby Sanders MD"/>
    <x v="3"/>
    <x v="1"/>
    <n v="67458"/>
    <x v="166"/>
    <n v="1"/>
    <n v="1"/>
  </r>
  <r>
    <s v="E024"/>
    <s v="Robert Morgan"/>
    <x v="0"/>
    <x v="1"/>
    <n v="67530"/>
    <x v="167"/>
    <n v="5"/>
    <n v="11"/>
  </r>
  <r>
    <s v="E477"/>
    <s v="Kimberly Mcgrath"/>
    <x v="0"/>
    <x v="0"/>
    <n v="67812"/>
    <x v="168"/>
    <n v="3"/>
    <n v="9"/>
  </r>
  <r>
    <s v="E498"/>
    <s v="William Dunn"/>
    <x v="3"/>
    <x v="1"/>
    <n v="67830"/>
    <x v="69"/>
    <n v="3"/>
    <n v="8"/>
  </r>
  <r>
    <s v="E415"/>
    <s v="Daniel Benitez"/>
    <x v="2"/>
    <x v="1"/>
    <n v="67940"/>
    <x v="169"/>
    <n v="3"/>
    <n v="4"/>
  </r>
  <r>
    <s v="E226"/>
    <s v="Nicole Andrews"/>
    <x v="0"/>
    <x v="1"/>
    <n v="68259"/>
    <x v="170"/>
    <n v="4"/>
    <n v="6"/>
  </r>
  <r>
    <s v="E257"/>
    <s v="David Perez"/>
    <x v="2"/>
    <x v="0"/>
    <n v="68289"/>
    <x v="171"/>
    <n v="1"/>
    <n v="2"/>
  </r>
  <r>
    <s v="E004"/>
    <s v="Bryan Keller"/>
    <x v="2"/>
    <x v="1"/>
    <n v="68449"/>
    <x v="172"/>
    <n v="1"/>
    <n v="2"/>
  </r>
  <r>
    <s v="E312"/>
    <s v="Whitney Hall"/>
    <x v="5"/>
    <x v="1"/>
    <n v="68771"/>
    <x v="132"/>
    <n v="4"/>
    <n v="15"/>
  </r>
  <r>
    <s v="E080"/>
    <s v="Stacy Perry"/>
    <x v="2"/>
    <x v="1"/>
    <n v="68781"/>
    <x v="173"/>
    <n v="1"/>
    <n v="3"/>
  </r>
  <r>
    <s v="E196"/>
    <s v="Ashlee Jackson"/>
    <x v="3"/>
    <x v="1"/>
    <n v="68804"/>
    <x v="174"/>
    <n v="1"/>
    <n v="4"/>
  </r>
  <r>
    <s v="E452"/>
    <s v="Johnny Holland"/>
    <x v="3"/>
    <x v="0"/>
    <n v="68805"/>
    <x v="175"/>
    <n v="5"/>
    <n v="9"/>
  </r>
  <r>
    <s v="E264"/>
    <s v="Melissa Perry"/>
    <x v="3"/>
    <x v="0"/>
    <n v="69503"/>
    <x v="176"/>
    <n v="3"/>
    <n v="7"/>
  </r>
  <r>
    <s v="E137"/>
    <s v="David Frazier"/>
    <x v="5"/>
    <x v="0"/>
    <n v="69520"/>
    <x v="177"/>
    <n v="3"/>
    <n v="4"/>
  </r>
  <r>
    <s v="E160"/>
    <s v="Vincent Alexander"/>
    <x v="4"/>
    <x v="1"/>
    <n v="69898"/>
    <x v="178"/>
    <n v="1"/>
    <n v="2"/>
  </r>
  <r>
    <s v="E054"/>
    <s v="Melissa Santos"/>
    <x v="5"/>
    <x v="1"/>
    <n v="70063"/>
    <x v="179"/>
    <n v="3"/>
    <n v="13"/>
  </r>
  <r>
    <s v="E083"/>
    <s v="Theresa Williams"/>
    <x v="3"/>
    <x v="1"/>
    <n v="70305"/>
    <x v="180"/>
    <n v="4"/>
    <n v="12"/>
  </r>
  <r>
    <s v="E301"/>
    <s v="Megan Shields"/>
    <x v="1"/>
    <x v="0"/>
    <n v="70351"/>
    <x v="181"/>
    <n v="2"/>
    <n v="3"/>
  </r>
  <r>
    <s v="E199"/>
    <s v="Adam Holland"/>
    <x v="4"/>
    <x v="0"/>
    <n v="70478"/>
    <x v="182"/>
    <n v="5"/>
    <n v="12"/>
  </r>
  <r>
    <s v="E462"/>
    <s v="Brandon Hernandez"/>
    <x v="4"/>
    <x v="1"/>
    <n v="70525"/>
    <x v="183"/>
    <n v="3"/>
    <n v="13"/>
  </r>
  <r>
    <s v="E193"/>
    <s v="Kevin Watson"/>
    <x v="5"/>
    <x v="0"/>
    <n v="70720"/>
    <x v="184"/>
    <n v="2"/>
    <n v="3"/>
  </r>
  <r>
    <s v="E302"/>
    <s v="Michael Perry"/>
    <x v="0"/>
    <x v="1"/>
    <n v="70957"/>
    <x v="185"/>
    <n v="4"/>
    <n v="6"/>
  </r>
  <r>
    <s v="E440"/>
    <s v="Corey Ellis"/>
    <x v="3"/>
    <x v="0"/>
    <n v="71001"/>
    <x v="186"/>
    <n v="2"/>
    <n v="1"/>
  </r>
  <r>
    <s v="E437"/>
    <s v="Thomas Hansen"/>
    <x v="2"/>
    <x v="1"/>
    <n v="71005"/>
    <x v="187"/>
    <n v="4"/>
    <n v="15"/>
  </r>
  <r>
    <s v="E077"/>
    <s v="William Gibson"/>
    <x v="1"/>
    <x v="0"/>
    <n v="71319"/>
    <x v="188"/>
    <n v="4"/>
    <n v="9"/>
  </r>
  <r>
    <s v="E119"/>
    <s v="Eric Brooks"/>
    <x v="0"/>
    <x v="0"/>
    <n v="72010"/>
    <x v="189"/>
    <n v="1"/>
    <n v="0"/>
  </r>
  <r>
    <s v="E427"/>
    <s v="Christina Wilson"/>
    <x v="5"/>
    <x v="0"/>
    <n v="72058"/>
    <x v="190"/>
    <n v="3"/>
    <n v="14"/>
  </r>
  <r>
    <s v="E240"/>
    <s v="Jodi Miller"/>
    <x v="4"/>
    <x v="0"/>
    <n v="72472"/>
    <x v="191"/>
    <n v="1"/>
    <n v="3"/>
  </r>
  <r>
    <s v="E476"/>
    <s v="Richard Gomez"/>
    <x v="5"/>
    <x v="1"/>
    <n v="72482"/>
    <x v="192"/>
    <n v="1"/>
    <n v="2"/>
  </r>
  <r>
    <s v="E091"/>
    <s v="Julie Gonzales"/>
    <x v="1"/>
    <x v="0"/>
    <n v="72494"/>
    <x v="193"/>
    <n v="4"/>
    <n v="14"/>
  </r>
  <r>
    <s v="E368"/>
    <s v="Debra Jones"/>
    <x v="2"/>
    <x v="1"/>
    <n v="72564"/>
    <x v="194"/>
    <n v="5"/>
    <n v="9"/>
  </r>
  <r>
    <s v="E296"/>
    <s v="Stacy Mcdowell"/>
    <x v="3"/>
    <x v="0"/>
    <n v="72584"/>
    <x v="195"/>
    <n v="5"/>
    <n v="11"/>
  </r>
  <r>
    <s v="E332"/>
    <s v="Philip Prince"/>
    <x v="0"/>
    <x v="1"/>
    <n v="72632"/>
    <x v="196"/>
    <n v="1"/>
    <n v="1"/>
  </r>
  <r>
    <s v="E292"/>
    <s v="Daniel Baker"/>
    <x v="5"/>
    <x v="0"/>
    <n v="72667"/>
    <x v="197"/>
    <n v="5"/>
    <n v="9"/>
  </r>
  <r>
    <s v="E035"/>
    <s v="Thomas Stafford"/>
    <x v="5"/>
    <x v="0"/>
    <n v="72895"/>
    <x v="198"/>
    <n v="2"/>
    <n v="2"/>
  </r>
  <r>
    <s v="E320"/>
    <s v="Peter Lambert"/>
    <x v="4"/>
    <x v="0"/>
    <n v="72922"/>
    <x v="199"/>
    <n v="5"/>
    <n v="8"/>
  </r>
  <r>
    <s v="E140"/>
    <s v="Samantha Jackson"/>
    <x v="3"/>
    <x v="0"/>
    <n v="73113"/>
    <x v="200"/>
    <n v="5"/>
    <n v="11"/>
  </r>
  <r>
    <s v="E057"/>
    <s v="Danny White"/>
    <x v="4"/>
    <x v="0"/>
    <n v="73342"/>
    <x v="201"/>
    <n v="2"/>
    <n v="2"/>
  </r>
  <r>
    <s v="E188"/>
    <s v="Paul Proctor"/>
    <x v="4"/>
    <x v="1"/>
    <n v="73400"/>
    <x v="202"/>
    <n v="5"/>
    <n v="11"/>
  </r>
  <r>
    <s v="E172"/>
    <s v="Jennifer Fox"/>
    <x v="4"/>
    <x v="1"/>
    <n v="74057"/>
    <x v="203"/>
    <n v="4"/>
    <n v="5"/>
  </r>
  <r>
    <s v="E040"/>
    <s v="Joseph Mayo"/>
    <x v="3"/>
    <x v="0"/>
    <n v="74255"/>
    <x v="204"/>
    <n v="2"/>
    <n v="1"/>
  </r>
  <r>
    <s v="E385"/>
    <s v="Elizabeth Chase"/>
    <x v="5"/>
    <x v="0"/>
    <n v="74799"/>
    <x v="205"/>
    <n v="3"/>
    <n v="4"/>
  </r>
  <r>
    <s v="E359"/>
    <s v="Ms. Dorothy Woods"/>
    <x v="3"/>
    <x v="0"/>
    <n v="74972"/>
    <x v="206"/>
    <n v="5"/>
    <n v="5"/>
  </r>
  <r>
    <s v="E204"/>
    <s v="Yvonne Conley"/>
    <x v="1"/>
    <x v="1"/>
    <n v="75450"/>
    <x v="207"/>
    <n v="5"/>
    <n v="14"/>
  </r>
  <r>
    <s v="E154"/>
    <s v="Mrs. Pamela Friedman"/>
    <x v="3"/>
    <x v="1"/>
    <n v="75595"/>
    <x v="208"/>
    <n v="3"/>
    <n v="3"/>
  </r>
  <r>
    <s v="E084"/>
    <s v="Joyce Anderson"/>
    <x v="4"/>
    <x v="0"/>
    <n v="75965"/>
    <x v="209"/>
    <n v="2"/>
    <n v="1"/>
  </r>
  <r>
    <s v="E173"/>
    <s v="Dr. Greg Rodriguez"/>
    <x v="4"/>
    <x v="1"/>
    <n v="76219"/>
    <x v="210"/>
    <n v="5"/>
    <n v="14"/>
  </r>
  <r>
    <s v="E345"/>
    <s v="Sean Rose"/>
    <x v="4"/>
    <x v="1"/>
    <n v="76224"/>
    <x v="211"/>
    <n v="3"/>
    <n v="11"/>
  </r>
  <r>
    <s v="E268"/>
    <s v="Zachary Carr"/>
    <x v="0"/>
    <x v="0"/>
    <n v="76307"/>
    <x v="212"/>
    <n v="2"/>
    <n v="1"/>
  </r>
  <r>
    <s v="E420"/>
    <s v="Jason Parker"/>
    <x v="2"/>
    <x v="0"/>
    <n v="76375"/>
    <x v="213"/>
    <n v="1"/>
    <n v="2"/>
  </r>
  <r>
    <s v="E052"/>
    <s v="Christian Taylor"/>
    <x v="1"/>
    <x v="0"/>
    <n v="76593"/>
    <x v="214"/>
    <n v="5"/>
    <n v="10"/>
  </r>
  <r>
    <s v="E031"/>
    <s v="Jesse Allen"/>
    <x v="1"/>
    <x v="0"/>
    <n v="76623"/>
    <x v="215"/>
    <n v="2"/>
    <n v="0"/>
  </r>
  <r>
    <s v="E494"/>
    <s v="Tony Powell"/>
    <x v="2"/>
    <x v="1"/>
    <n v="77072"/>
    <x v="216"/>
    <n v="5"/>
    <n v="5"/>
  </r>
  <r>
    <s v="E175"/>
    <s v="Russell Moreno"/>
    <x v="3"/>
    <x v="1"/>
    <n v="77114"/>
    <x v="217"/>
    <n v="1"/>
    <n v="4"/>
  </r>
  <r>
    <s v="E266"/>
    <s v="Dustin Martin"/>
    <x v="3"/>
    <x v="0"/>
    <n v="77444"/>
    <x v="218"/>
    <n v="1"/>
    <n v="2"/>
  </r>
  <r>
    <s v="E364"/>
    <s v="Joel Petty"/>
    <x v="2"/>
    <x v="1"/>
    <n v="77527"/>
    <x v="219"/>
    <n v="2"/>
    <n v="1"/>
  </r>
  <r>
    <s v="E138"/>
    <s v="Joseph Griffin"/>
    <x v="1"/>
    <x v="1"/>
    <n v="77537"/>
    <x v="220"/>
    <n v="5"/>
    <n v="6"/>
  </r>
  <r>
    <s v="E421"/>
    <s v="Dale Barker"/>
    <x v="0"/>
    <x v="0"/>
    <n v="77796"/>
    <x v="221"/>
    <n v="4"/>
    <n v="3"/>
  </r>
  <r>
    <s v="E311"/>
    <s v="Christina Conner"/>
    <x v="3"/>
    <x v="0"/>
    <n v="78081"/>
    <x v="222"/>
    <n v="1"/>
    <n v="4"/>
  </r>
  <r>
    <s v="E151"/>
    <s v="Jaime Massey"/>
    <x v="4"/>
    <x v="1"/>
    <n v="78148"/>
    <x v="223"/>
    <n v="4"/>
    <n v="13"/>
  </r>
  <r>
    <s v="E155"/>
    <s v="Jenna Espinoza"/>
    <x v="1"/>
    <x v="1"/>
    <n v="78519"/>
    <x v="224"/>
    <n v="5"/>
    <n v="11"/>
  </r>
  <r>
    <s v="E429"/>
    <s v="Robert Burgess PhD"/>
    <x v="2"/>
    <x v="0"/>
    <n v="78720"/>
    <x v="225"/>
    <n v="2"/>
    <n v="4"/>
  </r>
  <r>
    <s v="E182"/>
    <s v="William Frederick"/>
    <x v="2"/>
    <x v="0"/>
    <n v="78774"/>
    <x v="4"/>
    <n v="3"/>
    <n v="13"/>
  </r>
  <r>
    <s v="E363"/>
    <s v="Amanda Knight"/>
    <x v="0"/>
    <x v="0"/>
    <n v="78904"/>
    <x v="226"/>
    <n v="4"/>
    <n v="12"/>
  </r>
  <r>
    <s v="E133"/>
    <s v="Joyce Richardson"/>
    <x v="0"/>
    <x v="0"/>
    <n v="79132"/>
    <x v="227"/>
    <n v="2"/>
    <n v="4"/>
  </r>
  <r>
    <s v="E159"/>
    <s v="Emily Oconnell"/>
    <x v="1"/>
    <x v="1"/>
    <n v="79488"/>
    <x v="228"/>
    <n v="3"/>
    <n v="7"/>
  </r>
  <r>
    <s v="E010"/>
    <s v="Adam Jones"/>
    <x v="0"/>
    <x v="1"/>
    <n v="79841"/>
    <x v="229"/>
    <n v="5"/>
    <n v="4"/>
  </r>
  <r>
    <s v="E434"/>
    <s v="Scott Smith"/>
    <x v="4"/>
    <x v="0"/>
    <n v="79918"/>
    <x v="230"/>
    <n v="1"/>
    <n v="3"/>
  </r>
  <r>
    <s v="E019"/>
    <s v="Matthew Walker"/>
    <x v="5"/>
    <x v="0"/>
    <n v="80182"/>
    <x v="231"/>
    <n v="2"/>
    <n v="5"/>
  </r>
  <r>
    <s v="E025"/>
    <s v="Peggy Ruiz"/>
    <x v="3"/>
    <x v="0"/>
    <n v="80269"/>
    <x v="232"/>
    <n v="1"/>
    <n v="3"/>
  </r>
  <r>
    <s v="E028"/>
    <s v="Anne Reid"/>
    <x v="4"/>
    <x v="1"/>
    <n v="80322"/>
    <x v="233"/>
    <n v="2"/>
    <n v="4"/>
  </r>
  <r>
    <s v="E044"/>
    <s v="Heather Bowen"/>
    <x v="0"/>
    <x v="1"/>
    <n v="80387"/>
    <x v="234"/>
    <n v="3"/>
    <n v="10"/>
  </r>
  <r>
    <s v="E202"/>
    <s v="Derrick Cook"/>
    <x v="3"/>
    <x v="0"/>
    <n v="80742"/>
    <x v="235"/>
    <n v="2"/>
    <n v="5"/>
  </r>
  <r>
    <s v="E049"/>
    <s v="Sarah Henderson"/>
    <x v="5"/>
    <x v="1"/>
    <n v="81121"/>
    <x v="236"/>
    <n v="3"/>
    <n v="5"/>
  </r>
  <r>
    <s v="E460"/>
    <s v="Patrick Rodriguez"/>
    <x v="3"/>
    <x v="0"/>
    <n v="81499"/>
    <x v="237"/>
    <n v="5"/>
    <n v="14"/>
  </r>
  <r>
    <s v="E249"/>
    <s v="Kevin Kent"/>
    <x v="0"/>
    <x v="1"/>
    <n v="81563"/>
    <x v="238"/>
    <n v="3"/>
    <n v="14"/>
  </r>
  <r>
    <s v="E146"/>
    <s v="Tina Mcpherson"/>
    <x v="4"/>
    <x v="0"/>
    <n v="81566"/>
    <x v="239"/>
    <n v="2"/>
    <n v="4"/>
  </r>
  <r>
    <s v="E262"/>
    <s v="Samantha Small"/>
    <x v="2"/>
    <x v="0"/>
    <n v="81576"/>
    <x v="240"/>
    <n v="2"/>
    <n v="0"/>
  </r>
  <r>
    <s v="E480"/>
    <s v="Mr. Dakota Crawford"/>
    <x v="2"/>
    <x v="0"/>
    <n v="81584"/>
    <x v="241"/>
    <n v="3"/>
    <n v="14"/>
  </r>
  <r>
    <s v="E118"/>
    <s v="Dr. Cynthia Barker"/>
    <x v="3"/>
    <x v="1"/>
    <n v="81650"/>
    <x v="242"/>
    <n v="4"/>
    <n v="7"/>
  </r>
  <r>
    <s v="E207"/>
    <s v="Tommy Dean"/>
    <x v="0"/>
    <x v="0"/>
    <n v="81685"/>
    <x v="208"/>
    <n v="1"/>
    <n v="5"/>
  </r>
  <r>
    <s v="E162"/>
    <s v="James Davis"/>
    <x v="1"/>
    <x v="0"/>
    <n v="81970"/>
    <x v="243"/>
    <n v="1"/>
    <n v="2"/>
  </r>
  <r>
    <s v="E067"/>
    <s v="Jason Martin"/>
    <x v="4"/>
    <x v="0"/>
    <n v="82015"/>
    <x v="244"/>
    <n v="2"/>
    <n v="5"/>
  </r>
  <r>
    <s v="E455"/>
    <s v="Carrie Adams"/>
    <x v="0"/>
    <x v="0"/>
    <n v="82172"/>
    <x v="245"/>
    <n v="4"/>
    <n v="13"/>
  </r>
  <r>
    <s v="E280"/>
    <s v="Michele Welch"/>
    <x v="3"/>
    <x v="0"/>
    <n v="82397"/>
    <x v="246"/>
    <n v="3"/>
    <n v="15"/>
  </r>
  <r>
    <s v="E165"/>
    <s v="Edgar Cervantes"/>
    <x v="3"/>
    <x v="0"/>
    <n v="82617"/>
    <x v="247"/>
    <n v="5"/>
    <n v="3"/>
  </r>
  <r>
    <s v="E398"/>
    <s v="Jeremiah Lewis II"/>
    <x v="5"/>
    <x v="0"/>
    <n v="82866"/>
    <x v="248"/>
    <n v="4"/>
    <n v="13"/>
  </r>
  <r>
    <s v="E037"/>
    <s v="Victoria Anderson"/>
    <x v="2"/>
    <x v="0"/>
    <n v="82896"/>
    <x v="249"/>
    <n v="4"/>
    <n v="5"/>
  </r>
  <r>
    <s v="E387"/>
    <s v="Colleen Hanson"/>
    <x v="1"/>
    <x v="1"/>
    <n v="82947"/>
    <x v="250"/>
    <n v="3"/>
    <n v="10"/>
  </r>
  <r>
    <s v="E066"/>
    <s v="Amanda Mcbride"/>
    <x v="2"/>
    <x v="0"/>
    <n v="83006"/>
    <x v="251"/>
    <n v="5"/>
    <n v="7"/>
  </r>
  <r>
    <s v="E124"/>
    <s v="Candice Aguirre"/>
    <x v="4"/>
    <x v="1"/>
    <n v="83316"/>
    <x v="252"/>
    <n v="5"/>
    <n v="6"/>
  </r>
  <r>
    <s v="E251"/>
    <s v="John Russell"/>
    <x v="0"/>
    <x v="1"/>
    <n v="83411"/>
    <x v="253"/>
    <n v="2"/>
    <n v="5"/>
  </r>
  <r>
    <s v="E328"/>
    <s v="Amber Hernandez"/>
    <x v="0"/>
    <x v="0"/>
    <n v="83486"/>
    <x v="254"/>
    <n v="4"/>
    <n v="10"/>
  </r>
  <r>
    <s v="E411"/>
    <s v="James Baxter"/>
    <x v="1"/>
    <x v="0"/>
    <n v="83760"/>
    <x v="255"/>
    <n v="3"/>
    <n v="9"/>
  </r>
  <r>
    <s v="E361"/>
    <s v="Carla Marks"/>
    <x v="4"/>
    <x v="0"/>
    <n v="83769"/>
    <x v="256"/>
    <n v="1"/>
    <n v="5"/>
  </r>
  <r>
    <s v="E211"/>
    <s v="Antonio Hartman"/>
    <x v="2"/>
    <x v="1"/>
    <n v="84217"/>
    <x v="257"/>
    <n v="3"/>
    <n v="7"/>
  </r>
  <r>
    <s v="E206"/>
    <s v="Jennifer Chen"/>
    <x v="0"/>
    <x v="1"/>
    <n v="84449"/>
    <x v="258"/>
    <n v="5"/>
    <n v="4"/>
  </r>
  <r>
    <s v="E291"/>
    <s v="Erin Keller"/>
    <x v="5"/>
    <x v="0"/>
    <n v="85139"/>
    <x v="259"/>
    <n v="3"/>
    <n v="8"/>
  </r>
  <r>
    <s v="E319"/>
    <s v="Bill Hall Jr."/>
    <x v="4"/>
    <x v="0"/>
    <n v="85561"/>
    <x v="260"/>
    <n v="5"/>
    <n v="5"/>
  </r>
  <r>
    <s v="E181"/>
    <s v="Kevin Johnson"/>
    <x v="5"/>
    <x v="1"/>
    <n v="85571"/>
    <x v="261"/>
    <n v="2"/>
    <n v="4"/>
  </r>
  <r>
    <s v="E252"/>
    <s v="Frank Arnold"/>
    <x v="1"/>
    <x v="0"/>
    <n v="85643"/>
    <x v="262"/>
    <n v="2"/>
    <n v="0"/>
  </r>
  <r>
    <s v="E102"/>
    <s v="Jennifer Wagner"/>
    <x v="1"/>
    <x v="0"/>
    <n v="85890"/>
    <x v="263"/>
    <n v="5"/>
    <n v="12"/>
  </r>
  <r>
    <s v="E284"/>
    <s v="Lisa Cohen"/>
    <x v="2"/>
    <x v="0"/>
    <n v="86114"/>
    <x v="264"/>
    <n v="3"/>
    <n v="3"/>
  </r>
  <r>
    <s v="E362"/>
    <s v="Christopher Johnson"/>
    <x v="1"/>
    <x v="0"/>
    <n v="86375"/>
    <x v="265"/>
    <n v="1"/>
    <n v="1"/>
  </r>
  <r>
    <s v="E352"/>
    <s v="Lisa Stanton"/>
    <x v="0"/>
    <x v="1"/>
    <n v="86981"/>
    <x v="266"/>
    <n v="3"/>
    <n v="9"/>
  </r>
  <r>
    <s v="E238"/>
    <s v="Christine Evans"/>
    <x v="1"/>
    <x v="0"/>
    <n v="87193"/>
    <x v="267"/>
    <n v="3"/>
    <n v="15"/>
  </r>
  <r>
    <s v="E104"/>
    <s v="John Bridges"/>
    <x v="5"/>
    <x v="1"/>
    <n v="87400"/>
    <x v="268"/>
    <n v="3"/>
    <n v="5"/>
  </r>
  <r>
    <s v="E493"/>
    <s v="James Little"/>
    <x v="2"/>
    <x v="1"/>
    <n v="87409"/>
    <x v="269"/>
    <n v="2"/>
    <n v="1"/>
  </r>
  <r>
    <s v="E422"/>
    <s v="Larry Adams"/>
    <x v="4"/>
    <x v="0"/>
    <n v="87570"/>
    <x v="270"/>
    <n v="1"/>
    <n v="4"/>
  </r>
  <r>
    <s v="E465"/>
    <s v="Todd Burnett"/>
    <x v="3"/>
    <x v="1"/>
    <n v="87579"/>
    <x v="271"/>
    <n v="4"/>
    <n v="14"/>
  </r>
  <r>
    <s v="E148"/>
    <s v="Kelsey Miller"/>
    <x v="0"/>
    <x v="0"/>
    <n v="87721"/>
    <x v="211"/>
    <n v="4"/>
    <n v="7"/>
  </r>
  <r>
    <s v="E369"/>
    <s v="Kenneth Malone"/>
    <x v="5"/>
    <x v="0"/>
    <n v="87919"/>
    <x v="272"/>
    <n v="2"/>
    <n v="0"/>
  </r>
  <r>
    <s v="E370"/>
    <s v="Latoya Murphy"/>
    <x v="5"/>
    <x v="0"/>
    <n v="88173"/>
    <x v="273"/>
    <n v="4"/>
    <n v="3"/>
  </r>
  <r>
    <s v="E414"/>
    <s v="Frank Brewer"/>
    <x v="4"/>
    <x v="0"/>
    <n v="88228"/>
    <x v="274"/>
    <n v="2"/>
    <n v="0"/>
  </r>
  <r>
    <s v="E086"/>
    <s v="Thomas Reed"/>
    <x v="3"/>
    <x v="0"/>
    <n v="88274"/>
    <x v="275"/>
    <n v="2"/>
    <n v="5"/>
  </r>
  <r>
    <s v="E229"/>
    <s v="Allison Miller"/>
    <x v="1"/>
    <x v="1"/>
    <n v="88373"/>
    <x v="276"/>
    <n v="4"/>
    <n v="6"/>
  </r>
  <r>
    <s v="E184"/>
    <s v="Maria Miller"/>
    <x v="2"/>
    <x v="1"/>
    <n v="88525"/>
    <x v="277"/>
    <n v="1"/>
    <n v="2"/>
  </r>
  <r>
    <s v="E499"/>
    <s v="Michelle Cuevas"/>
    <x v="1"/>
    <x v="1"/>
    <n v="88586"/>
    <x v="278"/>
    <n v="3"/>
    <n v="12"/>
  </r>
  <r>
    <s v="E261"/>
    <s v="Dustin Hubbard"/>
    <x v="5"/>
    <x v="0"/>
    <n v="88595"/>
    <x v="279"/>
    <n v="3"/>
    <n v="5"/>
  </r>
  <r>
    <s v="E350"/>
    <s v="Nicholas Bailey"/>
    <x v="0"/>
    <x v="0"/>
    <n v="88900"/>
    <x v="280"/>
    <n v="3"/>
    <n v="5"/>
  </r>
  <r>
    <s v="E093"/>
    <s v="Mrs. Felicia Shaffer"/>
    <x v="4"/>
    <x v="0"/>
    <n v="88947"/>
    <x v="281"/>
    <n v="2"/>
    <n v="5"/>
  </r>
  <r>
    <s v="E079"/>
    <s v="Jodi Jackson"/>
    <x v="1"/>
    <x v="1"/>
    <n v="88988"/>
    <x v="282"/>
    <n v="5"/>
    <n v="4"/>
  </r>
  <r>
    <s v="E399"/>
    <s v="David Kerr"/>
    <x v="4"/>
    <x v="1"/>
    <n v="88988"/>
    <x v="283"/>
    <n v="1"/>
    <n v="2"/>
  </r>
  <r>
    <s v="E038"/>
    <s v="Ashley Olsen"/>
    <x v="4"/>
    <x v="0"/>
    <n v="90058"/>
    <x v="235"/>
    <n v="3"/>
    <n v="14"/>
  </r>
  <r>
    <s v="E205"/>
    <s v="Michele Smith"/>
    <x v="3"/>
    <x v="0"/>
    <n v="90235"/>
    <x v="284"/>
    <n v="3"/>
    <n v="7"/>
  </r>
  <r>
    <s v="E017"/>
    <s v="Nicole Watson"/>
    <x v="1"/>
    <x v="0"/>
    <n v="90378"/>
    <x v="285"/>
    <n v="1"/>
    <n v="4"/>
  </r>
  <r>
    <s v="E003"/>
    <s v="Amanda Miller"/>
    <x v="5"/>
    <x v="1"/>
    <n v="90389"/>
    <x v="286"/>
    <n v="2"/>
    <n v="4"/>
  </r>
  <r>
    <s v="E307"/>
    <s v="Amy Fernandez"/>
    <x v="0"/>
    <x v="1"/>
    <n v="90519"/>
    <x v="287"/>
    <n v="4"/>
    <n v="15"/>
  </r>
  <r>
    <s v="E045"/>
    <s v="Cheyenne Raymond"/>
    <x v="1"/>
    <x v="1"/>
    <n v="90634"/>
    <x v="288"/>
    <n v="2"/>
    <n v="0"/>
  </r>
  <r>
    <s v="E059"/>
    <s v="Daniel Owens"/>
    <x v="5"/>
    <x v="1"/>
    <n v="90724"/>
    <x v="182"/>
    <n v="2"/>
    <n v="2"/>
  </r>
  <r>
    <s v="E410"/>
    <s v="Christopher White"/>
    <x v="1"/>
    <x v="1"/>
    <n v="90868"/>
    <x v="289"/>
    <n v="5"/>
    <n v="15"/>
  </r>
  <r>
    <s v="E449"/>
    <s v="Holly Rangel"/>
    <x v="4"/>
    <x v="0"/>
    <n v="90902"/>
    <x v="290"/>
    <n v="2"/>
    <n v="4"/>
  </r>
  <r>
    <s v="E021"/>
    <s v="Dr. Jacob Roberts"/>
    <x v="2"/>
    <x v="1"/>
    <n v="90939"/>
    <x v="291"/>
    <n v="4"/>
    <n v="15"/>
  </r>
  <r>
    <s v="E134"/>
    <s v="Carlos Everett"/>
    <x v="2"/>
    <x v="1"/>
    <n v="90946"/>
    <x v="292"/>
    <n v="1"/>
    <n v="5"/>
  </r>
  <r>
    <s v="E380"/>
    <s v="Megan Roberts"/>
    <x v="2"/>
    <x v="0"/>
    <n v="91394"/>
    <x v="293"/>
    <n v="3"/>
    <n v="15"/>
  </r>
  <r>
    <s v="E453"/>
    <s v="Lawrence Bryant"/>
    <x v="2"/>
    <x v="1"/>
    <n v="92086"/>
    <x v="294"/>
    <n v="5"/>
    <n v="10"/>
  </r>
  <r>
    <s v="E120"/>
    <s v="Dana Monroe"/>
    <x v="2"/>
    <x v="0"/>
    <n v="92141"/>
    <x v="85"/>
    <n v="1"/>
    <n v="2"/>
  </r>
  <r>
    <s v="E424"/>
    <s v="Barry Mcclain"/>
    <x v="4"/>
    <x v="0"/>
    <n v="92503"/>
    <x v="295"/>
    <n v="5"/>
    <n v="8"/>
  </r>
  <r>
    <s v="E142"/>
    <s v="Andrew Sullivan"/>
    <x v="4"/>
    <x v="0"/>
    <n v="92643"/>
    <x v="296"/>
    <n v="1"/>
    <n v="4"/>
  </r>
  <r>
    <s v="E435"/>
    <s v="Michelle Jacobs"/>
    <x v="2"/>
    <x v="0"/>
    <n v="92662"/>
    <x v="297"/>
    <n v="5"/>
    <n v="14"/>
  </r>
  <r>
    <s v="E459"/>
    <s v="Cassandra Clarke"/>
    <x v="2"/>
    <x v="1"/>
    <n v="92874"/>
    <x v="298"/>
    <n v="4"/>
    <n v="4"/>
  </r>
  <r>
    <s v="E116"/>
    <s v="Charles Chen"/>
    <x v="2"/>
    <x v="1"/>
    <n v="92932"/>
    <x v="299"/>
    <n v="2"/>
    <n v="3"/>
  </r>
  <r>
    <s v="E106"/>
    <s v="Brian Jenkins"/>
    <x v="0"/>
    <x v="1"/>
    <n v="92934"/>
    <x v="300"/>
    <n v="4"/>
    <n v="3"/>
  </r>
  <r>
    <s v="E290"/>
    <s v="Theresa Jackson"/>
    <x v="1"/>
    <x v="0"/>
    <n v="93004"/>
    <x v="301"/>
    <n v="4"/>
    <n v="9"/>
  </r>
  <r>
    <s v="E061"/>
    <s v="Alexander Morton"/>
    <x v="5"/>
    <x v="1"/>
    <n v="93269"/>
    <x v="302"/>
    <n v="1"/>
    <n v="2"/>
  </r>
  <r>
    <s v="E327"/>
    <s v="Samuel Williams"/>
    <x v="4"/>
    <x v="0"/>
    <n v="93328"/>
    <x v="245"/>
    <n v="5"/>
    <n v="14"/>
  </r>
  <r>
    <s v="E253"/>
    <s v="Karen Simon"/>
    <x v="5"/>
    <x v="1"/>
    <n v="93342"/>
    <x v="303"/>
    <n v="5"/>
    <n v="7"/>
  </r>
  <r>
    <s v="E473"/>
    <s v="Lisa Wilson"/>
    <x v="1"/>
    <x v="1"/>
    <n v="93647"/>
    <x v="87"/>
    <n v="2"/>
    <n v="1"/>
  </r>
  <r>
    <s v="E113"/>
    <s v="Timothy Colon"/>
    <x v="0"/>
    <x v="0"/>
    <n v="93842"/>
    <x v="304"/>
    <n v="2"/>
    <n v="3"/>
  </r>
  <r>
    <s v="E071"/>
    <s v="Russell Wilson"/>
    <x v="1"/>
    <x v="1"/>
    <n v="93962"/>
    <x v="305"/>
    <n v="5"/>
    <n v="5"/>
  </r>
  <r>
    <s v="E009"/>
    <s v="Thomas Woodard Jr."/>
    <x v="5"/>
    <x v="1"/>
    <n v="94223"/>
    <x v="306"/>
    <n v="2"/>
    <n v="3"/>
  </r>
  <r>
    <s v="E241"/>
    <s v="Cory Owens"/>
    <x v="4"/>
    <x v="0"/>
    <n v="94423"/>
    <x v="307"/>
    <n v="3"/>
    <n v="12"/>
  </r>
  <r>
    <s v="E243"/>
    <s v="Dr. Christian Moore"/>
    <x v="4"/>
    <x v="0"/>
    <n v="94893"/>
    <x v="308"/>
    <n v="5"/>
    <n v="10"/>
  </r>
  <r>
    <s v="E081"/>
    <s v="Victor Delgado"/>
    <x v="4"/>
    <x v="1"/>
    <n v="94935"/>
    <x v="309"/>
    <n v="3"/>
    <n v="5"/>
  </r>
  <r>
    <s v="E115"/>
    <s v="Amanda Knapp"/>
    <x v="1"/>
    <x v="0"/>
    <n v="95011"/>
    <x v="310"/>
    <n v="1"/>
    <n v="0"/>
  </r>
  <r>
    <s v="E486"/>
    <s v="Scott Waters"/>
    <x v="1"/>
    <x v="0"/>
    <n v="95054"/>
    <x v="311"/>
    <n v="5"/>
    <n v="9"/>
  </r>
  <r>
    <s v="E468"/>
    <s v="Karen Rosales"/>
    <x v="5"/>
    <x v="0"/>
    <n v="95073"/>
    <x v="312"/>
    <n v="4"/>
    <n v="4"/>
  </r>
  <r>
    <s v="E275"/>
    <s v="Leslie Hall"/>
    <x v="4"/>
    <x v="0"/>
    <n v="95183"/>
    <x v="313"/>
    <n v="1"/>
    <n v="1"/>
  </r>
  <r>
    <s v="E469"/>
    <s v="William Larsen"/>
    <x v="4"/>
    <x v="0"/>
    <n v="95522"/>
    <x v="314"/>
    <n v="4"/>
    <n v="9"/>
  </r>
  <r>
    <s v="E170"/>
    <s v="Jacob Marquez"/>
    <x v="0"/>
    <x v="0"/>
    <n v="95540"/>
    <x v="315"/>
    <n v="4"/>
    <n v="14"/>
  </r>
  <r>
    <s v="E317"/>
    <s v="Michael Stanley"/>
    <x v="2"/>
    <x v="1"/>
    <n v="95558"/>
    <x v="316"/>
    <n v="2"/>
    <n v="4"/>
  </r>
  <r>
    <s v="E331"/>
    <s v="Tara Smith"/>
    <x v="1"/>
    <x v="1"/>
    <n v="95599"/>
    <x v="317"/>
    <n v="4"/>
    <n v="6"/>
  </r>
  <r>
    <s v="E195"/>
    <s v="Heather Martinez"/>
    <x v="5"/>
    <x v="1"/>
    <n v="95702"/>
    <x v="318"/>
    <n v="1"/>
    <n v="2"/>
  </r>
  <r>
    <s v="E152"/>
    <s v="Lisa Chan"/>
    <x v="0"/>
    <x v="0"/>
    <n v="95823"/>
    <x v="319"/>
    <n v="1"/>
    <n v="2"/>
  </r>
  <r>
    <s v="E371"/>
    <s v="Erin Bennett"/>
    <x v="0"/>
    <x v="0"/>
    <n v="95830"/>
    <x v="320"/>
    <n v="2"/>
    <n v="4"/>
  </r>
  <r>
    <s v="E072"/>
    <s v="Sarah Bray"/>
    <x v="4"/>
    <x v="0"/>
    <n v="95902"/>
    <x v="321"/>
    <n v="3"/>
    <n v="4"/>
  </r>
  <r>
    <s v="E377"/>
    <s v="Kimberly Hanson"/>
    <x v="4"/>
    <x v="0"/>
    <n v="95972"/>
    <x v="322"/>
    <n v="2"/>
    <n v="4"/>
  </r>
  <r>
    <s v="E103"/>
    <s v="Christine Johnson"/>
    <x v="2"/>
    <x v="0"/>
    <n v="96198"/>
    <x v="323"/>
    <n v="2"/>
    <n v="5"/>
  </r>
  <r>
    <s v="E221"/>
    <s v="Elizabeth Kim"/>
    <x v="0"/>
    <x v="1"/>
    <n v="96214"/>
    <x v="324"/>
    <n v="3"/>
    <n v="4"/>
  </r>
  <r>
    <s v="E448"/>
    <s v="Anthony Pearson"/>
    <x v="4"/>
    <x v="1"/>
    <n v="96300"/>
    <x v="325"/>
    <n v="5"/>
    <n v="14"/>
  </r>
  <r>
    <s v="E446"/>
    <s v="Jeffrey Johnson"/>
    <x v="4"/>
    <x v="1"/>
    <n v="96346"/>
    <x v="326"/>
    <n v="1"/>
    <n v="4"/>
  </r>
  <r>
    <s v="E246"/>
    <s v="Colleen Williams"/>
    <x v="0"/>
    <x v="1"/>
    <n v="96406"/>
    <x v="327"/>
    <n v="5"/>
    <n v="5"/>
  </r>
  <r>
    <s v="E198"/>
    <s v="Danielle Munoz"/>
    <x v="3"/>
    <x v="0"/>
    <n v="96410"/>
    <x v="328"/>
    <n v="3"/>
    <n v="6"/>
  </r>
  <r>
    <s v="E432"/>
    <s v="Lawrence Pacheco"/>
    <x v="2"/>
    <x v="1"/>
    <n v="96602"/>
    <x v="329"/>
    <n v="5"/>
    <n v="12"/>
  </r>
  <r>
    <s v="E109"/>
    <s v="Daniel Adams"/>
    <x v="3"/>
    <x v="0"/>
    <n v="97009"/>
    <x v="330"/>
    <n v="2"/>
    <n v="1"/>
  </r>
  <r>
    <s v="E150"/>
    <s v="Ryan Castro"/>
    <x v="4"/>
    <x v="0"/>
    <n v="97009"/>
    <x v="331"/>
    <n v="2"/>
    <n v="0"/>
  </r>
  <r>
    <s v="E466"/>
    <s v="Rebecca Thomas"/>
    <x v="4"/>
    <x v="1"/>
    <n v="97388"/>
    <x v="332"/>
    <n v="3"/>
    <n v="3"/>
  </r>
  <r>
    <s v="E313"/>
    <s v="John Nelson"/>
    <x v="1"/>
    <x v="1"/>
    <n v="97513"/>
    <x v="333"/>
    <n v="3"/>
    <n v="13"/>
  </r>
  <r>
    <s v="E041"/>
    <s v="Marcia Lopez"/>
    <x v="3"/>
    <x v="1"/>
    <n v="97524"/>
    <x v="334"/>
    <n v="1"/>
    <n v="1"/>
  </r>
  <r>
    <s v="E379"/>
    <s v="Ashley Kelley"/>
    <x v="2"/>
    <x v="1"/>
    <n v="97573"/>
    <x v="335"/>
    <n v="3"/>
    <n v="12"/>
  </r>
  <r>
    <s v="E491"/>
    <s v="Amber Stephens"/>
    <x v="5"/>
    <x v="0"/>
    <n v="98058"/>
    <x v="336"/>
    <n v="5"/>
    <n v="11"/>
  </r>
  <r>
    <s v="E201"/>
    <s v="Kathryn Cruz"/>
    <x v="0"/>
    <x v="0"/>
    <n v="98327"/>
    <x v="57"/>
    <n v="3"/>
    <n v="12"/>
  </r>
  <r>
    <s v="E090"/>
    <s v="Anthony Mercado"/>
    <x v="3"/>
    <x v="0"/>
    <n v="98517"/>
    <x v="337"/>
    <n v="2"/>
    <n v="3"/>
  </r>
  <r>
    <s v="E112"/>
    <s v="Joel Stewart"/>
    <x v="5"/>
    <x v="0"/>
    <n v="98544"/>
    <x v="338"/>
    <n v="3"/>
    <n v="7"/>
  </r>
  <r>
    <s v="E060"/>
    <s v="Michael Clark"/>
    <x v="1"/>
    <x v="1"/>
    <n v="98610"/>
    <x v="339"/>
    <n v="2"/>
    <n v="5"/>
  </r>
  <r>
    <s v="E351"/>
    <s v="Kayla Kaufman"/>
    <x v="3"/>
    <x v="0"/>
    <n v="98916"/>
    <x v="340"/>
    <n v="5"/>
    <n v="8"/>
  </r>
  <r>
    <s v="E078"/>
    <s v="Debra Carter"/>
    <x v="5"/>
    <x v="0"/>
    <n v="99128"/>
    <x v="341"/>
    <n v="5"/>
    <n v="4"/>
  </r>
  <r>
    <s v="E474"/>
    <s v="Kimberly Valdez"/>
    <x v="3"/>
    <x v="0"/>
    <n v="99362"/>
    <x v="342"/>
    <n v="1"/>
    <n v="4"/>
  </r>
  <r>
    <s v="E406"/>
    <s v="Craig Lopez"/>
    <x v="4"/>
    <x v="0"/>
    <n v="99427"/>
    <x v="343"/>
    <n v="4"/>
    <n v="8"/>
  </r>
  <r>
    <s v="E203"/>
    <s v="Mark Obrien"/>
    <x v="4"/>
    <x v="1"/>
    <n v="99596"/>
    <x v="344"/>
    <n v="2"/>
    <n v="4"/>
  </r>
  <r>
    <s v="E479"/>
    <s v="Heather Cox"/>
    <x v="5"/>
    <x v="1"/>
    <n v="99608"/>
    <x v="345"/>
    <n v="3"/>
    <n v="10"/>
  </r>
  <r>
    <s v="E382"/>
    <s v="Terry Green"/>
    <x v="0"/>
    <x v="0"/>
    <n v="99741"/>
    <x v="346"/>
    <n v="3"/>
    <n v="12"/>
  </r>
  <r>
    <s v="E485"/>
    <s v="Christopher Dean"/>
    <x v="2"/>
    <x v="1"/>
    <n v="99995"/>
    <x v="127"/>
    <n v="4"/>
    <n v="12"/>
  </r>
  <r>
    <s v="E074"/>
    <s v="Katelyn Griffin"/>
    <x v="1"/>
    <x v="0"/>
    <n v="100137"/>
    <x v="347"/>
    <n v="5"/>
    <n v="4"/>
  </r>
  <r>
    <s v="E321"/>
    <s v="Andrew Austin"/>
    <x v="4"/>
    <x v="1"/>
    <n v="100294"/>
    <x v="348"/>
    <n v="5"/>
    <n v="9"/>
  </r>
  <r>
    <s v="E300"/>
    <s v="Brian Myers"/>
    <x v="3"/>
    <x v="1"/>
    <n v="100328"/>
    <x v="349"/>
    <n v="4"/>
    <n v="6"/>
  </r>
  <r>
    <s v="E338"/>
    <s v="Mark Franklin"/>
    <x v="5"/>
    <x v="0"/>
    <n v="100339"/>
    <x v="350"/>
    <n v="1"/>
    <n v="2"/>
  </r>
  <r>
    <s v="E056"/>
    <s v="Bryan Stanley"/>
    <x v="4"/>
    <x v="1"/>
    <n v="100412"/>
    <x v="351"/>
    <n v="3"/>
    <n v="15"/>
  </r>
  <r>
    <s v="E187"/>
    <s v="Justin Garcia"/>
    <x v="4"/>
    <x v="1"/>
    <n v="100508"/>
    <x v="352"/>
    <n v="1"/>
    <n v="0"/>
  </r>
  <r>
    <s v="E179"/>
    <s v="Rachel Mcdonald"/>
    <x v="1"/>
    <x v="1"/>
    <n v="100575"/>
    <x v="353"/>
    <n v="4"/>
    <n v="14"/>
  </r>
  <r>
    <s v="E464"/>
    <s v="Valerie Harris"/>
    <x v="0"/>
    <x v="0"/>
    <n v="100632"/>
    <x v="354"/>
    <n v="1"/>
    <n v="5"/>
  </r>
  <r>
    <s v="E367"/>
    <s v="Caroline Shaw"/>
    <x v="5"/>
    <x v="0"/>
    <n v="100714"/>
    <x v="355"/>
    <n v="1"/>
    <n v="4"/>
  </r>
  <r>
    <s v="E314"/>
    <s v="Jose Gibson"/>
    <x v="4"/>
    <x v="0"/>
    <n v="100733"/>
    <x v="356"/>
    <n v="5"/>
    <n v="3"/>
  </r>
  <r>
    <s v="E310"/>
    <s v="Kelly Lee"/>
    <x v="1"/>
    <x v="0"/>
    <n v="100780"/>
    <x v="357"/>
    <n v="2"/>
    <n v="3"/>
  </r>
  <r>
    <s v="E032"/>
    <s v="Rebecca Eaton"/>
    <x v="5"/>
    <x v="1"/>
    <n v="100902"/>
    <x v="358"/>
    <n v="1"/>
    <n v="2"/>
  </r>
  <r>
    <s v="E110"/>
    <s v="Billy Hall"/>
    <x v="2"/>
    <x v="1"/>
    <n v="100977"/>
    <x v="359"/>
    <n v="4"/>
    <n v="7"/>
  </r>
  <r>
    <s v="E242"/>
    <s v="William Cook"/>
    <x v="5"/>
    <x v="0"/>
    <n v="101025"/>
    <x v="360"/>
    <n v="5"/>
    <n v="5"/>
  </r>
  <r>
    <s v="E346"/>
    <s v="Angel Carrillo"/>
    <x v="1"/>
    <x v="1"/>
    <n v="101810"/>
    <x v="361"/>
    <n v="3"/>
    <n v="10"/>
  </r>
  <r>
    <s v="E131"/>
    <s v="Mr. Jeffrey Benitez"/>
    <x v="2"/>
    <x v="1"/>
    <n v="101981"/>
    <x v="362"/>
    <n v="1"/>
    <n v="3"/>
  </r>
  <r>
    <s v="E388"/>
    <s v="Victoria King"/>
    <x v="5"/>
    <x v="0"/>
    <n v="102005"/>
    <x v="363"/>
    <n v="2"/>
    <n v="5"/>
  </r>
  <r>
    <s v="E285"/>
    <s v="Sabrina Freeman"/>
    <x v="1"/>
    <x v="0"/>
    <n v="102010"/>
    <x v="364"/>
    <n v="5"/>
    <n v="9"/>
  </r>
  <r>
    <s v="E099"/>
    <s v="William Peterson MD"/>
    <x v="5"/>
    <x v="1"/>
    <n v="102078"/>
    <x v="365"/>
    <n v="3"/>
    <n v="7"/>
  </r>
  <r>
    <s v="E063"/>
    <s v="Rita Brown"/>
    <x v="5"/>
    <x v="0"/>
    <n v="102125"/>
    <x v="366"/>
    <n v="1"/>
    <n v="0"/>
  </r>
  <r>
    <s v="E185"/>
    <s v="Rachel Garcia"/>
    <x v="4"/>
    <x v="0"/>
    <n v="102340"/>
    <x v="163"/>
    <n v="3"/>
    <n v="3"/>
  </r>
  <r>
    <s v="E286"/>
    <s v="Angela Jackson"/>
    <x v="2"/>
    <x v="1"/>
    <n v="102474"/>
    <x v="310"/>
    <n v="1"/>
    <n v="3"/>
  </r>
  <r>
    <s v="E443"/>
    <s v="Christopher Brennan"/>
    <x v="5"/>
    <x v="0"/>
    <n v="102675"/>
    <x v="367"/>
    <n v="2"/>
    <n v="2"/>
  </r>
  <r>
    <s v="E456"/>
    <s v="Keith Bell"/>
    <x v="1"/>
    <x v="1"/>
    <n v="102772"/>
    <x v="368"/>
    <n v="4"/>
    <n v="4"/>
  </r>
  <r>
    <s v="E218"/>
    <s v="Daniel Wells"/>
    <x v="1"/>
    <x v="1"/>
    <n v="103284"/>
    <x v="369"/>
    <n v="4"/>
    <n v="8"/>
  </r>
  <r>
    <s v="E470"/>
    <s v="William Romero MD"/>
    <x v="5"/>
    <x v="0"/>
    <n v="103569"/>
    <x v="370"/>
    <n v="4"/>
    <n v="3"/>
  </r>
  <r>
    <s v="E039"/>
    <s v="Mary Allen"/>
    <x v="2"/>
    <x v="0"/>
    <n v="103717"/>
    <x v="371"/>
    <n v="1"/>
    <n v="1"/>
  </r>
  <r>
    <s v="E230"/>
    <s v="Brandon Padilla MD"/>
    <x v="4"/>
    <x v="0"/>
    <n v="103949"/>
    <x v="372"/>
    <n v="1"/>
    <n v="4"/>
  </r>
  <r>
    <s v="E287"/>
    <s v="Mr. Robert Thomas"/>
    <x v="1"/>
    <x v="1"/>
    <n v="104085"/>
    <x v="373"/>
    <n v="1"/>
    <n v="4"/>
  </r>
  <r>
    <s v="E390"/>
    <s v="Melissa Farmer"/>
    <x v="3"/>
    <x v="0"/>
    <n v="104165"/>
    <x v="374"/>
    <n v="5"/>
    <n v="6"/>
  </r>
  <r>
    <s v="E316"/>
    <s v="Martha Rosario"/>
    <x v="3"/>
    <x v="0"/>
    <n v="104193"/>
    <x v="375"/>
    <n v="4"/>
    <n v="5"/>
  </r>
  <r>
    <s v="E409"/>
    <s v="Melissa Scott"/>
    <x v="0"/>
    <x v="1"/>
    <n v="104287"/>
    <x v="376"/>
    <n v="4"/>
    <n v="15"/>
  </r>
  <r>
    <s v="E145"/>
    <s v="Jacqueline Faulkner"/>
    <x v="3"/>
    <x v="1"/>
    <n v="104294"/>
    <x v="377"/>
    <n v="4"/>
    <n v="7"/>
  </r>
  <r>
    <s v="E046"/>
    <s v="Monica Chandler"/>
    <x v="1"/>
    <x v="1"/>
    <n v="104551"/>
    <x v="378"/>
    <n v="4"/>
    <n v="5"/>
  </r>
  <r>
    <s v="E454"/>
    <s v="Laura Beck"/>
    <x v="4"/>
    <x v="1"/>
    <n v="104570"/>
    <x v="379"/>
    <n v="4"/>
    <n v="14"/>
  </r>
  <r>
    <s v="E245"/>
    <s v="Nicholas Bautista"/>
    <x v="4"/>
    <x v="1"/>
    <n v="104657"/>
    <x v="380"/>
    <n v="1"/>
    <n v="4"/>
  </r>
  <r>
    <s v="E105"/>
    <s v="Tiffany Chavez"/>
    <x v="4"/>
    <x v="0"/>
    <n v="104836"/>
    <x v="132"/>
    <n v="3"/>
    <n v="15"/>
  </r>
  <r>
    <s v="E223"/>
    <s v="Chad Anderson"/>
    <x v="2"/>
    <x v="1"/>
    <n v="104950"/>
    <x v="381"/>
    <n v="5"/>
    <n v="6"/>
  </r>
  <r>
    <s v="E096"/>
    <s v="Tracy Dudley"/>
    <x v="1"/>
    <x v="1"/>
    <n v="104957"/>
    <x v="382"/>
    <n v="3"/>
    <n v="9"/>
  </r>
  <r>
    <s v="E047"/>
    <s v="Jacob Hughes"/>
    <x v="2"/>
    <x v="1"/>
    <n v="104958"/>
    <x v="383"/>
    <n v="1"/>
    <n v="0"/>
  </r>
  <r>
    <s v="E445"/>
    <s v="Michael Christensen"/>
    <x v="0"/>
    <x v="0"/>
    <n v="104995"/>
    <x v="206"/>
    <n v="2"/>
    <n v="5"/>
  </r>
  <r>
    <s v="E048"/>
    <s v="Renee Bailey"/>
    <x v="4"/>
    <x v="0"/>
    <n v="105169"/>
    <x v="384"/>
    <n v="4"/>
    <n v="11"/>
  </r>
  <r>
    <s v="E023"/>
    <s v="Jennifer Nunez"/>
    <x v="1"/>
    <x v="1"/>
    <n v="105173"/>
    <x v="385"/>
    <n v="3"/>
    <n v="7"/>
  </r>
  <r>
    <s v="E322"/>
    <s v="Monique Walker"/>
    <x v="5"/>
    <x v="1"/>
    <n v="105487"/>
    <x v="386"/>
    <n v="1"/>
    <n v="2"/>
  </r>
  <r>
    <s v="E167"/>
    <s v="Jonathan Jones"/>
    <x v="2"/>
    <x v="1"/>
    <n v="105853"/>
    <x v="387"/>
    <n v="1"/>
    <n v="5"/>
  </r>
  <r>
    <s v="E349"/>
    <s v="Joseph Phillips"/>
    <x v="3"/>
    <x v="1"/>
    <n v="106025"/>
    <x v="388"/>
    <n v="3"/>
    <n v="15"/>
  </r>
  <r>
    <s v="E157"/>
    <s v="Jacob Montgomery"/>
    <x v="0"/>
    <x v="0"/>
    <n v="106282"/>
    <x v="389"/>
    <n v="2"/>
    <n v="4"/>
  </r>
  <r>
    <s v="E303"/>
    <s v="Kevin Beard"/>
    <x v="5"/>
    <x v="1"/>
    <n v="106385"/>
    <x v="390"/>
    <n v="3"/>
    <n v="10"/>
  </r>
  <r>
    <s v="E326"/>
    <s v="Paul Whitaker"/>
    <x v="0"/>
    <x v="0"/>
    <n v="106388"/>
    <x v="391"/>
    <n v="4"/>
    <n v="4"/>
  </r>
  <r>
    <s v="E214"/>
    <s v="Alex Bridges"/>
    <x v="3"/>
    <x v="1"/>
    <n v="106555"/>
    <x v="392"/>
    <n v="1"/>
    <n v="1"/>
  </r>
  <r>
    <s v="E020"/>
    <s v="Ann Boyer"/>
    <x v="3"/>
    <x v="1"/>
    <n v="106584"/>
    <x v="393"/>
    <n v="3"/>
    <n v="12"/>
  </r>
  <r>
    <s v="E143"/>
    <s v="Richard Norton"/>
    <x v="3"/>
    <x v="0"/>
    <n v="106726"/>
    <x v="394"/>
    <n v="5"/>
    <n v="14"/>
  </r>
  <r>
    <s v="E348"/>
    <s v="Amber Wilson"/>
    <x v="2"/>
    <x v="1"/>
    <n v="106866"/>
    <x v="395"/>
    <n v="4"/>
    <n v="7"/>
  </r>
  <r>
    <s v="E418"/>
    <s v="Linda Williams"/>
    <x v="0"/>
    <x v="1"/>
    <n v="107170"/>
    <x v="396"/>
    <n v="2"/>
    <n v="4"/>
  </r>
  <r>
    <s v="E114"/>
    <s v="Jesse Carroll"/>
    <x v="0"/>
    <x v="0"/>
    <n v="107386"/>
    <x v="397"/>
    <n v="1"/>
    <n v="3"/>
  </r>
  <r>
    <s v="E413"/>
    <s v="Kyle Cruz"/>
    <x v="3"/>
    <x v="0"/>
    <n v="107410"/>
    <x v="398"/>
    <n v="1"/>
    <n v="5"/>
  </r>
  <r>
    <s v="E276"/>
    <s v="Daniel Bryant"/>
    <x v="2"/>
    <x v="0"/>
    <n v="107438"/>
    <x v="399"/>
    <n v="2"/>
    <n v="2"/>
  </r>
  <r>
    <s v="E304"/>
    <s v="Robert Barnes"/>
    <x v="4"/>
    <x v="0"/>
    <n v="107532"/>
    <x v="400"/>
    <n v="2"/>
    <n v="3"/>
  </r>
  <r>
    <s v="E158"/>
    <s v="Melissa Combs"/>
    <x v="3"/>
    <x v="1"/>
    <n v="107825"/>
    <x v="401"/>
    <n v="3"/>
    <n v="3"/>
  </r>
  <r>
    <s v="E492"/>
    <s v="Christopher Turner"/>
    <x v="3"/>
    <x v="0"/>
    <n v="108053"/>
    <x v="402"/>
    <n v="3"/>
    <n v="15"/>
  </r>
  <r>
    <s v="E189"/>
    <s v="Andrea Simpson"/>
    <x v="2"/>
    <x v="0"/>
    <n v="108156"/>
    <x v="90"/>
    <n v="5"/>
    <n v="7"/>
  </r>
  <r>
    <s v="E278"/>
    <s v="Beth Christian"/>
    <x v="3"/>
    <x v="0"/>
    <n v="108269"/>
    <x v="403"/>
    <n v="3"/>
    <n v="10"/>
  </r>
  <r>
    <s v="E231"/>
    <s v="Amy Garcia"/>
    <x v="0"/>
    <x v="0"/>
    <n v="108365"/>
    <x v="404"/>
    <n v="5"/>
    <n v="12"/>
  </r>
  <r>
    <s v="E225"/>
    <s v="Nichole Nelson"/>
    <x v="4"/>
    <x v="1"/>
    <n v="108446"/>
    <x v="405"/>
    <n v="2"/>
    <n v="0"/>
  </r>
  <r>
    <s v="E111"/>
    <s v="Steven Potts"/>
    <x v="4"/>
    <x v="1"/>
    <n v="108568"/>
    <x v="406"/>
    <n v="1"/>
    <n v="3"/>
  </r>
  <r>
    <s v="E295"/>
    <s v="Carly Horton"/>
    <x v="0"/>
    <x v="1"/>
    <n v="108719"/>
    <x v="407"/>
    <n v="2"/>
    <n v="2"/>
  </r>
  <r>
    <s v="E082"/>
    <s v="Scott Williams"/>
    <x v="4"/>
    <x v="1"/>
    <n v="108779"/>
    <x v="408"/>
    <n v="1"/>
    <n v="1"/>
  </r>
  <r>
    <s v="E097"/>
    <s v="Anthony Johnson"/>
    <x v="0"/>
    <x v="1"/>
    <n v="109085"/>
    <x v="139"/>
    <n v="1"/>
    <n v="1"/>
  </r>
  <r>
    <s v="E431"/>
    <s v="Elizabeth Bowen"/>
    <x v="0"/>
    <x v="1"/>
    <n v="109115"/>
    <x v="409"/>
    <n v="4"/>
    <n v="6"/>
  </r>
  <r>
    <s v="E070"/>
    <s v="Mr. Colton Marquez MD"/>
    <x v="1"/>
    <x v="1"/>
    <n v="109298"/>
    <x v="410"/>
    <n v="2"/>
    <n v="4"/>
  </r>
  <r>
    <s v="E489"/>
    <s v="Greg Cain"/>
    <x v="0"/>
    <x v="0"/>
    <n v="109312"/>
    <x v="411"/>
    <n v="2"/>
    <n v="2"/>
  </r>
  <r>
    <s v="E404"/>
    <s v="Amanda Hernandez"/>
    <x v="2"/>
    <x v="1"/>
    <n v="109335"/>
    <x v="412"/>
    <n v="4"/>
    <n v="5"/>
  </r>
  <r>
    <s v="E267"/>
    <s v="Lisa Franklin"/>
    <x v="1"/>
    <x v="1"/>
    <n v="109478"/>
    <x v="413"/>
    <n v="5"/>
    <n v="9"/>
  </r>
  <r>
    <s v="E122"/>
    <s v="Pamela Williams"/>
    <x v="1"/>
    <x v="0"/>
    <n v="109550"/>
    <x v="414"/>
    <n v="1"/>
    <n v="0"/>
  </r>
  <r>
    <s v="E001"/>
    <s v="Tara Davis"/>
    <x v="2"/>
    <x v="1"/>
    <n v="109560"/>
    <x v="415"/>
    <n v="5"/>
    <n v="14"/>
  </r>
  <r>
    <s v="E015"/>
    <s v="Kelsey Zimmerman"/>
    <x v="5"/>
    <x v="1"/>
    <n v="109585"/>
    <x v="416"/>
    <n v="1"/>
    <n v="1"/>
  </r>
  <r>
    <s v="E439"/>
    <s v="Brandon Lane"/>
    <x v="1"/>
    <x v="0"/>
    <n v="109919"/>
    <x v="417"/>
    <n v="2"/>
    <n v="0"/>
  </r>
  <r>
    <s v="E299"/>
    <s v="Kim Beard"/>
    <x v="2"/>
    <x v="1"/>
    <n v="109952"/>
    <x v="418"/>
    <n v="2"/>
    <n v="3"/>
  </r>
  <r>
    <s v="E279"/>
    <s v="Gabrielle Johnson"/>
    <x v="1"/>
    <x v="1"/>
    <n v="110033"/>
    <x v="419"/>
    <n v="1"/>
    <n v="2"/>
  </r>
  <r>
    <s v="E222"/>
    <s v="Lauren Fitzgerald"/>
    <x v="3"/>
    <x v="1"/>
    <n v="110357"/>
    <x v="420"/>
    <n v="2"/>
    <n v="4"/>
  </r>
  <r>
    <s v="E022"/>
    <s v="Becky Sweeney"/>
    <x v="5"/>
    <x v="0"/>
    <n v="110937"/>
    <x v="112"/>
    <n v="5"/>
    <n v="3"/>
  </r>
  <r>
    <s v="E340"/>
    <s v="Shannon Bonilla"/>
    <x v="2"/>
    <x v="1"/>
    <n v="111105"/>
    <x v="14"/>
    <n v="2"/>
    <n v="4"/>
  </r>
  <r>
    <s v="E337"/>
    <s v="Diana Pierce"/>
    <x v="1"/>
    <x v="0"/>
    <n v="111426"/>
    <x v="421"/>
    <n v="4"/>
    <n v="8"/>
  </r>
  <r>
    <s v="E293"/>
    <s v="Jennifer Bautista"/>
    <x v="2"/>
    <x v="0"/>
    <n v="111656"/>
    <x v="422"/>
    <n v="2"/>
    <n v="2"/>
  </r>
  <r>
    <s v="E016"/>
    <s v="Regina Williams"/>
    <x v="4"/>
    <x v="1"/>
    <n v="111691"/>
    <x v="423"/>
    <n v="3"/>
    <n v="7"/>
  </r>
  <r>
    <s v="E408"/>
    <s v="Krystal Martin"/>
    <x v="0"/>
    <x v="1"/>
    <n v="111725"/>
    <x v="424"/>
    <n v="3"/>
    <n v="8"/>
  </r>
  <r>
    <s v="E353"/>
    <s v="Michael Edwards"/>
    <x v="3"/>
    <x v="0"/>
    <n v="112074"/>
    <x v="425"/>
    <n v="3"/>
    <n v="15"/>
  </r>
  <r>
    <s v="E419"/>
    <s v="Michael Schultz"/>
    <x v="1"/>
    <x v="1"/>
    <n v="112390"/>
    <x v="426"/>
    <n v="4"/>
    <n v="11"/>
  </r>
  <r>
    <s v="E123"/>
    <s v="Melissa Parker"/>
    <x v="5"/>
    <x v="0"/>
    <n v="112527"/>
    <x v="427"/>
    <n v="3"/>
    <n v="3"/>
  </r>
  <r>
    <s v="E354"/>
    <s v="John Johnson"/>
    <x v="5"/>
    <x v="1"/>
    <n v="112708"/>
    <x v="428"/>
    <n v="5"/>
    <n v="9"/>
  </r>
  <r>
    <s v="E258"/>
    <s v="Mark Evans"/>
    <x v="0"/>
    <x v="1"/>
    <n v="112816"/>
    <x v="429"/>
    <n v="5"/>
    <n v="10"/>
  </r>
  <r>
    <s v="E425"/>
    <s v="David Ortega"/>
    <x v="5"/>
    <x v="0"/>
    <n v="112898"/>
    <x v="430"/>
    <n v="3"/>
    <n v="5"/>
  </r>
  <r>
    <s v="E190"/>
    <s v="Sarah Horn"/>
    <x v="4"/>
    <x v="0"/>
    <n v="112991"/>
    <x v="431"/>
    <n v="1"/>
    <n v="5"/>
  </r>
  <r>
    <s v="E381"/>
    <s v="Lauren Harrell"/>
    <x v="5"/>
    <x v="0"/>
    <n v="113037"/>
    <x v="315"/>
    <n v="3"/>
    <n v="8"/>
  </r>
  <r>
    <s v="E497"/>
    <s v="Joel Ray"/>
    <x v="4"/>
    <x v="0"/>
    <n v="113145"/>
    <x v="432"/>
    <n v="2"/>
    <n v="1"/>
  </r>
  <r>
    <s v="E171"/>
    <s v="Nichole Cox"/>
    <x v="0"/>
    <x v="0"/>
    <n v="113161"/>
    <x v="433"/>
    <n v="4"/>
    <n v="4"/>
  </r>
  <r>
    <s v="E438"/>
    <s v="Adam Scott"/>
    <x v="3"/>
    <x v="0"/>
    <n v="113352"/>
    <x v="434"/>
    <n v="2"/>
    <n v="1"/>
  </r>
  <r>
    <s v="E471"/>
    <s v="Alexander Gutierrez"/>
    <x v="5"/>
    <x v="1"/>
    <n v="113514"/>
    <x v="435"/>
    <n v="2"/>
    <n v="4"/>
  </r>
  <r>
    <s v="E428"/>
    <s v="Debra Martin"/>
    <x v="0"/>
    <x v="0"/>
    <n v="113691"/>
    <x v="436"/>
    <n v="5"/>
    <n v="10"/>
  </r>
  <r>
    <s v="E378"/>
    <s v="Jamie Eaton"/>
    <x v="4"/>
    <x v="0"/>
    <n v="113708"/>
    <x v="437"/>
    <n v="5"/>
    <n v="6"/>
  </r>
  <r>
    <s v="E065"/>
    <s v="Gary Williams"/>
    <x v="2"/>
    <x v="0"/>
    <n v="113719"/>
    <x v="438"/>
    <n v="4"/>
    <n v="8"/>
  </r>
  <r>
    <s v="E384"/>
    <s v="Penny Byrd"/>
    <x v="2"/>
    <x v="0"/>
    <n v="114242"/>
    <x v="439"/>
    <n v="3"/>
    <n v="13"/>
  </r>
  <r>
    <s v="E147"/>
    <s v="Craig Hartman"/>
    <x v="0"/>
    <x v="0"/>
    <n v="114341"/>
    <x v="440"/>
    <n v="4"/>
    <n v="9"/>
  </r>
  <r>
    <s v="E005"/>
    <s v="John Larsen"/>
    <x v="3"/>
    <x v="1"/>
    <n v="114452"/>
    <x v="441"/>
    <n v="4"/>
    <n v="10"/>
  </r>
  <r>
    <s v="E227"/>
    <s v="Amber Le"/>
    <x v="1"/>
    <x v="0"/>
    <n v="114460"/>
    <x v="442"/>
    <n v="4"/>
    <n v="10"/>
  </r>
  <r>
    <s v="E298"/>
    <s v="James Barton"/>
    <x v="4"/>
    <x v="1"/>
    <n v="114748"/>
    <x v="443"/>
    <n v="4"/>
    <n v="8"/>
  </r>
  <r>
    <s v="E234"/>
    <s v="William Burke"/>
    <x v="4"/>
    <x v="1"/>
    <n v="114750"/>
    <x v="444"/>
    <n v="3"/>
    <n v="5"/>
  </r>
  <r>
    <s v="E356"/>
    <s v="Preston Kaufman"/>
    <x v="0"/>
    <x v="0"/>
    <n v="114959"/>
    <x v="137"/>
    <n v="1"/>
    <n v="3"/>
  </r>
  <r>
    <s v="E447"/>
    <s v="Danielle Morgan"/>
    <x v="5"/>
    <x v="1"/>
    <n v="115342"/>
    <x v="3"/>
    <n v="3"/>
    <n v="9"/>
  </r>
  <r>
    <s v="E216"/>
    <s v="Lauren Parks"/>
    <x v="1"/>
    <x v="1"/>
    <n v="115709"/>
    <x v="445"/>
    <n v="3"/>
    <n v="11"/>
  </r>
  <r>
    <s v="E076"/>
    <s v="Matthew Rodriguez"/>
    <x v="4"/>
    <x v="1"/>
    <n v="115979"/>
    <x v="446"/>
    <n v="5"/>
    <n v="8"/>
  </r>
  <r>
    <s v="E053"/>
    <s v="Morgan Watson"/>
    <x v="5"/>
    <x v="0"/>
    <n v="115990"/>
    <x v="428"/>
    <n v="2"/>
    <n v="1"/>
  </r>
  <r>
    <s v="E018"/>
    <s v="Lori Dunlap"/>
    <x v="4"/>
    <x v="1"/>
    <n v="116133"/>
    <x v="447"/>
    <n v="4"/>
    <n v="8"/>
  </r>
  <r>
    <s v="E289"/>
    <s v="Julia Campbell"/>
    <x v="2"/>
    <x v="1"/>
    <n v="116285"/>
    <x v="356"/>
    <n v="2"/>
    <n v="3"/>
  </r>
  <r>
    <s v="E475"/>
    <s v="Christopher Carpenter"/>
    <x v="1"/>
    <x v="0"/>
    <n v="116965"/>
    <x v="448"/>
    <n v="3"/>
    <n v="4"/>
  </r>
  <r>
    <s v="E132"/>
    <s v="Kevin Cole"/>
    <x v="3"/>
    <x v="1"/>
    <n v="117455"/>
    <x v="449"/>
    <n v="2"/>
    <n v="0"/>
  </r>
  <r>
    <s v="E343"/>
    <s v="Courtney Crane"/>
    <x v="3"/>
    <x v="0"/>
    <n v="117497"/>
    <x v="450"/>
    <n v="5"/>
    <n v="4"/>
  </r>
  <r>
    <s v="E334"/>
    <s v="Anthony Bailey"/>
    <x v="2"/>
    <x v="0"/>
    <n v="117608"/>
    <x v="451"/>
    <n v="4"/>
    <n v="3"/>
  </r>
  <r>
    <s v="E330"/>
    <s v="Stephanie Glenn"/>
    <x v="0"/>
    <x v="1"/>
    <n v="117881"/>
    <x v="135"/>
    <n v="5"/>
    <n v="10"/>
  </r>
  <r>
    <s v="E444"/>
    <s v="Tyler Estrada"/>
    <x v="4"/>
    <x v="0"/>
    <n v="117900"/>
    <x v="452"/>
    <n v="4"/>
    <n v="8"/>
  </r>
  <r>
    <s v="E194"/>
    <s v="Antonio Alvarez"/>
    <x v="5"/>
    <x v="0"/>
    <n v="118162"/>
    <x v="453"/>
    <n v="4"/>
    <n v="12"/>
  </r>
  <r>
    <s v="E265"/>
    <s v="Laura Roberts"/>
    <x v="0"/>
    <x v="1"/>
    <n v="118324"/>
    <x v="454"/>
    <n v="4"/>
    <n v="4"/>
  </r>
  <r>
    <s v="E191"/>
    <s v="Miranda Smith"/>
    <x v="5"/>
    <x v="0"/>
    <n v="118463"/>
    <x v="0"/>
    <n v="1"/>
    <n v="1"/>
  </r>
  <r>
    <s v="E250"/>
    <s v="Gabrielle Chandler"/>
    <x v="2"/>
    <x v="1"/>
    <n v="118468"/>
    <x v="455"/>
    <n v="3"/>
    <n v="15"/>
  </r>
  <r>
    <s v="E126"/>
    <s v="Kevin Baker"/>
    <x v="3"/>
    <x v="1"/>
    <n v="118623"/>
    <x v="456"/>
    <n v="5"/>
    <n v="7"/>
  </r>
  <r>
    <s v="E341"/>
    <s v="Brandon Bush"/>
    <x v="0"/>
    <x v="0"/>
    <n v="118663"/>
    <x v="457"/>
    <n v="2"/>
    <n v="1"/>
  </r>
  <r>
    <s v="E235"/>
    <s v="Adrian Hernandez"/>
    <x v="3"/>
    <x v="0"/>
    <n v="118671"/>
    <x v="458"/>
    <n v="5"/>
    <n v="15"/>
  </r>
  <r>
    <s v="E372"/>
    <s v="Shane Lee"/>
    <x v="4"/>
    <x v="1"/>
    <n v="118680"/>
    <x v="459"/>
    <n v="3"/>
    <n v="6"/>
  </r>
  <r>
    <s v="E224"/>
    <s v="Richard Page"/>
    <x v="2"/>
    <x v="1"/>
    <n v="118723"/>
    <x v="460"/>
    <n v="5"/>
    <n v="3"/>
  </r>
  <r>
    <s v="E183"/>
    <s v="Jessica Carpenter"/>
    <x v="1"/>
    <x v="0"/>
    <n v="118774"/>
    <x v="461"/>
    <n v="1"/>
    <n v="1"/>
  </r>
  <r>
    <s v="E358"/>
    <s v="James Williams"/>
    <x v="3"/>
    <x v="1"/>
    <n v="118776"/>
    <x v="462"/>
    <n v="3"/>
    <n v="10"/>
  </r>
  <r>
    <s v="E233"/>
    <s v="Kristin Reyes"/>
    <x v="4"/>
    <x v="1"/>
    <n v="118988"/>
    <x v="463"/>
    <n v="4"/>
    <n v="3"/>
  </r>
  <r>
    <s v="E416"/>
    <s v="Sarah Garcia"/>
    <x v="0"/>
    <x v="1"/>
    <n v="119238"/>
    <x v="464"/>
    <n v="1"/>
    <n v="5"/>
  </r>
  <r>
    <s v="E306"/>
    <s v="David Sanchez"/>
    <x v="1"/>
    <x v="1"/>
    <n v="119273"/>
    <x v="465"/>
    <n v="4"/>
    <n v="9"/>
  </r>
  <r>
    <s v="E325"/>
    <s v="Natalie Ortiz"/>
    <x v="3"/>
    <x v="0"/>
    <n v="119682"/>
    <x v="466"/>
    <n v="4"/>
    <n v="8"/>
  </r>
  <r>
    <s v="E324"/>
    <s v="Kathryn Rivera"/>
    <x v="1"/>
    <x v="0"/>
    <n v="119878"/>
    <x v="467"/>
    <n v="3"/>
    <n v="14"/>
  </r>
  <r>
    <s v="E042"/>
    <s v="Leslie Cruz"/>
    <x v="5"/>
    <x v="1"/>
    <n v="119918"/>
    <x v="466"/>
    <n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BA674-3AB9-4A75-9A3A-F68B05A319EC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8:L15" firstHeaderRow="1" firstDataRow="1" firstDataCol="1"/>
  <pivotFields count="9">
    <pivotField axis="axisRow" showAll="0">
      <items count="7">
        <item x="1"/>
        <item x="5"/>
        <item x="0"/>
        <item x="2"/>
        <item x="4"/>
        <item x="3"/>
        <item t="default"/>
      </items>
    </pivotField>
    <pivotField showAll="0"/>
    <pivotField dataField="1" showAll="0"/>
    <pivotField numFmtId="164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2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89A58-42B0-4BFB-A96A-DD13CADC03D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2:L6" firstHeaderRow="1" firstDataRow="1" firstDataCol="1"/>
  <pivotFields count="11">
    <pivotField dataField="1" showAll="0"/>
    <pivotField showAll="0"/>
    <pivotField showAll="0"/>
    <pivotField showAll="0"/>
    <pivotField showAll="0"/>
    <pivotField numFmtId="164" showAll="0"/>
    <pivotField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ID" fld="0" subtotal="count" baseField="1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08CAF-0913-4E70-9DCB-CD16565ECE9E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13" firstHeaderRow="1" firstDataRow="1" firstDataCol="1" rowPageCount="2" colPageCount="1"/>
  <pivotFields count="8">
    <pivotField showAll="0"/>
    <pivotField showAll="0"/>
    <pivotField axis="axisRow" showAll="0">
      <items count="7">
        <item x="3"/>
        <item x="4"/>
        <item x="2"/>
        <item x="5"/>
        <item x="0"/>
        <item x="1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dataField="1" showAll="0"/>
    <pivotField axis="axisPage" numFmtId="164" showAll="0">
      <items count="469">
        <item x="259"/>
        <item x="278"/>
        <item x="362"/>
        <item x="282"/>
        <item x="187"/>
        <item x="203"/>
        <item x="309"/>
        <item x="26"/>
        <item x="186"/>
        <item x="287"/>
        <item x="181"/>
        <item x="217"/>
        <item x="200"/>
        <item x="431"/>
        <item x="432"/>
        <item x="285"/>
        <item x="416"/>
        <item x="77"/>
        <item x="158"/>
        <item x="232"/>
        <item x="52"/>
        <item x="359"/>
        <item x="258"/>
        <item x="310"/>
        <item x="25"/>
        <item x="179"/>
        <item x="240"/>
        <item x="398"/>
        <item x="93"/>
        <item x="175"/>
        <item x="347"/>
        <item x="457"/>
        <item x="48"/>
        <item x="207"/>
        <item x="461"/>
        <item x="22"/>
        <item x="120"/>
        <item x="41"/>
        <item x="90"/>
        <item x="137"/>
        <item x="91"/>
        <item x="178"/>
        <item x="64"/>
        <item x="462"/>
        <item x="213"/>
        <item x="293"/>
        <item x="352"/>
        <item x="266"/>
        <item x="23"/>
        <item x="161"/>
        <item x="361"/>
        <item x="219"/>
        <item x="333"/>
        <item x="76"/>
        <item x="174"/>
        <item x="103"/>
        <item x="413"/>
        <item x="185"/>
        <item x="199"/>
        <item x="160"/>
        <item x="387"/>
        <item x="425"/>
        <item x="42"/>
        <item x="323"/>
        <item x="325"/>
        <item x="393"/>
        <item x="19"/>
        <item x="264"/>
        <item x="385"/>
        <item x="171"/>
        <item x="238"/>
        <item x="316"/>
        <item x="411"/>
        <item x="360"/>
        <item x="151"/>
        <item x="383"/>
        <item x="216"/>
        <item x="368"/>
        <item x="89"/>
        <item x="31"/>
        <item x="400"/>
        <item x="428"/>
        <item x="407"/>
        <item x="399"/>
        <item x="335"/>
        <item x="371"/>
        <item x="139"/>
        <item x="254"/>
        <item x="21"/>
        <item x="464"/>
        <item x="417"/>
        <item x="104"/>
        <item x="256"/>
        <item x="245"/>
        <item x="301"/>
        <item x="298"/>
        <item x="165"/>
        <item x="244"/>
        <item x="450"/>
        <item x="129"/>
        <item x="369"/>
        <item x="191"/>
        <item x="68"/>
        <item x="84"/>
        <item x="119"/>
        <item x="157"/>
        <item x="397"/>
        <item x="195"/>
        <item x="466"/>
        <item x="303"/>
        <item x="87"/>
        <item x="322"/>
        <item x="43"/>
        <item x="375"/>
        <item x="54"/>
        <item x="95"/>
        <item x="83"/>
        <item x="114"/>
        <item x="2"/>
        <item x="440"/>
        <item x="318"/>
        <item x="131"/>
        <item x="317"/>
        <item x="159"/>
        <item x="82"/>
        <item x="319"/>
        <item x="257"/>
        <item x="66"/>
        <item x="75"/>
        <item x="71"/>
        <item x="128"/>
        <item x="142"/>
        <item x="291"/>
        <item x="6"/>
        <item x="342"/>
        <item x="308"/>
        <item x="122"/>
        <item x="305"/>
        <item x="148"/>
        <item x="169"/>
        <item x="96"/>
        <item x="448"/>
        <item x="434"/>
        <item x="261"/>
        <item x="230"/>
        <item x="415"/>
        <item x="136"/>
        <item x="105"/>
        <item x="408"/>
        <item x="253"/>
        <item x="224"/>
        <item x="246"/>
        <item x="436"/>
        <item x="445"/>
        <item x="306"/>
        <item x="396"/>
        <item x="225"/>
        <item x="380"/>
        <item x="391"/>
        <item x="205"/>
        <item x="270"/>
        <item x="233"/>
        <item x="184"/>
        <item x="234"/>
        <item x="168"/>
        <item x="379"/>
        <item x="188"/>
        <item x="283"/>
        <item x="194"/>
        <item x="422"/>
        <item x="33"/>
        <item x="294"/>
        <item x="228"/>
        <item x="183"/>
        <item x="403"/>
        <item x="154"/>
        <item x="209"/>
        <item x="344"/>
        <item x="277"/>
        <item x="44"/>
        <item x="73"/>
        <item x="150"/>
        <item x="152"/>
        <item x="147"/>
        <item x="153"/>
        <item x="117"/>
        <item x="271"/>
        <item x="4"/>
        <item x="7"/>
        <item x="47"/>
        <item x="321"/>
        <item x="451"/>
        <item x="145"/>
        <item x="292"/>
        <item x="446"/>
        <item x="106"/>
        <item x="441"/>
        <item x="222"/>
        <item x="173"/>
        <item x="356"/>
        <item x="1"/>
        <item x="108"/>
        <item x="69"/>
        <item x="78"/>
        <item x="172"/>
        <item x="386"/>
        <item x="299"/>
        <item x="247"/>
        <item x="144"/>
        <item x="328"/>
        <item x="127"/>
        <item x="226"/>
        <item x="459"/>
        <item x="337"/>
        <item x="132"/>
        <item x="112"/>
        <item x="338"/>
        <item x="313"/>
        <item x="367"/>
        <item x="324"/>
        <item x="304"/>
        <item x="118"/>
        <item x="239"/>
        <item x="80"/>
        <item x="135"/>
        <item x="384"/>
        <item x="92"/>
        <item x="107"/>
        <item x="392"/>
        <item x="212"/>
        <item x="404"/>
        <item x="164"/>
        <item x="3"/>
        <item x="252"/>
        <item x="167"/>
        <item x="215"/>
        <item x="40"/>
        <item x="355"/>
        <item x="363"/>
        <item x="388"/>
        <item x="115"/>
        <item x="12"/>
        <item x="349"/>
        <item x="276"/>
        <item x="418"/>
        <item x="196"/>
        <item x="272"/>
        <item x="74"/>
        <item x="81"/>
        <item x="29"/>
        <item x="330"/>
        <item x="170"/>
        <item x="406"/>
        <item x="331"/>
        <item x="72"/>
        <item x="357"/>
        <item x="455"/>
        <item x="35"/>
        <item x="221"/>
        <item x="60"/>
        <item x="65"/>
        <item x="94"/>
        <item x="86"/>
        <item x="274"/>
        <item x="123"/>
        <item x="206"/>
        <item x="98"/>
        <item x="354"/>
        <item x="51"/>
        <item x="202"/>
        <item x="314"/>
        <item x="346"/>
        <item x="427"/>
        <item x="297"/>
        <item x="409"/>
        <item x="426"/>
        <item x="156"/>
        <item x="67"/>
        <item x="341"/>
        <item x="358"/>
        <item x="329"/>
        <item x="423"/>
        <item x="201"/>
        <item x="405"/>
        <item x="364"/>
        <item x="5"/>
        <item x="442"/>
        <item x="394"/>
        <item x="15"/>
        <item x="353"/>
        <item x="63"/>
        <item x="327"/>
        <item x="429"/>
        <item x="97"/>
        <item x="251"/>
        <item x="332"/>
        <item x="130"/>
        <item x="113"/>
        <item x="190"/>
        <item x="437"/>
        <item x="467"/>
        <item x="124"/>
        <item x="241"/>
        <item x="414"/>
        <item x="20"/>
        <item x="366"/>
        <item x="99"/>
        <item x="27"/>
        <item x="17"/>
        <item x="373"/>
        <item x="163"/>
        <item x="430"/>
        <item x="70"/>
        <item x="134"/>
        <item x="449"/>
        <item x="32"/>
        <item x="280"/>
        <item x="465"/>
        <item x="343"/>
        <item x="101"/>
        <item x="275"/>
        <item x="458"/>
        <item x="237"/>
        <item x="62"/>
        <item x="140"/>
        <item x="263"/>
        <item x="8"/>
        <item x="269"/>
        <item x="38"/>
        <item x="193"/>
        <item x="243"/>
        <item x="315"/>
        <item x="204"/>
        <item x="412"/>
        <item x="439"/>
        <item x="376"/>
        <item x="336"/>
        <item x="268"/>
        <item x="109"/>
        <item x="289"/>
        <item x="250"/>
        <item x="197"/>
        <item x="296"/>
        <item x="345"/>
        <item x="110"/>
        <item x="162"/>
        <item x="279"/>
        <item x="218"/>
        <item x="370"/>
        <item x="182"/>
        <item x="267"/>
        <item x="214"/>
        <item x="227"/>
        <item x="295"/>
        <item x="9"/>
        <item x="320"/>
        <item x="24"/>
        <item x="39"/>
        <item x="365"/>
        <item x="88"/>
        <item x="334"/>
        <item x="192"/>
        <item x="100"/>
        <item x="138"/>
        <item x="248"/>
        <item x="208"/>
        <item x="133"/>
        <item x="121"/>
        <item x="421"/>
        <item x="410"/>
        <item x="143"/>
        <item x="49"/>
        <item x="220"/>
        <item x="45"/>
        <item x="444"/>
        <item x="453"/>
        <item x="79"/>
        <item x="55"/>
        <item x="231"/>
        <item x="34"/>
        <item x="102"/>
        <item x="435"/>
        <item x="340"/>
        <item x="37"/>
        <item x="284"/>
        <item x="177"/>
        <item x="242"/>
        <item x="273"/>
        <item x="456"/>
        <item x="36"/>
        <item x="13"/>
        <item x="374"/>
        <item x="281"/>
        <item x="382"/>
        <item x="57"/>
        <item x="10"/>
        <item x="28"/>
        <item x="262"/>
        <item x="307"/>
        <item x="116"/>
        <item x="454"/>
        <item x="290"/>
        <item x="378"/>
        <item x="420"/>
        <item x="390"/>
        <item x="401"/>
        <item x="46"/>
        <item x="61"/>
        <item x="311"/>
        <item x="18"/>
        <item x="223"/>
        <item x="286"/>
        <item x="348"/>
        <item x="14"/>
        <item x="438"/>
        <item x="235"/>
        <item x="0"/>
        <item x="155"/>
        <item x="377"/>
        <item x="463"/>
        <item x="189"/>
        <item x="265"/>
        <item x="351"/>
        <item x="146"/>
        <item x="302"/>
        <item x="50"/>
        <item x="59"/>
        <item x="236"/>
        <item x="149"/>
        <item x="300"/>
        <item x="53"/>
        <item x="447"/>
        <item x="381"/>
        <item x="16"/>
        <item x="210"/>
        <item x="229"/>
        <item x="176"/>
        <item x="452"/>
        <item x="198"/>
        <item x="312"/>
        <item x="433"/>
        <item x="443"/>
        <item x="460"/>
        <item x="249"/>
        <item x="166"/>
        <item x="11"/>
        <item x="288"/>
        <item x="58"/>
        <item x="30"/>
        <item x="141"/>
        <item x="211"/>
        <item x="111"/>
        <item x="126"/>
        <item x="372"/>
        <item x="419"/>
        <item x="395"/>
        <item x="326"/>
        <item x="260"/>
        <item x="85"/>
        <item x="56"/>
        <item x="180"/>
        <item x="339"/>
        <item x="424"/>
        <item x="402"/>
        <item x="350"/>
        <item x="255"/>
        <item x="125"/>
        <item x="389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hier="-1"/>
    <pageField fld="3" hier="-1"/>
  </pageFields>
  <dataFields count="1">
    <dataField name="Average of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A8330-645D-4A95-A5B7-C71FAC914DA4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G13" firstHeaderRow="1" firstDataRow="1" firstDataCol="1"/>
  <pivotFields count="8">
    <pivotField showAll="0"/>
    <pivotField showAll="0"/>
    <pivotField axis="axisRow" showAll="0">
      <items count="7">
        <item x="3"/>
        <item x="4"/>
        <item x="2"/>
        <item x="5"/>
        <item x="0"/>
        <item x="1"/>
        <item t="default"/>
      </items>
    </pivotField>
    <pivotField showAll="0"/>
    <pivotField showAll="0"/>
    <pivotField numFmtId="164"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nus (%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EBB5-A4CD-4222-8D02-AFE954ADF719}">
  <dimension ref="A1:I501"/>
  <sheetViews>
    <sheetView topLeftCell="A470" workbookViewId="0">
      <selection sqref="A1:H501"/>
    </sheetView>
  </sheetViews>
  <sheetFormatPr defaultRowHeight="14.4" x14ac:dyDescent="0.3"/>
  <cols>
    <col min="1" max="1" width="11.5546875" bestFit="1" customWidth="1"/>
    <col min="2" max="2" width="20.88671875" bestFit="1" customWidth="1"/>
    <col min="3" max="3" width="15.5546875" bestFit="1" customWidth="1"/>
    <col min="4" max="4" width="11.5546875" bestFit="1" customWidth="1"/>
    <col min="5" max="5" width="10.5546875" bestFit="1" customWidth="1"/>
    <col min="6" max="6" width="13.109375" bestFit="1" customWidth="1"/>
    <col min="7" max="7" width="17.88671875" bestFit="1" customWidth="1"/>
    <col min="8" max="8" width="13.88671875" bestFit="1" customWidth="1"/>
    <col min="9" max="9" width="21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/>
    </row>
    <row r="2" spans="1:9" x14ac:dyDescent="0.3">
      <c r="A2" t="s">
        <v>590</v>
      </c>
      <c r="B2" t="s">
        <v>591</v>
      </c>
      <c r="C2" t="s">
        <v>29</v>
      </c>
      <c r="D2" t="s">
        <v>49</v>
      </c>
      <c r="E2">
        <v>40297</v>
      </c>
      <c r="F2" s="2">
        <v>45305</v>
      </c>
      <c r="G2">
        <v>2</v>
      </c>
      <c r="H2">
        <v>2</v>
      </c>
    </row>
    <row r="3" spans="1:9" x14ac:dyDescent="0.3">
      <c r="A3" t="s">
        <v>184</v>
      </c>
      <c r="B3" t="s">
        <v>185</v>
      </c>
      <c r="C3" t="s">
        <v>26</v>
      </c>
      <c r="D3" t="s">
        <v>49</v>
      </c>
      <c r="E3">
        <v>40560</v>
      </c>
      <c r="F3" s="2">
        <v>43502</v>
      </c>
      <c r="G3">
        <v>4</v>
      </c>
      <c r="H3">
        <v>10</v>
      </c>
    </row>
    <row r="4" spans="1:9" x14ac:dyDescent="0.3">
      <c r="A4" t="s">
        <v>362</v>
      </c>
      <c r="B4" t="s">
        <v>363</v>
      </c>
      <c r="C4" t="s">
        <v>29</v>
      </c>
      <c r="D4" t="s">
        <v>11</v>
      </c>
      <c r="E4">
        <v>40674</v>
      </c>
      <c r="F4" s="2">
        <v>42865</v>
      </c>
      <c r="G4">
        <v>2</v>
      </c>
      <c r="H4">
        <v>2</v>
      </c>
    </row>
    <row r="5" spans="1:9" x14ac:dyDescent="0.3">
      <c r="A5" t="s">
        <v>576</v>
      </c>
      <c r="B5" t="s">
        <v>577</v>
      </c>
      <c r="C5" t="s">
        <v>10</v>
      </c>
      <c r="D5" t="s">
        <v>11</v>
      </c>
      <c r="E5">
        <v>40751</v>
      </c>
      <c r="F5" s="2">
        <v>43836</v>
      </c>
      <c r="G5">
        <v>2</v>
      </c>
      <c r="H5">
        <v>1</v>
      </c>
    </row>
    <row r="6" spans="1:9" x14ac:dyDescent="0.3">
      <c r="A6" t="s">
        <v>556</v>
      </c>
      <c r="B6" t="s">
        <v>557</v>
      </c>
      <c r="C6" t="s">
        <v>14</v>
      </c>
      <c r="D6" t="s">
        <v>49</v>
      </c>
      <c r="E6">
        <v>40960</v>
      </c>
      <c r="F6" s="2">
        <v>43367</v>
      </c>
      <c r="G6">
        <v>4</v>
      </c>
      <c r="H6">
        <v>15</v>
      </c>
    </row>
    <row r="7" spans="1:9" x14ac:dyDescent="0.3">
      <c r="A7" t="s">
        <v>800</v>
      </c>
      <c r="B7" t="s">
        <v>801</v>
      </c>
      <c r="C7" t="s">
        <v>29</v>
      </c>
      <c r="D7" t="s">
        <v>11</v>
      </c>
      <c r="E7">
        <v>41082</v>
      </c>
      <c r="F7" s="2">
        <v>44258</v>
      </c>
      <c r="G7">
        <v>4</v>
      </c>
      <c r="H7">
        <v>5</v>
      </c>
    </row>
    <row r="8" spans="1:9" x14ac:dyDescent="0.3">
      <c r="A8" t="s">
        <v>454</v>
      </c>
      <c r="B8" t="s">
        <v>455</v>
      </c>
      <c r="C8" t="s">
        <v>36</v>
      </c>
      <c r="D8" t="s">
        <v>49</v>
      </c>
      <c r="E8">
        <v>41322</v>
      </c>
      <c r="F8" s="2">
        <v>42966</v>
      </c>
      <c r="G8">
        <v>1</v>
      </c>
      <c r="H8">
        <v>2</v>
      </c>
    </row>
    <row r="9" spans="1:9" x14ac:dyDescent="0.3">
      <c r="A9" t="s">
        <v>602</v>
      </c>
      <c r="B9" t="s">
        <v>603</v>
      </c>
      <c r="C9" t="s">
        <v>36</v>
      </c>
      <c r="D9" t="s">
        <v>49</v>
      </c>
      <c r="E9">
        <v>41370</v>
      </c>
      <c r="F9" s="2">
        <v>43380</v>
      </c>
      <c r="G9">
        <v>1</v>
      </c>
      <c r="H9">
        <v>0</v>
      </c>
    </row>
    <row r="10" spans="1:9" x14ac:dyDescent="0.3">
      <c r="A10" t="s">
        <v>560</v>
      </c>
      <c r="B10" t="s">
        <v>561</v>
      </c>
      <c r="C10" t="s">
        <v>17</v>
      </c>
      <c r="D10" t="s">
        <v>11</v>
      </c>
      <c r="E10">
        <v>41959</v>
      </c>
      <c r="F10" s="2">
        <v>44566</v>
      </c>
      <c r="G10">
        <v>5</v>
      </c>
      <c r="H10">
        <v>13</v>
      </c>
    </row>
    <row r="11" spans="1:9" x14ac:dyDescent="0.3">
      <c r="A11" t="s">
        <v>804</v>
      </c>
      <c r="B11" t="s">
        <v>805</v>
      </c>
      <c r="C11" t="s">
        <v>26</v>
      </c>
      <c r="D11" t="s">
        <v>49</v>
      </c>
      <c r="E11">
        <v>41983</v>
      </c>
      <c r="F11" s="2">
        <v>44803</v>
      </c>
      <c r="G11">
        <v>2</v>
      </c>
      <c r="H11">
        <v>1</v>
      </c>
    </row>
    <row r="12" spans="1:9" x14ac:dyDescent="0.3">
      <c r="A12" t="s">
        <v>808</v>
      </c>
      <c r="B12" t="s">
        <v>809</v>
      </c>
      <c r="C12" t="s">
        <v>14</v>
      </c>
      <c r="D12" t="s">
        <v>49</v>
      </c>
      <c r="E12">
        <v>42151</v>
      </c>
      <c r="F12" s="2">
        <v>45103</v>
      </c>
      <c r="G12">
        <v>5</v>
      </c>
      <c r="H12">
        <v>9</v>
      </c>
    </row>
    <row r="13" spans="1:9" x14ac:dyDescent="0.3">
      <c r="A13" t="s">
        <v>302</v>
      </c>
      <c r="B13" t="s">
        <v>303</v>
      </c>
      <c r="C13" t="s">
        <v>17</v>
      </c>
      <c r="D13" t="s">
        <v>11</v>
      </c>
      <c r="E13">
        <v>42210</v>
      </c>
      <c r="F13" s="2">
        <v>45485</v>
      </c>
      <c r="G13">
        <v>5</v>
      </c>
      <c r="H13">
        <v>14</v>
      </c>
    </row>
    <row r="14" spans="1:9" x14ac:dyDescent="0.3">
      <c r="A14" t="s">
        <v>939</v>
      </c>
      <c r="B14" t="s">
        <v>940</v>
      </c>
      <c r="C14" t="s">
        <v>17</v>
      </c>
      <c r="D14" t="s">
        <v>11</v>
      </c>
      <c r="E14">
        <v>42219</v>
      </c>
      <c r="F14" s="2">
        <v>43902</v>
      </c>
      <c r="G14">
        <v>1</v>
      </c>
      <c r="H14">
        <v>2</v>
      </c>
    </row>
    <row r="15" spans="1:9" x14ac:dyDescent="0.3">
      <c r="A15" t="s">
        <v>478</v>
      </c>
      <c r="B15" t="s">
        <v>479</v>
      </c>
      <c r="C15" t="s">
        <v>17</v>
      </c>
      <c r="D15" t="s">
        <v>49</v>
      </c>
      <c r="E15">
        <v>42411</v>
      </c>
      <c r="F15" s="2">
        <v>45078</v>
      </c>
      <c r="G15">
        <v>4</v>
      </c>
      <c r="H15">
        <v>15</v>
      </c>
    </row>
    <row r="16" spans="1:9" x14ac:dyDescent="0.3">
      <c r="A16" t="s">
        <v>526</v>
      </c>
      <c r="B16" t="s">
        <v>527</v>
      </c>
      <c r="C16" t="s">
        <v>36</v>
      </c>
      <c r="D16" t="s">
        <v>49</v>
      </c>
      <c r="E16">
        <v>42570</v>
      </c>
      <c r="F16" s="2">
        <v>45275</v>
      </c>
      <c r="G16">
        <v>3</v>
      </c>
      <c r="H16">
        <v>15</v>
      </c>
    </row>
    <row r="17" spans="1:8" x14ac:dyDescent="0.3">
      <c r="A17" t="s">
        <v>873</v>
      </c>
      <c r="B17" t="s">
        <v>874</v>
      </c>
      <c r="C17" t="s">
        <v>14</v>
      </c>
      <c r="D17" t="s">
        <v>11</v>
      </c>
      <c r="E17">
        <v>42576</v>
      </c>
      <c r="F17" s="2">
        <v>44288</v>
      </c>
      <c r="G17">
        <v>5</v>
      </c>
      <c r="H17">
        <v>6</v>
      </c>
    </row>
    <row r="18" spans="1:8" x14ac:dyDescent="0.3">
      <c r="A18" t="s">
        <v>630</v>
      </c>
      <c r="B18" t="s">
        <v>631</v>
      </c>
      <c r="C18" t="s">
        <v>17</v>
      </c>
      <c r="D18" t="s">
        <v>49</v>
      </c>
      <c r="E18">
        <v>42837</v>
      </c>
      <c r="F18" s="2">
        <v>45416</v>
      </c>
      <c r="G18">
        <v>4</v>
      </c>
      <c r="H18">
        <v>13</v>
      </c>
    </row>
    <row r="19" spans="1:8" x14ac:dyDescent="0.3">
      <c r="A19" t="s">
        <v>256</v>
      </c>
      <c r="B19" t="s">
        <v>257</v>
      </c>
      <c r="C19" t="s">
        <v>14</v>
      </c>
      <c r="D19" t="s">
        <v>49</v>
      </c>
      <c r="E19">
        <v>42878</v>
      </c>
      <c r="F19" s="2">
        <v>44431</v>
      </c>
      <c r="G19">
        <v>4</v>
      </c>
      <c r="H19">
        <v>10</v>
      </c>
    </row>
    <row r="20" spans="1:8" x14ac:dyDescent="0.3">
      <c r="A20" t="s">
        <v>292</v>
      </c>
      <c r="B20" t="s">
        <v>293</v>
      </c>
      <c r="C20" t="s">
        <v>10</v>
      </c>
      <c r="D20" t="s">
        <v>49</v>
      </c>
      <c r="E20">
        <v>43011</v>
      </c>
      <c r="F20" s="2">
        <v>45239</v>
      </c>
      <c r="G20">
        <v>3</v>
      </c>
      <c r="H20">
        <v>4</v>
      </c>
    </row>
    <row r="21" spans="1:8" x14ac:dyDescent="0.3">
      <c r="A21" t="s">
        <v>981</v>
      </c>
      <c r="B21" t="s">
        <v>982</v>
      </c>
      <c r="C21" t="s">
        <v>26</v>
      </c>
      <c r="D21" t="s">
        <v>49</v>
      </c>
      <c r="E21">
        <v>43253</v>
      </c>
      <c r="F21" s="2">
        <v>42549</v>
      </c>
      <c r="G21">
        <v>3</v>
      </c>
      <c r="H21">
        <v>11</v>
      </c>
    </row>
    <row r="22" spans="1:8" x14ac:dyDescent="0.3">
      <c r="A22" t="s">
        <v>957</v>
      </c>
      <c r="B22" t="s">
        <v>958</v>
      </c>
      <c r="C22" t="s">
        <v>36</v>
      </c>
      <c r="D22" t="s">
        <v>49</v>
      </c>
      <c r="E22">
        <v>43387</v>
      </c>
      <c r="F22" s="2">
        <v>44416</v>
      </c>
      <c r="G22">
        <v>5</v>
      </c>
      <c r="H22">
        <v>7</v>
      </c>
    </row>
    <row r="23" spans="1:8" x14ac:dyDescent="0.3">
      <c r="A23" t="s">
        <v>414</v>
      </c>
      <c r="B23" t="s">
        <v>415</v>
      </c>
      <c r="C23" t="s">
        <v>29</v>
      </c>
      <c r="D23" t="s">
        <v>11</v>
      </c>
      <c r="E23">
        <v>43725</v>
      </c>
      <c r="F23" s="2">
        <v>42671</v>
      </c>
      <c r="G23">
        <v>5</v>
      </c>
      <c r="H23">
        <v>5</v>
      </c>
    </row>
    <row r="24" spans="1:8" x14ac:dyDescent="0.3">
      <c r="A24" t="s">
        <v>534</v>
      </c>
      <c r="B24" t="s">
        <v>535</v>
      </c>
      <c r="C24" t="s">
        <v>17</v>
      </c>
      <c r="D24" t="s">
        <v>11</v>
      </c>
      <c r="E24">
        <v>44080</v>
      </c>
      <c r="F24" s="2">
        <v>42276</v>
      </c>
      <c r="G24">
        <v>5</v>
      </c>
      <c r="H24">
        <v>7</v>
      </c>
    </row>
    <row r="25" spans="1:8" x14ac:dyDescent="0.3">
      <c r="A25" t="s">
        <v>248</v>
      </c>
      <c r="B25" t="s">
        <v>249</v>
      </c>
      <c r="C25" t="s">
        <v>26</v>
      </c>
      <c r="D25" t="s">
        <v>11</v>
      </c>
      <c r="E25">
        <v>44233</v>
      </c>
      <c r="F25" s="2">
        <v>42383</v>
      </c>
      <c r="G25">
        <v>4</v>
      </c>
      <c r="H25">
        <v>5</v>
      </c>
    </row>
    <row r="26" spans="1:8" x14ac:dyDescent="0.3">
      <c r="A26" t="s">
        <v>230</v>
      </c>
      <c r="B26" t="s">
        <v>231</v>
      </c>
      <c r="C26" t="s">
        <v>10</v>
      </c>
      <c r="D26" t="s">
        <v>11</v>
      </c>
      <c r="E26">
        <v>44612</v>
      </c>
      <c r="F26" s="2">
        <v>44812</v>
      </c>
      <c r="G26">
        <v>4</v>
      </c>
      <c r="H26">
        <v>3</v>
      </c>
    </row>
    <row r="27" spans="1:8" x14ac:dyDescent="0.3">
      <c r="A27" t="s">
        <v>440</v>
      </c>
      <c r="B27" t="s">
        <v>441</v>
      </c>
      <c r="C27" t="s">
        <v>36</v>
      </c>
      <c r="D27" t="s">
        <v>49</v>
      </c>
      <c r="E27">
        <v>44649</v>
      </c>
      <c r="F27" s="2">
        <v>42202</v>
      </c>
      <c r="G27">
        <v>3</v>
      </c>
      <c r="H27">
        <v>3</v>
      </c>
    </row>
    <row r="28" spans="1:8" x14ac:dyDescent="0.3">
      <c r="A28" t="s">
        <v>632</v>
      </c>
      <c r="B28" t="s">
        <v>633</v>
      </c>
      <c r="C28" t="s">
        <v>36</v>
      </c>
      <c r="D28" t="s">
        <v>11</v>
      </c>
      <c r="E28">
        <v>44954</v>
      </c>
      <c r="F28" s="2">
        <v>42105</v>
      </c>
      <c r="G28">
        <v>3</v>
      </c>
      <c r="H28">
        <v>6</v>
      </c>
    </row>
    <row r="29" spans="1:8" x14ac:dyDescent="0.3">
      <c r="A29" t="s">
        <v>326</v>
      </c>
      <c r="B29" t="s">
        <v>327</v>
      </c>
      <c r="C29" t="s">
        <v>29</v>
      </c>
      <c r="D29" t="s">
        <v>49</v>
      </c>
      <c r="E29">
        <v>45287</v>
      </c>
      <c r="F29" s="2">
        <v>44429</v>
      </c>
      <c r="G29">
        <v>4</v>
      </c>
      <c r="H29">
        <v>4</v>
      </c>
    </row>
    <row r="30" spans="1:8" x14ac:dyDescent="0.3">
      <c r="A30" t="s">
        <v>350</v>
      </c>
      <c r="B30" t="s">
        <v>351</v>
      </c>
      <c r="C30" t="s">
        <v>10</v>
      </c>
      <c r="D30" t="s">
        <v>49</v>
      </c>
      <c r="E30">
        <v>45384</v>
      </c>
      <c r="F30" s="2">
        <v>45105</v>
      </c>
      <c r="G30">
        <v>1</v>
      </c>
      <c r="H30">
        <v>4</v>
      </c>
    </row>
    <row r="31" spans="1:8" x14ac:dyDescent="0.3">
      <c r="A31" t="s">
        <v>865</v>
      </c>
      <c r="B31" t="s">
        <v>866</v>
      </c>
      <c r="C31" t="s">
        <v>26</v>
      </c>
      <c r="D31" t="s">
        <v>11</v>
      </c>
      <c r="E31">
        <v>45462</v>
      </c>
      <c r="F31" s="2">
        <v>43978</v>
      </c>
      <c r="G31">
        <v>3</v>
      </c>
      <c r="H31">
        <v>6</v>
      </c>
    </row>
    <row r="32" spans="1:8" x14ac:dyDescent="0.3">
      <c r="A32" t="s">
        <v>228</v>
      </c>
      <c r="B32" t="s">
        <v>229</v>
      </c>
      <c r="C32" t="s">
        <v>10</v>
      </c>
      <c r="D32" t="s">
        <v>49</v>
      </c>
      <c r="E32">
        <v>45526</v>
      </c>
      <c r="F32" s="2">
        <v>45513</v>
      </c>
      <c r="G32">
        <v>3</v>
      </c>
      <c r="H32">
        <v>12</v>
      </c>
    </row>
    <row r="33" spans="1:8" x14ac:dyDescent="0.3">
      <c r="A33" t="s">
        <v>82</v>
      </c>
      <c r="B33" t="s">
        <v>83</v>
      </c>
      <c r="C33" t="s">
        <v>14</v>
      </c>
      <c r="D33" t="s">
        <v>49</v>
      </c>
      <c r="E33">
        <v>45726</v>
      </c>
      <c r="F33" s="2">
        <v>42595</v>
      </c>
      <c r="G33">
        <v>4</v>
      </c>
      <c r="H33">
        <v>10</v>
      </c>
    </row>
    <row r="34" spans="1:8" x14ac:dyDescent="0.3">
      <c r="A34" t="s">
        <v>444</v>
      </c>
      <c r="B34" t="s">
        <v>445</v>
      </c>
      <c r="C34" t="s">
        <v>10</v>
      </c>
      <c r="D34" t="s">
        <v>49</v>
      </c>
      <c r="E34">
        <v>45787</v>
      </c>
      <c r="F34" s="2">
        <v>44475</v>
      </c>
      <c r="G34">
        <v>4</v>
      </c>
      <c r="H34">
        <v>14</v>
      </c>
    </row>
    <row r="35" spans="1:8" x14ac:dyDescent="0.3">
      <c r="A35" t="s">
        <v>164</v>
      </c>
      <c r="B35" t="s">
        <v>165</v>
      </c>
      <c r="C35" t="s">
        <v>17</v>
      </c>
      <c r="D35" t="s">
        <v>11</v>
      </c>
      <c r="E35">
        <v>45961</v>
      </c>
      <c r="F35" s="2">
        <v>43238</v>
      </c>
      <c r="G35">
        <v>1</v>
      </c>
      <c r="H35">
        <v>4</v>
      </c>
    </row>
    <row r="36" spans="1:8" x14ac:dyDescent="0.3">
      <c r="A36" t="s">
        <v>532</v>
      </c>
      <c r="B36" t="s">
        <v>533</v>
      </c>
      <c r="C36" t="s">
        <v>14</v>
      </c>
      <c r="D36" t="s">
        <v>11</v>
      </c>
      <c r="E36">
        <v>46166</v>
      </c>
      <c r="F36" s="2">
        <v>44964</v>
      </c>
      <c r="G36">
        <v>5</v>
      </c>
      <c r="H36">
        <v>12</v>
      </c>
    </row>
    <row r="37" spans="1:8" x14ac:dyDescent="0.3">
      <c r="A37" t="s">
        <v>975</v>
      </c>
      <c r="B37" t="s">
        <v>976</v>
      </c>
      <c r="C37" t="s">
        <v>36</v>
      </c>
      <c r="D37" t="s">
        <v>11</v>
      </c>
      <c r="E37">
        <v>46354</v>
      </c>
      <c r="F37" s="2">
        <v>44042</v>
      </c>
      <c r="G37">
        <v>1</v>
      </c>
      <c r="H37">
        <v>5</v>
      </c>
    </row>
    <row r="38" spans="1:8" x14ac:dyDescent="0.3">
      <c r="A38" t="s">
        <v>39</v>
      </c>
      <c r="B38" t="s">
        <v>40</v>
      </c>
      <c r="C38" t="s">
        <v>26</v>
      </c>
      <c r="D38" t="s">
        <v>11</v>
      </c>
      <c r="E38">
        <v>46742</v>
      </c>
      <c r="F38" s="2">
        <v>45075</v>
      </c>
      <c r="G38">
        <v>5</v>
      </c>
      <c r="H38">
        <v>13</v>
      </c>
    </row>
    <row r="39" spans="1:8" x14ac:dyDescent="0.3">
      <c r="A39" t="s">
        <v>284</v>
      </c>
      <c r="B39" t="s">
        <v>285</v>
      </c>
      <c r="C39" t="s">
        <v>17</v>
      </c>
      <c r="D39" t="s">
        <v>49</v>
      </c>
      <c r="E39">
        <v>47435</v>
      </c>
      <c r="F39" s="2">
        <v>44977</v>
      </c>
      <c r="G39">
        <v>2</v>
      </c>
      <c r="H39">
        <v>2</v>
      </c>
    </row>
    <row r="40" spans="1:8" x14ac:dyDescent="0.3">
      <c r="A40" t="s">
        <v>342</v>
      </c>
      <c r="B40" t="s">
        <v>343</v>
      </c>
      <c r="C40" t="s">
        <v>17</v>
      </c>
      <c r="D40" t="s">
        <v>49</v>
      </c>
      <c r="E40">
        <v>47546</v>
      </c>
      <c r="F40" s="2">
        <v>44587</v>
      </c>
      <c r="G40">
        <v>2</v>
      </c>
      <c r="H40">
        <v>2</v>
      </c>
    </row>
    <row r="41" spans="1:8" x14ac:dyDescent="0.3">
      <c r="A41" t="s">
        <v>296</v>
      </c>
      <c r="B41" t="s">
        <v>297</v>
      </c>
      <c r="C41" t="s">
        <v>26</v>
      </c>
      <c r="D41" t="s">
        <v>11</v>
      </c>
      <c r="E41">
        <v>47649</v>
      </c>
      <c r="F41" s="2">
        <v>44815</v>
      </c>
      <c r="G41">
        <v>4</v>
      </c>
      <c r="H41">
        <v>6</v>
      </c>
    </row>
    <row r="42" spans="1:8" x14ac:dyDescent="0.3">
      <c r="A42" t="s">
        <v>798</v>
      </c>
      <c r="B42" t="s">
        <v>799</v>
      </c>
      <c r="C42" t="s">
        <v>17</v>
      </c>
      <c r="D42" t="s">
        <v>49</v>
      </c>
      <c r="E42">
        <v>47774</v>
      </c>
      <c r="F42" s="2">
        <v>43857</v>
      </c>
      <c r="G42">
        <v>1</v>
      </c>
      <c r="H42">
        <v>3</v>
      </c>
    </row>
    <row r="43" spans="1:8" x14ac:dyDescent="0.3">
      <c r="A43" t="s">
        <v>724</v>
      </c>
      <c r="B43" t="s">
        <v>725</v>
      </c>
      <c r="C43" t="s">
        <v>10</v>
      </c>
      <c r="D43" t="s">
        <v>49</v>
      </c>
      <c r="E43">
        <v>48017</v>
      </c>
      <c r="F43" s="2">
        <v>42291</v>
      </c>
      <c r="G43">
        <v>1</v>
      </c>
      <c r="H43">
        <v>1</v>
      </c>
    </row>
    <row r="44" spans="1:8" x14ac:dyDescent="0.3">
      <c r="A44" t="s">
        <v>366</v>
      </c>
      <c r="B44" t="s">
        <v>367</v>
      </c>
      <c r="C44" t="s">
        <v>10</v>
      </c>
      <c r="D44" t="s">
        <v>11</v>
      </c>
      <c r="E44">
        <v>48048</v>
      </c>
      <c r="F44" s="2">
        <v>42519</v>
      </c>
      <c r="G44">
        <v>4</v>
      </c>
      <c r="H44">
        <v>7</v>
      </c>
    </row>
    <row r="45" spans="1:8" x14ac:dyDescent="0.3">
      <c r="A45" t="s">
        <v>895</v>
      </c>
      <c r="B45" t="s">
        <v>896</v>
      </c>
      <c r="C45" t="s">
        <v>17</v>
      </c>
      <c r="D45" t="s">
        <v>11</v>
      </c>
      <c r="E45">
        <v>48080</v>
      </c>
      <c r="F45" s="2">
        <v>42844</v>
      </c>
      <c r="G45">
        <v>5</v>
      </c>
      <c r="H45">
        <v>4</v>
      </c>
    </row>
    <row r="46" spans="1:8" x14ac:dyDescent="0.3">
      <c r="A46" t="s">
        <v>370</v>
      </c>
      <c r="B46" t="s">
        <v>371</v>
      </c>
      <c r="C46" t="s">
        <v>14</v>
      </c>
      <c r="D46" t="s">
        <v>49</v>
      </c>
      <c r="E46">
        <v>48281</v>
      </c>
      <c r="F46" s="2">
        <v>43299</v>
      </c>
      <c r="G46">
        <v>4</v>
      </c>
      <c r="H46">
        <v>6</v>
      </c>
    </row>
    <row r="47" spans="1:8" x14ac:dyDescent="0.3">
      <c r="A47" t="s">
        <v>264</v>
      </c>
      <c r="B47" t="s">
        <v>265</v>
      </c>
      <c r="C47" t="s">
        <v>17</v>
      </c>
      <c r="D47" t="s">
        <v>11</v>
      </c>
      <c r="E47">
        <v>48364</v>
      </c>
      <c r="F47" s="2">
        <v>44933</v>
      </c>
      <c r="G47">
        <v>4</v>
      </c>
      <c r="H47">
        <v>12</v>
      </c>
    </row>
    <row r="48" spans="1:8" x14ac:dyDescent="0.3">
      <c r="A48" t="s">
        <v>486</v>
      </c>
      <c r="B48" t="s">
        <v>487</v>
      </c>
      <c r="C48" t="s">
        <v>26</v>
      </c>
      <c r="D48" t="s">
        <v>49</v>
      </c>
      <c r="E48">
        <v>48605</v>
      </c>
      <c r="F48" s="2">
        <v>45198</v>
      </c>
      <c r="G48">
        <v>2</v>
      </c>
      <c r="H48">
        <v>5</v>
      </c>
    </row>
    <row r="49" spans="1:8" x14ac:dyDescent="0.3">
      <c r="A49" t="s">
        <v>969</v>
      </c>
      <c r="B49" t="s">
        <v>970</v>
      </c>
      <c r="C49" t="s">
        <v>36</v>
      </c>
      <c r="D49" t="s">
        <v>11</v>
      </c>
      <c r="E49">
        <v>48644</v>
      </c>
      <c r="F49" s="2">
        <v>43381</v>
      </c>
      <c r="G49">
        <v>3</v>
      </c>
      <c r="H49">
        <v>12</v>
      </c>
    </row>
    <row r="50" spans="1:8" x14ac:dyDescent="0.3">
      <c r="A50" t="s">
        <v>989</v>
      </c>
      <c r="B50" t="s">
        <v>990</v>
      </c>
      <c r="C50" t="s">
        <v>36</v>
      </c>
      <c r="D50" t="s">
        <v>49</v>
      </c>
      <c r="E50">
        <v>48761</v>
      </c>
      <c r="F50" s="2">
        <v>42252</v>
      </c>
      <c r="G50">
        <v>2</v>
      </c>
      <c r="H50">
        <v>0</v>
      </c>
    </row>
    <row r="51" spans="1:8" x14ac:dyDescent="0.3">
      <c r="A51" t="s">
        <v>286</v>
      </c>
      <c r="B51" t="s">
        <v>287</v>
      </c>
      <c r="C51" t="s">
        <v>14</v>
      </c>
      <c r="D51" t="s">
        <v>11</v>
      </c>
      <c r="E51">
        <v>48888</v>
      </c>
      <c r="F51" s="2">
        <v>44917</v>
      </c>
      <c r="G51">
        <v>1</v>
      </c>
      <c r="H51">
        <v>5</v>
      </c>
    </row>
    <row r="52" spans="1:8" x14ac:dyDescent="0.3">
      <c r="A52" t="s">
        <v>12</v>
      </c>
      <c r="B52" t="s">
        <v>13</v>
      </c>
      <c r="C52" t="s">
        <v>14</v>
      </c>
      <c r="D52" t="s">
        <v>11</v>
      </c>
      <c r="E52">
        <v>49728</v>
      </c>
      <c r="F52" s="2">
        <v>45360</v>
      </c>
      <c r="G52">
        <v>4</v>
      </c>
      <c r="H52">
        <v>15</v>
      </c>
    </row>
    <row r="53" spans="1:8" x14ac:dyDescent="0.3">
      <c r="A53" t="s">
        <v>150</v>
      </c>
      <c r="B53" t="s">
        <v>151</v>
      </c>
      <c r="C53" t="s">
        <v>26</v>
      </c>
      <c r="D53" t="s">
        <v>11</v>
      </c>
      <c r="E53">
        <v>49853</v>
      </c>
      <c r="F53" s="2">
        <v>44124</v>
      </c>
      <c r="G53">
        <v>2</v>
      </c>
      <c r="H53">
        <v>5</v>
      </c>
    </row>
    <row r="54" spans="1:8" x14ac:dyDescent="0.3">
      <c r="A54" t="s">
        <v>374</v>
      </c>
      <c r="B54" t="s">
        <v>375</v>
      </c>
      <c r="C54" t="s">
        <v>17</v>
      </c>
      <c r="D54" t="s">
        <v>49</v>
      </c>
      <c r="E54">
        <v>49892</v>
      </c>
      <c r="F54" s="2">
        <v>42175</v>
      </c>
      <c r="G54">
        <v>3</v>
      </c>
      <c r="H54">
        <v>5</v>
      </c>
    </row>
    <row r="55" spans="1:8" x14ac:dyDescent="0.3">
      <c r="A55" t="s">
        <v>915</v>
      </c>
      <c r="B55" t="s">
        <v>916</v>
      </c>
      <c r="C55" t="s">
        <v>36</v>
      </c>
      <c r="D55" t="s">
        <v>49</v>
      </c>
      <c r="E55">
        <v>50120</v>
      </c>
      <c r="F55" s="2">
        <v>45375</v>
      </c>
      <c r="G55">
        <v>3</v>
      </c>
      <c r="H55">
        <v>6</v>
      </c>
    </row>
    <row r="56" spans="1:8" x14ac:dyDescent="0.3">
      <c r="A56" t="s">
        <v>188</v>
      </c>
      <c r="B56" t="s">
        <v>189</v>
      </c>
      <c r="C56" t="s">
        <v>14</v>
      </c>
      <c r="D56" t="s">
        <v>49</v>
      </c>
      <c r="E56">
        <v>50155</v>
      </c>
      <c r="F56" s="2">
        <v>42855</v>
      </c>
      <c r="G56">
        <v>1</v>
      </c>
      <c r="H56">
        <v>2</v>
      </c>
    </row>
    <row r="57" spans="1:8" x14ac:dyDescent="0.3">
      <c r="A57" t="s">
        <v>432</v>
      </c>
      <c r="B57" t="s">
        <v>433</v>
      </c>
      <c r="C57" t="s">
        <v>26</v>
      </c>
      <c r="D57" t="s">
        <v>49</v>
      </c>
      <c r="E57">
        <v>50562</v>
      </c>
      <c r="F57" s="2">
        <v>44959</v>
      </c>
      <c r="G57">
        <v>3</v>
      </c>
      <c r="H57">
        <v>13</v>
      </c>
    </row>
    <row r="58" spans="1:8" x14ac:dyDescent="0.3">
      <c r="A58" t="s">
        <v>130</v>
      </c>
      <c r="B58" t="s">
        <v>131</v>
      </c>
      <c r="C58" t="s">
        <v>26</v>
      </c>
      <c r="D58" t="s">
        <v>11</v>
      </c>
      <c r="E58">
        <v>50623</v>
      </c>
      <c r="F58" s="2">
        <v>45629</v>
      </c>
      <c r="G58">
        <v>3</v>
      </c>
      <c r="H58">
        <v>4</v>
      </c>
    </row>
    <row r="59" spans="1:8" x14ac:dyDescent="0.3">
      <c r="A59" t="s">
        <v>746</v>
      </c>
      <c r="B59" t="s">
        <v>747</v>
      </c>
      <c r="C59" t="s">
        <v>14</v>
      </c>
      <c r="D59" t="s">
        <v>49</v>
      </c>
      <c r="E59">
        <v>50652</v>
      </c>
      <c r="F59" s="2">
        <v>45095</v>
      </c>
      <c r="G59">
        <v>4</v>
      </c>
      <c r="H59">
        <v>12</v>
      </c>
    </row>
    <row r="60" spans="1:8" x14ac:dyDescent="0.3">
      <c r="A60" t="s">
        <v>522</v>
      </c>
      <c r="B60" t="s">
        <v>523</v>
      </c>
      <c r="C60" t="s">
        <v>10</v>
      </c>
      <c r="D60" t="s">
        <v>11</v>
      </c>
      <c r="E60">
        <v>50873</v>
      </c>
      <c r="F60" s="2">
        <v>45493</v>
      </c>
      <c r="G60">
        <v>4</v>
      </c>
      <c r="H60">
        <v>15</v>
      </c>
    </row>
    <row r="61" spans="1:8" x14ac:dyDescent="0.3">
      <c r="A61" t="s">
        <v>1003</v>
      </c>
      <c r="B61" t="s">
        <v>1004</v>
      </c>
      <c r="C61" t="s">
        <v>10</v>
      </c>
      <c r="D61" t="s">
        <v>49</v>
      </c>
      <c r="E61">
        <v>50906</v>
      </c>
      <c r="F61" s="2">
        <v>45361</v>
      </c>
      <c r="G61">
        <v>1</v>
      </c>
      <c r="H61">
        <v>4</v>
      </c>
    </row>
    <row r="62" spans="1:8" x14ac:dyDescent="0.3">
      <c r="A62" t="s">
        <v>24</v>
      </c>
      <c r="B62" t="s">
        <v>25</v>
      </c>
      <c r="C62" t="s">
        <v>26</v>
      </c>
      <c r="D62" t="s">
        <v>11</v>
      </c>
      <c r="E62">
        <v>51150</v>
      </c>
      <c r="F62" s="2">
        <v>44049</v>
      </c>
      <c r="G62">
        <v>1</v>
      </c>
      <c r="H62">
        <v>2</v>
      </c>
    </row>
    <row r="63" spans="1:8" x14ac:dyDescent="0.3">
      <c r="A63" t="s">
        <v>312</v>
      </c>
      <c r="B63" t="s">
        <v>313</v>
      </c>
      <c r="C63" t="s">
        <v>26</v>
      </c>
      <c r="D63" t="s">
        <v>11</v>
      </c>
      <c r="E63">
        <v>51194</v>
      </c>
      <c r="F63" s="2">
        <v>45207</v>
      </c>
      <c r="G63">
        <v>2</v>
      </c>
      <c r="H63">
        <v>2</v>
      </c>
    </row>
    <row r="64" spans="1:8" x14ac:dyDescent="0.3">
      <c r="A64" t="s">
        <v>114</v>
      </c>
      <c r="B64" t="s">
        <v>115</v>
      </c>
      <c r="C64" t="s">
        <v>10</v>
      </c>
      <c r="D64" t="s">
        <v>49</v>
      </c>
      <c r="E64">
        <v>51200</v>
      </c>
      <c r="F64" s="2">
        <v>44537</v>
      </c>
      <c r="G64">
        <v>3</v>
      </c>
      <c r="H64">
        <v>5</v>
      </c>
    </row>
    <row r="65" spans="1:8" x14ac:dyDescent="0.3">
      <c r="A65" t="s">
        <v>1013</v>
      </c>
      <c r="B65" t="s">
        <v>1014</v>
      </c>
      <c r="C65" t="s">
        <v>36</v>
      </c>
      <c r="D65" t="s">
        <v>49</v>
      </c>
      <c r="E65">
        <v>51311</v>
      </c>
      <c r="F65" s="2">
        <v>44294</v>
      </c>
      <c r="G65">
        <v>3</v>
      </c>
      <c r="H65">
        <v>13</v>
      </c>
    </row>
    <row r="66" spans="1:8" x14ac:dyDescent="0.3">
      <c r="A66" t="s">
        <v>336</v>
      </c>
      <c r="B66" t="s">
        <v>337</v>
      </c>
      <c r="C66" t="s">
        <v>14</v>
      </c>
      <c r="D66" t="s">
        <v>49</v>
      </c>
      <c r="E66">
        <v>51482</v>
      </c>
      <c r="F66" s="2">
        <v>42341</v>
      </c>
      <c r="G66">
        <v>2</v>
      </c>
      <c r="H66">
        <v>4</v>
      </c>
    </row>
    <row r="67" spans="1:8" x14ac:dyDescent="0.3">
      <c r="A67" t="s">
        <v>993</v>
      </c>
      <c r="B67" t="s">
        <v>994</v>
      </c>
      <c r="C67" t="s">
        <v>29</v>
      </c>
      <c r="D67" t="s">
        <v>11</v>
      </c>
      <c r="E67">
        <v>51496</v>
      </c>
      <c r="F67" s="2">
        <v>44077</v>
      </c>
      <c r="G67">
        <v>2</v>
      </c>
      <c r="H67">
        <v>2</v>
      </c>
    </row>
    <row r="68" spans="1:8" x14ac:dyDescent="0.3">
      <c r="A68" t="s">
        <v>554</v>
      </c>
      <c r="B68" t="s">
        <v>555</v>
      </c>
      <c r="C68" t="s">
        <v>26</v>
      </c>
      <c r="D68" t="s">
        <v>49</v>
      </c>
      <c r="E68">
        <v>51699</v>
      </c>
      <c r="F68" s="2">
        <v>42920</v>
      </c>
      <c r="G68">
        <v>5</v>
      </c>
      <c r="H68">
        <v>12</v>
      </c>
    </row>
    <row r="69" spans="1:8" x14ac:dyDescent="0.3">
      <c r="A69" t="s">
        <v>578</v>
      </c>
      <c r="B69" t="s">
        <v>579</v>
      </c>
      <c r="C69" t="s">
        <v>10</v>
      </c>
      <c r="D69" t="s">
        <v>49</v>
      </c>
      <c r="E69">
        <v>51803</v>
      </c>
      <c r="F69" s="2">
        <v>44182</v>
      </c>
      <c r="G69">
        <v>2</v>
      </c>
      <c r="H69">
        <v>1</v>
      </c>
    </row>
    <row r="70" spans="1:8" x14ac:dyDescent="0.3">
      <c r="A70" t="s">
        <v>452</v>
      </c>
      <c r="B70" t="s">
        <v>453</v>
      </c>
      <c r="C70" t="s">
        <v>10</v>
      </c>
      <c r="D70" t="s">
        <v>49</v>
      </c>
      <c r="E70">
        <v>51804</v>
      </c>
      <c r="F70" s="2">
        <v>42771</v>
      </c>
      <c r="G70">
        <v>5</v>
      </c>
      <c r="H70">
        <v>9</v>
      </c>
    </row>
    <row r="71" spans="1:8" x14ac:dyDescent="0.3">
      <c r="A71" t="s">
        <v>192</v>
      </c>
      <c r="B71" t="s">
        <v>193</v>
      </c>
      <c r="C71" t="s">
        <v>36</v>
      </c>
      <c r="D71" t="s">
        <v>11</v>
      </c>
      <c r="E71">
        <v>51866</v>
      </c>
      <c r="F71" s="2">
        <v>43545</v>
      </c>
      <c r="G71">
        <v>2</v>
      </c>
      <c r="H71">
        <v>5</v>
      </c>
    </row>
    <row r="72" spans="1:8" x14ac:dyDescent="0.3">
      <c r="A72" t="s">
        <v>124</v>
      </c>
      <c r="B72" t="s">
        <v>125</v>
      </c>
      <c r="C72" t="s">
        <v>17</v>
      </c>
      <c r="D72" t="s">
        <v>49</v>
      </c>
      <c r="E72">
        <v>52009</v>
      </c>
      <c r="F72" s="2">
        <v>44456</v>
      </c>
      <c r="G72">
        <v>3</v>
      </c>
      <c r="H72">
        <v>15</v>
      </c>
    </row>
    <row r="73" spans="1:8" x14ac:dyDescent="0.3">
      <c r="A73" t="s">
        <v>828</v>
      </c>
      <c r="B73" t="s">
        <v>829</v>
      </c>
      <c r="C73" t="s">
        <v>26</v>
      </c>
      <c r="D73" t="s">
        <v>49</v>
      </c>
      <c r="E73">
        <v>52411</v>
      </c>
      <c r="F73" s="2">
        <v>42926</v>
      </c>
      <c r="G73">
        <v>3</v>
      </c>
      <c r="H73">
        <v>4</v>
      </c>
    </row>
    <row r="74" spans="1:8" x14ac:dyDescent="0.3">
      <c r="A74" t="s">
        <v>488</v>
      </c>
      <c r="B74" t="s">
        <v>489</v>
      </c>
      <c r="C74" t="s">
        <v>29</v>
      </c>
      <c r="D74" t="s">
        <v>49</v>
      </c>
      <c r="E74">
        <v>52532</v>
      </c>
      <c r="F74" s="2">
        <v>44036</v>
      </c>
      <c r="G74">
        <v>1</v>
      </c>
      <c r="H74">
        <v>2</v>
      </c>
    </row>
    <row r="75" spans="1:8" x14ac:dyDescent="0.3">
      <c r="A75" t="s">
        <v>68</v>
      </c>
      <c r="B75" t="s">
        <v>69</v>
      </c>
      <c r="C75" t="s">
        <v>36</v>
      </c>
      <c r="D75" t="s">
        <v>11</v>
      </c>
      <c r="E75">
        <v>52632</v>
      </c>
      <c r="F75" s="2">
        <v>43305</v>
      </c>
      <c r="G75">
        <v>5</v>
      </c>
      <c r="H75">
        <v>7</v>
      </c>
    </row>
    <row r="76" spans="1:8" x14ac:dyDescent="0.3">
      <c r="A76" t="s">
        <v>272</v>
      </c>
      <c r="B76" t="s">
        <v>273</v>
      </c>
      <c r="C76" t="s">
        <v>26</v>
      </c>
      <c r="D76" t="s">
        <v>49</v>
      </c>
      <c r="E76">
        <v>52637</v>
      </c>
      <c r="F76" s="2">
        <v>43954</v>
      </c>
      <c r="G76">
        <v>2</v>
      </c>
      <c r="H76">
        <v>0</v>
      </c>
    </row>
    <row r="77" spans="1:8" x14ac:dyDescent="0.3">
      <c r="A77" t="s">
        <v>786</v>
      </c>
      <c r="B77" t="s">
        <v>787</v>
      </c>
      <c r="C77" t="s">
        <v>36</v>
      </c>
      <c r="D77" t="s">
        <v>11</v>
      </c>
      <c r="E77">
        <v>52806</v>
      </c>
      <c r="F77" s="2">
        <v>42924</v>
      </c>
      <c r="G77">
        <v>2</v>
      </c>
      <c r="H77">
        <v>0</v>
      </c>
    </row>
    <row r="78" spans="1:8" x14ac:dyDescent="0.3">
      <c r="A78" t="s">
        <v>214</v>
      </c>
      <c r="B78" t="s">
        <v>215</v>
      </c>
      <c r="C78" t="s">
        <v>10</v>
      </c>
      <c r="D78" t="s">
        <v>11</v>
      </c>
      <c r="E78">
        <v>52914</v>
      </c>
      <c r="F78" s="2">
        <v>42422</v>
      </c>
      <c r="G78">
        <v>5</v>
      </c>
      <c r="H78">
        <v>14</v>
      </c>
    </row>
    <row r="79" spans="1:8" x14ac:dyDescent="0.3">
      <c r="A79" t="s">
        <v>708</v>
      </c>
      <c r="B79" t="s">
        <v>709</v>
      </c>
      <c r="C79" t="s">
        <v>36</v>
      </c>
      <c r="D79" t="s">
        <v>11</v>
      </c>
      <c r="E79">
        <v>53103</v>
      </c>
      <c r="F79" s="2">
        <v>42152</v>
      </c>
      <c r="G79">
        <v>2</v>
      </c>
      <c r="H79">
        <v>3</v>
      </c>
    </row>
    <row r="80" spans="1:8" x14ac:dyDescent="0.3">
      <c r="A80" t="s">
        <v>434</v>
      </c>
      <c r="B80" t="s">
        <v>435</v>
      </c>
      <c r="C80" t="s">
        <v>26</v>
      </c>
      <c r="D80" t="s">
        <v>11</v>
      </c>
      <c r="E80">
        <v>53161</v>
      </c>
      <c r="F80" s="2">
        <v>43561</v>
      </c>
      <c r="G80">
        <v>2</v>
      </c>
      <c r="H80">
        <v>5</v>
      </c>
    </row>
    <row r="81" spans="1:8" x14ac:dyDescent="0.3">
      <c r="A81" t="s">
        <v>448</v>
      </c>
      <c r="B81" t="s">
        <v>449</v>
      </c>
      <c r="C81" t="s">
        <v>14</v>
      </c>
      <c r="D81" t="s">
        <v>49</v>
      </c>
      <c r="E81">
        <v>53767</v>
      </c>
      <c r="F81" s="2">
        <v>44958</v>
      </c>
      <c r="G81">
        <v>2</v>
      </c>
      <c r="H81">
        <v>0</v>
      </c>
    </row>
    <row r="82" spans="1:8" x14ac:dyDescent="0.3">
      <c r="A82" t="s">
        <v>502</v>
      </c>
      <c r="B82" t="s">
        <v>503</v>
      </c>
      <c r="C82" t="s">
        <v>14</v>
      </c>
      <c r="D82" t="s">
        <v>11</v>
      </c>
      <c r="E82">
        <v>53822</v>
      </c>
      <c r="F82" s="2">
        <v>45095</v>
      </c>
      <c r="G82">
        <v>2</v>
      </c>
      <c r="H82">
        <v>3</v>
      </c>
    </row>
    <row r="83" spans="1:8" x14ac:dyDescent="0.3">
      <c r="A83" t="s">
        <v>624</v>
      </c>
      <c r="B83" t="s">
        <v>625</v>
      </c>
      <c r="C83" t="s">
        <v>17</v>
      </c>
      <c r="D83" t="s">
        <v>49</v>
      </c>
      <c r="E83">
        <v>53896</v>
      </c>
      <c r="F83" s="2">
        <v>43746</v>
      </c>
      <c r="G83">
        <v>3</v>
      </c>
      <c r="H83">
        <v>6</v>
      </c>
    </row>
    <row r="84" spans="1:8" x14ac:dyDescent="0.3">
      <c r="A84" t="s">
        <v>492</v>
      </c>
      <c r="B84" t="s">
        <v>493</v>
      </c>
      <c r="C84" t="s">
        <v>36</v>
      </c>
      <c r="D84" t="s">
        <v>49</v>
      </c>
      <c r="E84">
        <v>54182</v>
      </c>
      <c r="F84" s="2">
        <v>43957</v>
      </c>
      <c r="G84">
        <v>5</v>
      </c>
      <c r="H84">
        <v>7</v>
      </c>
    </row>
    <row r="85" spans="1:8" x14ac:dyDescent="0.3">
      <c r="A85" t="s">
        <v>34</v>
      </c>
      <c r="B85" t="s">
        <v>35</v>
      </c>
      <c r="C85" t="s">
        <v>36</v>
      </c>
      <c r="D85" t="s">
        <v>11</v>
      </c>
      <c r="E85">
        <v>54234</v>
      </c>
      <c r="F85" s="2">
        <v>42907</v>
      </c>
      <c r="G85">
        <v>4</v>
      </c>
      <c r="H85">
        <v>12</v>
      </c>
    </row>
    <row r="86" spans="1:8" x14ac:dyDescent="0.3">
      <c r="A86" t="s">
        <v>806</v>
      </c>
      <c r="B86" t="s">
        <v>807</v>
      </c>
      <c r="C86" t="s">
        <v>10</v>
      </c>
      <c r="D86" t="s">
        <v>49</v>
      </c>
      <c r="E86">
        <v>54477</v>
      </c>
      <c r="F86" s="2">
        <v>42858</v>
      </c>
      <c r="G86">
        <v>3</v>
      </c>
      <c r="H86">
        <v>3</v>
      </c>
    </row>
    <row r="87" spans="1:8" x14ac:dyDescent="0.3">
      <c r="A87" t="s">
        <v>41</v>
      </c>
      <c r="B87" t="s">
        <v>42</v>
      </c>
      <c r="C87" t="s">
        <v>17</v>
      </c>
      <c r="D87" t="s">
        <v>11</v>
      </c>
      <c r="E87">
        <v>54706</v>
      </c>
      <c r="F87" s="2">
        <v>42775</v>
      </c>
      <c r="G87">
        <v>2</v>
      </c>
      <c r="H87">
        <v>4</v>
      </c>
    </row>
    <row r="88" spans="1:8" x14ac:dyDescent="0.3">
      <c r="A88" t="s">
        <v>762</v>
      </c>
      <c r="B88" t="s">
        <v>763</v>
      </c>
      <c r="C88" t="s">
        <v>29</v>
      </c>
      <c r="D88" t="s">
        <v>49</v>
      </c>
      <c r="E88">
        <v>54773</v>
      </c>
      <c r="F88" s="2">
        <v>45610</v>
      </c>
      <c r="G88">
        <v>3</v>
      </c>
      <c r="H88">
        <v>5</v>
      </c>
    </row>
    <row r="89" spans="1:8" x14ac:dyDescent="0.3">
      <c r="A89" t="s">
        <v>210</v>
      </c>
      <c r="B89" t="s">
        <v>211</v>
      </c>
      <c r="C89" t="s">
        <v>29</v>
      </c>
      <c r="D89" t="s">
        <v>49</v>
      </c>
      <c r="E89">
        <v>54928</v>
      </c>
      <c r="F89" s="2">
        <v>44092</v>
      </c>
      <c r="G89">
        <v>4</v>
      </c>
      <c r="H89">
        <v>15</v>
      </c>
    </row>
    <row r="90" spans="1:8" x14ac:dyDescent="0.3">
      <c r="A90" t="s">
        <v>138</v>
      </c>
      <c r="B90" t="s">
        <v>139</v>
      </c>
      <c r="C90" t="s">
        <v>26</v>
      </c>
      <c r="D90" t="s">
        <v>49</v>
      </c>
      <c r="E90">
        <v>54963</v>
      </c>
      <c r="F90" s="2">
        <v>42827</v>
      </c>
      <c r="G90">
        <v>5</v>
      </c>
      <c r="H90">
        <v>6</v>
      </c>
    </row>
    <row r="91" spans="1:8" x14ac:dyDescent="0.3">
      <c r="A91" t="s">
        <v>824</v>
      </c>
      <c r="B91" t="s">
        <v>825</v>
      </c>
      <c r="C91" t="s">
        <v>29</v>
      </c>
      <c r="D91" t="s">
        <v>11</v>
      </c>
      <c r="E91">
        <v>54970</v>
      </c>
      <c r="F91" s="2">
        <v>44827</v>
      </c>
      <c r="G91">
        <v>1</v>
      </c>
      <c r="H91">
        <v>2</v>
      </c>
    </row>
    <row r="92" spans="1:8" x14ac:dyDescent="0.3">
      <c r="A92" t="s">
        <v>74</v>
      </c>
      <c r="B92" t="s">
        <v>75</v>
      </c>
      <c r="C92" t="s">
        <v>36</v>
      </c>
      <c r="D92" t="s">
        <v>11</v>
      </c>
      <c r="E92">
        <v>55484</v>
      </c>
      <c r="F92" s="2">
        <v>42594</v>
      </c>
      <c r="G92">
        <v>4</v>
      </c>
      <c r="H92">
        <v>5</v>
      </c>
    </row>
    <row r="93" spans="1:8" x14ac:dyDescent="0.3">
      <c r="A93" t="s">
        <v>160</v>
      </c>
      <c r="B93" t="s">
        <v>161</v>
      </c>
      <c r="C93" t="s">
        <v>29</v>
      </c>
      <c r="D93" t="s">
        <v>49</v>
      </c>
      <c r="E93">
        <v>55604</v>
      </c>
      <c r="F93" s="2">
        <v>42314</v>
      </c>
      <c r="G93">
        <v>1</v>
      </c>
      <c r="H93">
        <v>3</v>
      </c>
    </row>
    <row r="94" spans="1:8" x14ac:dyDescent="0.3">
      <c r="A94" t="s">
        <v>142</v>
      </c>
      <c r="B94" t="s">
        <v>143</v>
      </c>
      <c r="C94" t="s">
        <v>36</v>
      </c>
      <c r="D94" t="s">
        <v>49</v>
      </c>
      <c r="E94">
        <v>56164</v>
      </c>
      <c r="F94" s="2">
        <v>42317</v>
      </c>
      <c r="G94">
        <v>4</v>
      </c>
      <c r="H94">
        <v>3</v>
      </c>
    </row>
    <row r="95" spans="1:8" x14ac:dyDescent="0.3">
      <c r="A95" t="s">
        <v>72</v>
      </c>
      <c r="B95" t="s">
        <v>73</v>
      </c>
      <c r="C95" t="s">
        <v>14</v>
      </c>
      <c r="D95" t="s">
        <v>11</v>
      </c>
      <c r="E95">
        <v>56172</v>
      </c>
      <c r="F95" s="2">
        <v>43793</v>
      </c>
      <c r="G95">
        <v>3</v>
      </c>
      <c r="H95">
        <v>7</v>
      </c>
    </row>
    <row r="96" spans="1:8" x14ac:dyDescent="0.3">
      <c r="A96" t="s">
        <v>766</v>
      </c>
      <c r="B96" t="s">
        <v>767</v>
      </c>
      <c r="C96" t="s">
        <v>17</v>
      </c>
      <c r="D96" t="s">
        <v>49</v>
      </c>
      <c r="E96">
        <v>56556</v>
      </c>
      <c r="F96" s="2">
        <v>42223</v>
      </c>
      <c r="G96">
        <v>3</v>
      </c>
      <c r="H96">
        <v>8</v>
      </c>
    </row>
    <row r="97" spans="1:8" x14ac:dyDescent="0.3">
      <c r="A97" t="s">
        <v>698</v>
      </c>
      <c r="B97" t="s">
        <v>699</v>
      </c>
      <c r="C97" t="s">
        <v>10</v>
      </c>
      <c r="D97" t="s">
        <v>11</v>
      </c>
      <c r="E97">
        <v>56684</v>
      </c>
      <c r="F97" s="2">
        <v>44083</v>
      </c>
      <c r="G97">
        <v>2</v>
      </c>
      <c r="H97">
        <v>0</v>
      </c>
    </row>
    <row r="98" spans="1:8" x14ac:dyDescent="0.3">
      <c r="A98" t="s">
        <v>927</v>
      </c>
      <c r="B98" t="s">
        <v>928</v>
      </c>
      <c r="C98" t="s">
        <v>29</v>
      </c>
      <c r="D98" t="s">
        <v>11</v>
      </c>
      <c r="E98">
        <v>57027</v>
      </c>
      <c r="F98" s="2">
        <v>42857</v>
      </c>
      <c r="G98">
        <v>3</v>
      </c>
      <c r="H98">
        <v>13</v>
      </c>
    </row>
    <row r="99" spans="1:8" x14ac:dyDescent="0.3">
      <c r="A99" t="s">
        <v>885</v>
      </c>
      <c r="B99" t="s">
        <v>886</v>
      </c>
      <c r="C99" t="s">
        <v>17</v>
      </c>
      <c r="D99" t="s">
        <v>49</v>
      </c>
      <c r="E99">
        <v>57049</v>
      </c>
      <c r="F99" s="2">
        <v>43005</v>
      </c>
      <c r="G99">
        <v>1</v>
      </c>
      <c r="H99">
        <v>5</v>
      </c>
    </row>
    <row r="100" spans="1:8" x14ac:dyDescent="0.3">
      <c r="A100" t="s">
        <v>818</v>
      </c>
      <c r="B100" t="s">
        <v>819</v>
      </c>
      <c r="C100" t="s">
        <v>29</v>
      </c>
      <c r="D100" t="s">
        <v>49</v>
      </c>
      <c r="E100">
        <v>57135</v>
      </c>
      <c r="F100" s="2">
        <v>44313</v>
      </c>
      <c r="G100">
        <v>2</v>
      </c>
      <c r="H100">
        <v>5</v>
      </c>
    </row>
    <row r="101" spans="1:8" x14ac:dyDescent="0.3">
      <c r="A101" t="s">
        <v>86</v>
      </c>
      <c r="B101" t="s">
        <v>87</v>
      </c>
      <c r="C101" t="s">
        <v>26</v>
      </c>
      <c r="D101" t="s">
        <v>11</v>
      </c>
      <c r="E101">
        <v>57260</v>
      </c>
      <c r="F101" s="2">
        <v>44110</v>
      </c>
      <c r="G101">
        <v>5</v>
      </c>
      <c r="H101">
        <v>8</v>
      </c>
    </row>
    <row r="102" spans="1:8" x14ac:dyDescent="0.3">
      <c r="A102" t="s">
        <v>340</v>
      </c>
      <c r="B102" t="s">
        <v>341</v>
      </c>
      <c r="C102" t="s">
        <v>17</v>
      </c>
      <c r="D102" t="s">
        <v>49</v>
      </c>
      <c r="E102">
        <v>57322</v>
      </c>
      <c r="F102" s="2">
        <v>44422</v>
      </c>
      <c r="G102">
        <v>2</v>
      </c>
      <c r="H102">
        <v>0</v>
      </c>
    </row>
    <row r="103" spans="1:8" x14ac:dyDescent="0.3">
      <c r="A103" t="s">
        <v>672</v>
      </c>
      <c r="B103" t="s">
        <v>673</v>
      </c>
      <c r="C103" t="s">
        <v>36</v>
      </c>
      <c r="D103" t="s">
        <v>11</v>
      </c>
      <c r="E103">
        <v>57492</v>
      </c>
      <c r="F103" s="2">
        <v>44845</v>
      </c>
      <c r="G103">
        <v>5</v>
      </c>
      <c r="H103">
        <v>14</v>
      </c>
    </row>
    <row r="104" spans="1:8" x14ac:dyDescent="0.3">
      <c r="A104" t="s">
        <v>935</v>
      </c>
      <c r="B104" t="s">
        <v>936</v>
      </c>
      <c r="C104" t="s">
        <v>26</v>
      </c>
      <c r="D104" t="s">
        <v>11</v>
      </c>
      <c r="E104">
        <v>57546</v>
      </c>
      <c r="F104" s="2">
        <v>44509</v>
      </c>
      <c r="G104">
        <v>5</v>
      </c>
      <c r="H104">
        <v>8</v>
      </c>
    </row>
    <row r="105" spans="1:8" x14ac:dyDescent="0.3">
      <c r="A105" t="s">
        <v>820</v>
      </c>
      <c r="B105" t="s">
        <v>821</v>
      </c>
      <c r="C105" t="s">
        <v>29</v>
      </c>
      <c r="D105" t="s">
        <v>11</v>
      </c>
      <c r="E105">
        <v>57577</v>
      </c>
      <c r="F105" s="2">
        <v>44967</v>
      </c>
      <c r="G105">
        <v>2</v>
      </c>
      <c r="H105">
        <v>0</v>
      </c>
    </row>
    <row r="106" spans="1:8" x14ac:dyDescent="0.3">
      <c r="A106" t="s">
        <v>558</v>
      </c>
      <c r="B106" t="s">
        <v>559</v>
      </c>
      <c r="C106" t="s">
        <v>17</v>
      </c>
      <c r="D106" t="s">
        <v>49</v>
      </c>
      <c r="E106">
        <v>57580</v>
      </c>
      <c r="F106" s="2">
        <v>42438</v>
      </c>
      <c r="G106">
        <v>1</v>
      </c>
      <c r="H106">
        <v>5</v>
      </c>
    </row>
    <row r="107" spans="1:8" x14ac:dyDescent="0.3">
      <c r="A107" t="s">
        <v>524</v>
      </c>
      <c r="B107" t="s">
        <v>525</v>
      </c>
      <c r="C107" t="s">
        <v>36</v>
      </c>
      <c r="D107" t="s">
        <v>11</v>
      </c>
      <c r="E107">
        <v>57943</v>
      </c>
      <c r="F107" s="2">
        <v>42685</v>
      </c>
      <c r="G107">
        <v>2</v>
      </c>
      <c r="H107">
        <v>5</v>
      </c>
    </row>
    <row r="108" spans="1:8" x14ac:dyDescent="0.3">
      <c r="A108" t="s">
        <v>979</v>
      </c>
      <c r="B108" t="s">
        <v>980</v>
      </c>
      <c r="C108" t="s">
        <v>17</v>
      </c>
      <c r="D108" t="s">
        <v>49</v>
      </c>
      <c r="E108">
        <v>58029</v>
      </c>
      <c r="F108" s="2">
        <v>43069</v>
      </c>
      <c r="G108">
        <v>1</v>
      </c>
      <c r="H108">
        <v>0</v>
      </c>
    </row>
    <row r="109" spans="1:8" x14ac:dyDescent="0.3">
      <c r="A109" t="s">
        <v>680</v>
      </c>
      <c r="B109" t="s">
        <v>681</v>
      </c>
      <c r="C109" t="s">
        <v>29</v>
      </c>
      <c r="D109" t="s">
        <v>49</v>
      </c>
      <c r="E109">
        <v>58326</v>
      </c>
      <c r="F109" s="2">
        <v>43446</v>
      </c>
      <c r="G109">
        <v>2</v>
      </c>
      <c r="H109">
        <v>2</v>
      </c>
    </row>
    <row r="110" spans="1:8" x14ac:dyDescent="0.3">
      <c r="A110" t="s">
        <v>816</v>
      </c>
      <c r="B110" t="s">
        <v>817</v>
      </c>
      <c r="C110" t="s">
        <v>17</v>
      </c>
      <c r="D110" t="s">
        <v>11</v>
      </c>
      <c r="E110">
        <v>58433</v>
      </c>
      <c r="F110" s="2">
        <v>43803</v>
      </c>
      <c r="G110">
        <v>4</v>
      </c>
      <c r="H110">
        <v>14</v>
      </c>
    </row>
    <row r="111" spans="1:8" x14ac:dyDescent="0.3">
      <c r="A111" t="s">
        <v>780</v>
      </c>
      <c r="B111" t="s">
        <v>781</v>
      </c>
      <c r="C111" t="s">
        <v>26</v>
      </c>
      <c r="D111" t="s">
        <v>49</v>
      </c>
      <c r="E111">
        <v>58576</v>
      </c>
      <c r="F111" s="2">
        <v>43513</v>
      </c>
      <c r="G111">
        <v>3</v>
      </c>
      <c r="H111">
        <v>12</v>
      </c>
    </row>
    <row r="112" spans="1:8" x14ac:dyDescent="0.3">
      <c r="A112" t="s">
        <v>398</v>
      </c>
      <c r="B112" t="s">
        <v>399</v>
      </c>
      <c r="C112" t="s">
        <v>26</v>
      </c>
      <c r="D112" t="s">
        <v>49</v>
      </c>
      <c r="E112">
        <v>58587</v>
      </c>
      <c r="F112" s="2">
        <v>44673</v>
      </c>
      <c r="G112">
        <v>2</v>
      </c>
      <c r="H112">
        <v>0</v>
      </c>
    </row>
    <row r="113" spans="1:8" x14ac:dyDescent="0.3">
      <c r="A113" t="s">
        <v>320</v>
      </c>
      <c r="B113" t="s">
        <v>321</v>
      </c>
      <c r="C113" t="s">
        <v>10</v>
      </c>
      <c r="D113" t="s">
        <v>49</v>
      </c>
      <c r="E113">
        <v>58677</v>
      </c>
      <c r="F113" s="2">
        <v>44721</v>
      </c>
      <c r="G113">
        <v>5</v>
      </c>
      <c r="H113">
        <v>5</v>
      </c>
    </row>
    <row r="114" spans="1:8" x14ac:dyDescent="0.3">
      <c r="A114" t="s">
        <v>216</v>
      </c>
      <c r="B114" t="s">
        <v>217</v>
      </c>
      <c r="C114" t="s">
        <v>29</v>
      </c>
      <c r="D114" t="s">
        <v>49</v>
      </c>
      <c r="E114">
        <v>58827</v>
      </c>
      <c r="F114" s="2">
        <v>45550</v>
      </c>
      <c r="G114">
        <v>5</v>
      </c>
      <c r="H114">
        <v>12</v>
      </c>
    </row>
    <row r="115" spans="1:8" x14ac:dyDescent="0.3">
      <c r="A115" t="s">
        <v>152</v>
      </c>
      <c r="B115" t="s">
        <v>153</v>
      </c>
      <c r="C115" t="s">
        <v>36</v>
      </c>
      <c r="D115" t="s">
        <v>11</v>
      </c>
      <c r="E115">
        <v>59553</v>
      </c>
      <c r="F115" s="2">
        <v>43685</v>
      </c>
      <c r="G115">
        <v>4</v>
      </c>
      <c r="H115">
        <v>10</v>
      </c>
    </row>
    <row r="116" spans="1:8" x14ac:dyDescent="0.3">
      <c r="A116" t="s">
        <v>386</v>
      </c>
      <c r="B116" t="s">
        <v>387</v>
      </c>
      <c r="C116" t="s">
        <v>10</v>
      </c>
      <c r="D116" t="s">
        <v>49</v>
      </c>
      <c r="E116">
        <v>59575</v>
      </c>
      <c r="F116" s="2">
        <v>44353</v>
      </c>
      <c r="G116">
        <v>3</v>
      </c>
      <c r="H116">
        <v>8</v>
      </c>
    </row>
    <row r="117" spans="1:8" x14ac:dyDescent="0.3">
      <c r="A117" t="s">
        <v>470</v>
      </c>
      <c r="B117" t="s">
        <v>471</v>
      </c>
      <c r="C117" t="s">
        <v>29</v>
      </c>
      <c r="D117" t="s">
        <v>49</v>
      </c>
      <c r="E117">
        <v>59630</v>
      </c>
      <c r="F117" s="2">
        <v>42864</v>
      </c>
      <c r="G117">
        <v>2</v>
      </c>
      <c r="H117">
        <v>1</v>
      </c>
    </row>
    <row r="118" spans="1:8" x14ac:dyDescent="0.3">
      <c r="A118" t="s">
        <v>847</v>
      </c>
      <c r="B118" t="s">
        <v>848</v>
      </c>
      <c r="C118" t="s">
        <v>17</v>
      </c>
      <c r="D118" t="s">
        <v>11</v>
      </c>
      <c r="E118">
        <v>60087</v>
      </c>
      <c r="F118" s="2">
        <v>43896</v>
      </c>
      <c r="G118">
        <v>2</v>
      </c>
      <c r="H118">
        <v>5</v>
      </c>
    </row>
    <row r="119" spans="1:8" x14ac:dyDescent="0.3">
      <c r="A119" t="s">
        <v>608</v>
      </c>
      <c r="B119" t="s">
        <v>609</v>
      </c>
      <c r="C119" t="s">
        <v>14</v>
      </c>
      <c r="D119" t="s">
        <v>49</v>
      </c>
      <c r="E119">
        <v>60091</v>
      </c>
      <c r="F119" s="2">
        <v>45145</v>
      </c>
      <c r="G119">
        <v>2</v>
      </c>
      <c r="H119">
        <v>3</v>
      </c>
    </row>
    <row r="120" spans="1:8" x14ac:dyDescent="0.3">
      <c r="A120" t="s">
        <v>100</v>
      </c>
      <c r="B120" t="s">
        <v>101</v>
      </c>
      <c r="C120" t="s">
        <v>36</v>
      </c>
      <c r="D120" t="s">
        <v>11</v>
      </c>
      <c r="E120">
        <v>60144</v>
      </c>
      <c r="F120" s="2">
        <v>43354</v>
      </c>
      <c r="G120">
        <v>1</v>
      </c>
      <c r="H120">
        <v>0</v>
      </c>
    </row>
    <row r="121" spans="1:8" x14ac:dyDescent="0.3">
      <c r="A121" t="s">
        <v>792</v>
      </c>
      <c r="B121" t="s">
        <v>793</v>
      </c>
      <c r="C121" t="s">
        <v>36</v>
      </c>
      <c r="D121" t="s">
        <v>11</v>
      </c>
      <c r="E121">
        <v>60228</v>
      </c>
      <c r="F121" s="2">
        <v>43730</v>
      </c>
      <c r="G121">
        <v>4</v>
      </c>
      <c r="H121">
        <v>11</v>
      </c>
    </row>
    <row r="122" spans="1:8" x14ac:dyDescent="0.3">
      <c r="A122" t="s">
        <v>510</v>
      </c>
      <c r="B122" t="s">
        <v>511</v>
      </c>
      <c r="C122" t="s">
        <v>36</v>
      </c>
      <c r="D122" t="s">
        <v>11</v>
      </c>
      <c r="E122">
        <v>60433</v>
      </c>
      <c r="F122" s="2">
        <v>42776</v>
      </c>
      <c r="G122">
        <v>2</v>
      </c>
      <c r="H122">
        <v>0</v>
      </c>
    </row>
    <row r="123" spans="1:8" x14ac:dyDescent="0.3">
      <c r="A123" t="s">
        <v>204</v>
      </c>
      <c r="B123" t="s">
        <v>205</v>
      </c>
      <c r="C123" t="s">
        <v>29</v>
      </c>
      <c r="D123" t="s">
        <v>49</v>
      </c>
      <c r="E123">
        <v>60598</v>
      </c>
      <c r="F123" s="2">
        <v>42289</v>
      </c>
      <c r="G123">
        <v>5</v>
      </c>
      <c r="H123">
        <v>7</v>
      </c>
    </row>
    <row r="124" spans="1:8" x14ac:dyDescent="0.3">
      <c r="A124" t="s">
        <v>728</v>
      </c>
      <c r="B124" t="s">
        <v>729</v>
      </c>
      <c r="C124" t="s">
        <v>17</v>
      </c>
      <c r="D124" t="s">
        <v>11</v>
      </c>
      <c r="E124">
        <v>60862</v>
      </c>
      <c r="F124" s="2">
        <v>44887</v>
      </c>
      <c r="G124">
        <v>5</v>
      </c>
      <c r="H124">
        <v>10</v>
      </c>
    </row>
    <row r="125" spans="1:8" x14ac:dyDescent="0.3">
      <c r="A125" t="s">
        <v>879</v>
      </c>
      <c r="B125" t="s">
        <v>880</v>
      </c>
      <c r="C125" t="s">
        <v>14</v>
      </c>
      <c r="D125" t="s">
        <v>49</v>
      </c>
      <c r="E125">
        <v>60894</v>
      </c>
      <c r="F125" s="2">
        <v>42996</v>
      </c>
      <c r="G125">
        <v>4</v>
      </c>
      <c r="H125">
        <v>14</v>
      </c>
    </row>
    <row r="126" spans="1:8" x14ac:dyDescent="0.3">
      <c r="A126" t="s">
        <v>802</v>
      </c>
      <c r="B126" t="s">
        <v>803</v>
      </c>
      <c r="C126" t="s">
        <v>17</v>
      </c>
      <c r="D126" t="s">
        <v>11</v>
      </c>
      <c r="E126">
        <v>60895</v>
      </c>
      <c r="F126" s="2">
        <v>44097</v>
      </c>
      <c r="G126">
        <v>1</v>
      </c>
      <c r="H126">
        <v>2</v>
      </c>
    </row>
    <row r="127" spans="1:8" x14ac:dyDescent="0.3">
      <c r="A127" t="s">
        <v>814</v>
      </c>
      <c r="B127" t="s">
        <v>815</v>
      </c>
      <c r="C127" t="s">
        <v>10</v>
      </c>
      <c r="D127" t="s">
        <v>11</v>
      </c>
      <c r="E127">
        <v>61281</v>
      </c>
      <c r="F127" s="2">
        <v>44385</v>
      </c>
      <c r="G127">
        <v>5</v>
      </c>
      <c r="H127">
        <v>10</v>
      </c>
    </row>
    <row r="128" spans="1:8" x14ac:dyDescent="0.3">
      <c r="A128" t="s">
        <v>644</v>
      </c>
      <c r="B128" t="s">
        <v>645</v>
      </c>
      <c r="C128" t="s">
        <v>17</v>
      </c>
      <c r="D128" t="s">
        <v>11</v>
      </c>
      <c r="E128">
        <v>61492</v>
      </c>
      <c r="F128" s="2">
        <v>45682</v>
      </c>
      <c r="G128">
        <v>1</v>
      </c>
      <c r="H128">
        <v>0</v>
      </c>
    </row>
    <row r="129" spans="1:8" x14ac:dyDescent="0.3">
      <c r="A129" t="s">
        <v>929</v>
      </c>
      <c r="B129" t="s">
        <v>930</v>
      </c>
      <c r="C129" t="s">
        <v>17</v>
      </c>
      <c r="D129" t="s">
        <v>11</v>
      </c>
      <c r="E129">
        <v>61511</v>
      </c>
      <c r="F129" s="2">
        <v>45554</v>
      </c>
      <c r="G129">
        <v>5</v>
      </c>
      <c r="H129">
        <v>15</v>
      </c>
    </row>
    <row r="130" spans="1:8" x14ac:dyDescent="0.3">
      <c r="A130" t="s">
        <v>368</v>
      </c>
      <c r="B130" t="s">
        <v>369</v>
      </c>
      <c r="C130" t="s">
        <v>14</v>
      </c>
      <c r="D130" t="s">
        <v>11</v>
      </c>
      <c r="E130">
        <v>61572</v>
      </c>
      <c r="F130" s="2">
        <v>43642</v>
      </c>
      <c r="G130">
        <v>2</v>
      </c>
      <c r="H130">
        <v>5</v>
      </c>
    </row>
    <row r="131" spans="1:8" x14ac:dyDescent="0.3">
      <c r="A131" t="s">
        <v>66</v>
      </c>
      <c r="B131" t="s">
        <v>67</v>
      </c>
      <c r="C131" t="s">
        <v>17</v>
      </c>
      <c r="D131" t="s">
        <v>11</v>
      </c>
      <c r="E131">
        <v>61726</v>
      </c>
      <c r="F131" s="2">
        <v>42945</v>
      </c>
      <c r="G131">
        <v>4</v>
      </c>
      <c r="H131">
        <v>8</v>
      </c>
    </row>
    <row r="132" spans="1:8" x14ac:dyDescent="0.3">
      <c r="A132" t="s">
        <v>796</v>
      </c>
      <c r="B132" t="s">
        <v>797</v>
      </c>
      <c r="C132" t="s">
        <v>29</v>
      </c>
      <c r="D132" t="s">
        <v>11</v>
      </c>
      <c r="E132">
        <v>61766</v>
      </c>
      <c r="F132" s="2">
        <v>42743</v>
      </c>
      <c r="G132">
        <v>4</v>
      </c>
      <c r="H132">
        <v>4</v>
      </c>
    </row>
    <row r="133" spans="1:8" x14ac:dyDescent="0.3">
      <c r="A133" t="s">
        <v>859</v>
      </c>
      <c r="B133" t="s">
        <v>860</v>
      </c>
      <c r="C133" t="s">
        <v>26</v>
      </c>
      <c r="D133" t="s">
        <v>11</v>
      </c>
      <c r="E133">
        <v>62278</v>
      </c>
      <c r="F133" s="2">
        <v>44335</v>
      </c>
      <c r="G133">
        <v>2</v>
      </c>
      <c r="H133">
        <v>3</v>
      </c>
    </row>
    <row r="134" spans="1:8" x14ac:dyDescent="0.3">
      <c r="A134" t="s">
        <v>692</v>
      </c>
      <c r="B134" t="s">
        <v>693</v>
      </c>
      <c r="C134" t="s">
        <v>36</v>
      </c>
      <c r="D134" t="s">
        <v>49</v>
      </c>
      <c r="E134">
        <v>63044</v>
      </c>
      <c r="F134" s="2">
        <v>44353</v>
      </c>
      <c r="G134">
        <v>1</v>
      </c>
      <c r="H134">
        <v>4</v>
      </c>
    </row>
    <row r="135" spans="1:8" x14ac:dyDescent="0.3">
      <c r="A135" t="s">
        <v>580</v>
      </c>
      <c r="B135" t="s">
        <v>581</v>
      </c>
      <c r="C135" t="s">
        <v>17</v>
      </c>
      <c r="D135" t="s">
        <v>49</v>
      </c>
      <c r="E135">
        <v>63336</v>
      </c>
      <c r="F135" s="2">
        <v>42889</v>
      </c>
      <c r="G135">
        <v>5</v>
      </c>
      <c r="H135">
        <v>8</v>
      </c>
    </row>
    <row r="136" spans="1:8" x14ac:dyDescent="0.3">
      <c r="A136" t="s">
        <v>540</v>
      </c>
      <c r="B136" t="s">
        <v>541</v>
      </c>
      <c r="C136" t="s">
        <v>36</v>
      </c>
      <c r="D136" t="s">
        <v>49</v>
      </c>
      <c r="E136">
        <v>63428</v>
      </c>
      <c r="F136" s="2">
        <v>43669</v>
      </c>
      <c r="G136">
        <v>1</v>
      </c>
      <c r="H136">
        <v>3</v>
      </c>
    </row>
    <row r="137" spans="1:8" x14ac:dyDescent="0.3">
      <c r="A137" t="s">
        <v>408</v>
      </c>
      <c r="B137" t="s">
        <v>409</v>
      </c>
      <c r="C137" t="s">
        <v>14</v>
      </c>
      <c r="D137" t="s">
        <v>11</v>
      </c>
      <c r="E137">
        <v>63661</v>
      </c>
      <c r="F137" s="2">
        <v>44884</v>
      </c>
      <c r="G137">
        <v>4</v>
      </c>
      <c r="H137">
        <v>12</v>
      </c>
    </row>
    <row r="138" spans="1:8" x14ac:dyDescent="0.3">
      <c r="A138" t="s">
        <v>116</v>
      </c>
      <c r="B138" t="s">
        <v>117</v>
      </c>
      <c r="C138" t="s">
        <v>26</v>
      </c>
      <c r="D138" t="s">
        <v>49</v>
      </c>
      <c r="E138">
        <v>63670</v>
      </c>
      <c r="F138" s="2">
        <v>44461</v>
      </c>
      <c r="G138">
        <v>5</v>
      </c>
      <c r="H138">
        <v>11</v>
      </c>
    </row>
    <row r="139" spans="1:8" x14ac:dyDescent="0.3">
      <c r="A139" t="s">
        <v>438</v>
      </c>
      <c r="B139" t="s">
        <v>439</v>
      </c>
      <c r="C139" t="s">
        <v>29</v>
      </c>
      <c r="D139" t="s">
        <v>49</v>
      </c>
      <c r="E139">
        <v>63694</v>
      </c>
      <c r="F139" s="2">
        <v>43749</v>
      </c>
      <c r="G139">
        <v>5</v>
      </c>
      <c r="H139">
        <v>10</v>
      </c>
    </row>
    <row r="140" spans="1:8" x14ac:dyDescent="0.3">
      <c r="A140" t="s">
        <v>37</v>
      </c>
      <c r="B140" t="s">
        <v>38</v>
      </c>
      <c r="C140" t="s">
        <v>36</v>
      </c>
      <c r="D140" t="s">
        <v>11</v>
      </c>
      <c r="E140">
        <v>63865</v>
      </c>
      <c r="F140" s="2">
        <v>43065</v>
      </c>
      <c r="G140">
        <v>4</v>
      </c>
      <c r="H140">
        <v>9</v>
      </c>
    </row>
    <row r="141" spans="1:8" x14ac:dyDescent="0.3">
      <c r="A141" t="s">
        <v>352</v>
      </c>
      <c r="B141" t="s">
        <v>353</v>
      </c>
      <c r="C141" t="s">
        <v>17</v>
      </c>
      <c r="D141" t="s">
        <v>49</v>
      </c>
      <c r="E141">
        <v>64120</v>
      </c>
      <c r="F141" s="2">
        <v>42316</v>
      </c>
      <c r="G141">
        <v>3</v>
      </c>
      <c r="H141">
        <v>9</v>
      </c>
    </row>
    <row r="142" spans="1:8" x14ac:dyDescent="0.3">
      <c r="A142" t="s">
        <v>430</v>
      </c>
      <c r="B142" t="s">
        <v>431</v>
      </c>
      <c r="C142" t="s">
        <v>17</v>
      </c>
      <c r="D142" t="s">
        <v>49</v>
      </c>
      <c r="E142">
        <v>64122</v>
      </c>
      <c r="F142" s="2">
        <v>44859</v>
      </c>
      <c r="G142">
        <v>3</v>
      </c>
      <c r="H142">
        <v>8</v>
      </c>
    </row>
    <row r="143" spans="1:8" x14ac:dyDescent="0.3">
      <c r="A143" t="s">
        <v>568</v>
      </c>
      <c r="B143" t="s">
        <v>569</v>
      </c>
      <c r="C143" t="s">
        <v>36</v>
      </c>
      <c r="D143" t="s">
        <v>11</v>
      </c>
      <c r="E143">
        <v>64165</v>
      </c>
      <c r="F143" s="2">
        <v>42660</v>
      </c>
      <c r="G143">
        <v>2</v>
      </c>
      <c r="H143">
        <v>4</v>
      </c>
    </row>
    <row r="144" spans="1:8" x14ac:dyDescent="0.3">
      <c r="A144" t="s">
        <v>1005</v>
      </c>
      <c r="B144" t="s">
        <v>1006</v>
      </c>
      <c r="C144" t="s">
        <v>29</v>
      </c>
      <c r="D144" t="s">
        <v>49</v>
      </c>
      <c r="E144">
        <v>64178</v>
      </c>
      <c r="F144" s="2">
        <v>44549</v>
      </c>
      <c r="G144">
        <v>5</v>
      </c>
      <c r="H144">
        <v>4</v>
      </c>
    </row>
    <row r="145" spans="1:8" x14ac:dyDescent="0.3">
      <c r="A145" t="s">
        <v>270</v>
      </c>
      <c r="B145" t="s">
        <v>271</v>
      </c>
      <c r="C145" t="s">
        <v>36</v>
      </c>
      <c r="D145" t="s">
        <v>49</v>
      </c>
      <c r="E145">
        <v>64256</v>
      </c>
      <c r="F145" s="2">
        <v>45522</v>
      </c>
      <c r="G145">
        <v>3</v>
      </c>
      <c r="H145">
        <v>7</v>
      </c>
    </row>
    <row r="146" spans="1:8" x14ac:dyDescent="0.3">
      <c r="A146" t="s">
        <v>508</v>
      </c>
      <c r="B146" t="s">
        <v>509</v>
      </c>
      <c r="C146" t="s">
        <v>14</v>
      </c>
      <c r="D146" t="s">
        <v>49</v>
      </c>
      <c r="E146">
        <v>64556</v>
      </c>
      <c r="F146" s="2">
        <v>44077</v>
      </c>
      <c r="G146">
        <v>2</v>
      </c>
      <c r="H146">
        <v>4</v>
      </c>
    </row>
    <row r="147" spans="1:8" x14ac:dyDescent="0.3">
      <c r="A147" t="s">
        <v>764</v>
      </c>
      <c r="B147" t="s">
        <v>765</v>
      </c>
      <c r="C147" t="s">
        <v>26</v>
      </c>
      <c r="D147" t="s">
        <v>49</v>
      </c>
      <c r="E147">
        <v>64575</v>
      </c>
      <c r="F147" s="2">
        <v>42954</v>
      </c>
      <c r="G147">
        <v>2</v>
      </c>
      <c r="H147">
        <v>3</v>
      </c>
    </row>
    <row r="148" spans="1:8" x14ac:dyDescent="0.3">
      <c r="A148" t="s">
        <v>190</v>
      </c>
      <c r="B148" t="s">
        <v>191</v>
      </c>
      <c r="C148" t="s">
        <v>14</v>
      </c>
      <c r="D148" t="s">
        <v>49</v>
      </c>
      <c r="E148">
        <v>64695</v>
      </c>
      <c r="F148" s="2">
        <v>44912</v>
      </c>
      <c r="G148">
        <v>1</v>
      </c>
      <c r="H148">
        <v>4</v>
      </c>
    </row>
    <row r="149" spans="1:8" x14ac:dyDescent="0.3">
      <c r="A149" t="s">
        <v>268</v>
      </c>
      <c r="B149" t="s">
        <v>269</v>
      </c>
      <c r="C149" t="s">
        <v>29</v>
      </c>
      <c r="D149" t="s">
        <v>11</v>
      </c>
      <c r="E149">
        <v>64928</v>
      </c>
      <c r="F149" s="2">
        <v>43609</v>
      </c>
      <c r="G149">
        <v>5</v>
      </c>
      <c r="H149">
        <v>7</v>
      </c>
    </row>
    <row r="150" spans="1:8" x14ac:dyDescent="0.3">
      <c r="A150" t="s">
        <v>22</v>
      </c>
      <c r="B150" t="s">
        <v>23</v>
      </c>
      <c r="C150" t="s">
        <v>10</v>
      </c>
      <c r="D150" t="s">
        <v>11</v>
      </c>
      <c r="E150">
        <v>65029</v>
      </c>
      <c r="F150" s="2">
        <v>43414</v>
      </c>
      <c r="G150">
        <v>5</v>
      </c>
      <c r="H150">
        <v>7</v>
      </c>
    </row>
    <row r="151" spans="1:8" x14ac:dyDescent="0.3">
      <c r="A151" t="s">
        <v>977</v>
      </c>
      <c r="B151" t="s">
        <v>978</v>
      </c>
      <c r="C151" t="s">
        <v>17</v>
      </c>
      <c r="D151" t="s">
        <v>11</v>
      </c>
      <c r="E151">
        <v>65075</v>
      </c>
      <c r="F151" s="2">
        <v>44887</v>
      </c>
      <c r="G151">
        <v>4</v>
      </c>
      <c r="H151">
        <v>4</v>
      </c>
    </row>
    <row r="152" spans="1:8" x14ac:dyDescent="0.3">
      <c r="A152" t="s">
        <v>80</v>
      </c>
      <c r="B152" t="s">
        <v>81</v>
      </c>
      <c r="C152" t="s">
        <v>29</v>
      </c>
      <c r="D152" t="s">
        <v>11</v>
      </c>
      <c r="E152">
        <v>65198</v>
      </c>
      <c r="F152" s="2">
        <v>45347</v>
      </c>
      <c r="G152">
        <v>2</v>
      </c>
      <c r="H152">
        <v>1</v>
      </c>
    </row>
    <row r="153" spans="1:8" x14ac:dyDescent="0.3">
      <c r="A153" t="s">
        <v>684</v>
      </c>
      <c r="B153" t="s">
        <v>685</v>
      </c>
      <c r="C153" t="s">
        <v>36</v>
      </c>
      <c r="D153" t="s">
        <v>49</v>
      </c>
      <c r="E153">
        <v>65434</v>
      </c>
      <c r="F153" s="2">
        <v>43344</v>
      </c>
      <c r="G153">
        <v>1</v>
      </c>
      <c r="H153">
        <v>2</v>
      </c>
    </row>
    <row r="154" spans="1:8" x14ac:dyDescent="0.3">
      <c r="A154" t="s">
        <v>913</v>
      </c>
      <c r="B154" t="s">
        <v>914</v>
      </c>
      <c r="C154" t="s">
        <v>17</v>
      </c>
      <c r="D154" t="s">
        <v>49</v>
      </c>
      <c r="E154">
        <v>65506</v>
      </c>
      <c r="F154" s="2">
        <v>42998</v>
      </c>
      <c r="G154">
        <v>5</v>
      </c>
      <c r="H154">
        <v>14</v>
      </c>
    </row>
    <row r="155" spans="1:8" x14ac:dyDescent="0.3">
      <c r="A155" t="s">
        <v>838</v>
      </c>
      <c r="B155" t="s">
        <v>641</v>
      </c>
      <c r="C155" t="s">
        <v>17</v>
      </c>
      <c r="D155" t="s">
        <v>49</v>
      </c>
      <c r="E155">
        <v>65643</v>
      </c>
      <c r="F155" s="2">
        <v>45369</v>
      </c>
      <c r="G155">
        <v>2</v>
      </c>
      <c r="H155">
        <v>4</v>
      </c>
    </row>
    <row r="156" spans="1:8" x14ac:dyDescent="0.3">
      <c r="A156" t="s">
        <v>702</v>
      </c>
      <c r="B156" t="s">
        <v>703</v>
      </c>
      <c r="C156" t="s">
        <v>17</v>
      </c>
      <c r="D156" t="s">
        <v>11</v>
      </c>
      <c r="E156">
        <v>65730</v>
      </c>
      <c r="F156" s="2">
        <v>43306</v>
      </c>
      <c r="G156">
        <v>5</v>
      </c>
      <c r="H156">
        <v>3</v>
      </c>
    </row>
    <row r="157" spans="1:8" x14ac:dyDescent="0.3">
      <c r="A157" t="s">
        <v>274</v>
      </c>
      <c r="B157" t="s">
        <v>275</v>
      </c>
      <c r="C157" t="s">
        <v>10</v>
      </c>
      <c r="D157" t="s">
        <v>49</v>
      </c>
      <c r="E157">
        <v>65746</v>
      </c>
      <c r="F157" s="2">
        <v>42581</v>
      </c>
      <c r="G157">
        <v>1</v>
      </c>
      <c r="H157">
        <v>5</v>
      </c>
    </row>
    <row r="158" spans="1:8" x14ac:dyDescent="0.3">
      <c r="A158" t="s">
        <v>562</v>
      </c>
      <c r="B158" t="s">
        <v>563</v>
      </c>
      <c r="C158" t="s">
        <v>10</v>
      </c>
      <c r="D158" t="s">
        <v>49</v>
      </c>
      <c r="E158">
        <v>65828</v>
      </c>
      <c r="F158" s="2">
        <v>43337</v>
      </c>
      <c r="G158">
        <v>4</v>
      </c>
      <c r="H158">
        <v>5</v>
      </c>
    </row>
    <row r="159" spans="1:8" x14ac:dyDescent="0.3">
      <c r="A159" t="s">
        <v>198</v>
      </c>
      <c r="B159" t="s">
        <v>199</v>
      </c>
      <c r="C159" t="s">
        <v>14</v>
      </c>
      <c r="D159" t="s">
        <v>11</v>
      </c>
      <c r="E159">
        <v>65839</v>
      </c>
      <c r="F159" s="2">
        <v>43348</v>
      </c>
      <c r="G159">
        <v>1</v>
      </c>
      <c r="H159">
        <v>2</v>
      </c>
    </row>
    <row r="160" spans="1:8" x14ac:dyDescent="0.3">
      <c r="A160" t="s">
        <v>552</v>
      </c>
      <c r="B160" t="s">
        <v>553</v>
      </c>
      <c r="C160" t="s">
        <v>10</v>
      </c>
      <c r="D160" t="s">
        <v>11</v>
      </c>
      <c r="E160">
        <v>66143</v>
      </c>
      <c r="F160" s="2">
        <v>43262</v>
      </c>
      <c r="G160">
        <v>5</v>
      </c>
      <c r="H160">
        <v>10</v>
      </c>
    </row>
    <row r="161" spans="1:8" x14ac:dyDescent="0.3">
      <c r="A161" t="s">
        <v>686</v>
      </c>
      <c r="B161" t="s">
        <v>687</v>
      </c>
      <c r="C161" t="s">
        <v>29</v>
      </c>
      <c r="D161" t="s">
        <v>49</v>
      </c>
      <c r="E161">
        <v>66269</v>
      </c>
      <c r="F161" s="2">
        <v>45307</v>
      </c>
      <c r="G161">
        <v>1</v>
      </c>
      <c r="H161">
        <v>3</v>
      </c>
    </row>
    <row r="162" spans="1:8" x14ac:dyDescent="0.3">
      <c r="A162" t="s">
        <v>987</v>
      </c>
      <c r="B162" t="s">
        <v>988</v>
      </c>
      <c r="C162" t="s">
        <v>29</v>
      </c>
      <c r="D162" t="s">
        <v>11</v>
      </c>
      <c r="E162">
        <v>66316</v>
      </c>
      <c r="F162" s="2">
        <v>44172</v>
      </c>
      <c r="G162">
        <v>1</v>
      </c>
      <c r="H162">
        <v>0</v>
      </c>
    </row>
    <row r="163" spans="1:8" x14ac:dyDescent="0.3">
      <c r="A163" t="s">
        <v>760</v>
      </c>
      <c r="B163" t="s">
        <v>761</v>
      </c>
      <c r="C163" t="s">
        <v>17</v>
      </c>
      <c r="D163" t="s">
        <v>49</v>
      </c>
      <c r="E163">
        <v>66469</v>
      </c>
      <c r="F163" s="2">
        <v>42787</v>
      </c>
      <c r="G163">
        <v>1</v>
      </c>
      <c r="H163">
        <v>5</v>
      </c>
    </row>
    <row r="164" spans="1:8" x14ac:dyDescent="0.3">
      <c r="A164" t="s">
        <v>650</v>
      </c>
      <c r="B164" t="s">
        <v>651</v>
      </c>
      <c r="C164" t="s">
        <v>29</v>
      </c>
      <c r="D164" t="s">
        <v>49</v>
      </c>
      <c r="E164">
        <v>66663</v>
      </c>
      <c r="F164" s="2">
        <v>42166</v>
      </c>
      <c r="G164">
        <v>3</v>
      </c>
      <c r="H164">
        <v>4</v>
      </c>
    </row>
    <row r="165" spans="1:8" x14ac:dyDescent="0.3">
      <c r="A165" t="s">
        <v>346</v>
      </c>
      <c r="B165" t="s">
        <v>347</v>
      </c>
      <c r="C165" t="s">
        <v>10</v>
      </c>
      <c r="D165" t="s">
        <v>11</v>
      </c>
      <c r="E165">
        <v>66863</v>
      </c>
      <c r="F165" s="2">
        <v>42900</v>
      </c>
      <c r="G165">
        <v>4</v>
      </c>
      <c r="H165">
        <v>7</v>
      </c>
    </row>
    <row r="166" spans="1:8" x14ac:dyDescent="0.3">
      <c r="A166" t="s">
        <v>27</v>
      </c>
      <c r="B166" t="s">
        <v>28</v>
      </c>
      <c r="C166" t="s">
        <v>29</v>
      </c>
      <c r="D166" t="s">
        <v>11</v>
      </c>
      <c r="E166">
        <v>66946</v>
      </c>
      <c r="F166" s="2">
        <v>42454</v>
      </c>
      <c r="G166">
        <v>3</v>
      </c>
      <c r="H166">
        <v>10</v>
      </c>
    </row>
    <row r="167" spans="1:8" x14ac:dyDescent="0.3">
      <c r="A167" t="s">
        <v>734</v>
      </c>
      <c r="B167" t="s">
        <v>735</v>
      </c>
      <c r="C167" t="s">
        <v>26</v>
      </c>
      <c r="D167" t="s">
        <v>49</v>
      </c>
      <c r="E167">
        <v>67058</v>
      </c>
      <c r="F167" s="2">
        <v>42384</v>
      </c>
      <c r="G167">
        <v>2</v>
      </c>
      <c r="H167">
        <v>4</v>
      </c>
    </row>
    <row r="168" spans="1:8" x14ac:dyDescent="0.3">
      <c r="A168" t="s">
        <v>202</v>
      </c>
      <c r="B168" t="s">
        <v>203</v>
      </c>
      <c r="C168" t="s">
        <v>17</v>
      </c>
      <c r="D168" t="s">
        <v>49</v>
      </c>
      <c r="E168">
        <v>67142</v>
      </c>
      <c r="F168" s="2">
        <v>44732</v>
      </c>
      <c r="G168">
        <v>5</v>
      </c>
      <c r="H168">
        <v>9</v>
      </c>
    </row>
    <row r="169" spans="1:8" x14ac:dyDescent="0.3">
      <c r="A169" t="s">
        <v>660</v>
      </c>
      <c r="B169" t="s">
        <v>661</v>
      </c>
      <c r="C169" t="s">
        <v>36</v>
      </c>
      <c r="D169" t="s">
        <v>11</v>
      </c>
      <c r="E169">
        <v>67144</v>
      </c>
      <c r="F169" s="2">
        <v>44445</v>
      </c>
      <c r="G169">
        <v>2</v>
      </c>
      <c r="H169">
        <v>3</v>
      </c>
    </row>
    <row r="170" spans="1:8" x14ac:dyDescent="0.3">
      <c r="A170" t="s">
        <v>947</v>
      </c>
      <c r="B170" t="s">
        <v>948</v>
      </c>
      <c r="C170" t="s">
        <v>10</v>
      </c>
      <c r="D170" t="s">
        <v>49</v>
      </c>
      <c r="E170">
        <v>67297</v>
      </c>
      <c r="F170" s="2">
        <v>43828</v>
      </c>
      <c r="G170">
        <v>1</v>
      </c>
      <c r="H170">
        <v>1</v>
      </c>
    </row>
    <row r="171" spans="1:8" x14ac:dyDescent="0.3">
      <c r="A171" t="s">
        <v>744</v>
      </c>
      <c r="B171" t="s">
        <v>745</v>
      </c>
      <c r="C171" t="s">
        <v>26</v>
      </c>
      <c r="D171" t="s">
        <v>11</v>
      </c>
      <c r="E171">
        <v>67384</v>
      </c>
      <c r="F171" s="2">
        <v>42711</v>
      </c>
      <c r="G171">
        <v>5</v>
      </c>
      <c r="H171">
        <v>11</v>
      </c>
    </row>
    <row r="172" spans="1:8" x14ac:dyDescent="0.3">
      <c r="A172" t="s">
        <v>897</v>
      </c>
      <c r="B172" t="s">
        <v>898</v>
      </c>
      <c r="C172" t="s">
        <v>14</v>
      </c>
      <c r="D172" t="s">
        <v>11</v>
      </c>
      <c r="E172">
        <v>67458</v>
      </c>
      <c r="F172" s="2">
        <v>45481</v>
      </c>
      <c r="G172">
        <v>1</v>
      </c>
      <c r="H172">
        <v>1</v>
      </c>
    </row>
    <row r="173" spans="1:8" x14ac:dyDescent="0.3">
      <c r="A173" t="s">
        <v>62</v>
      </c>
      <c r="B173" t="s">
        <v>63</v>
      </c>
      <c r="C173" t="s">
        <v>29</v>
      </c>
      <c r="D173" t="s">
        <v>11</v>
      </c>
      <c r="E173">
        <v>67530</v>
      </c>
      <c r="F173" s="2">
        <v>43844</v>
      </c>
      <c r="G173">
        <v>5</v>
      </c>
      <c r="H173">
        <v>11</v>
      </c>
    </row>
    <row r="174" spans="1:8" x14ac:dyDescent="0.3">
      <c r="A174" t="s">
        <v>967</v>
      </c>
      <c r="B174" t="s">
        <v>968</v>
      </c>
      <c r="C174" t="s">
        <v>29</v>
      </c>
      <c r="D174" t="s">
        <v>49</v>
      </c>
      <c r="E174">
        <v>67812</v>
      </c>
      <c r="F174" s="2">
        <v>43185</v>
      </c>
      <c r="G174">
        <v>3</v>
      </c>
      <c r="H174">
        <v>9</v>
      </c>
    </row>
    <row r="175" spans="1:8" x14ac:dyDescent="0.3">
      <c r="A175" t="s">
        <v>1009</v>
      </c>
      <c r="B175" t="s">
        <v>1010</v>
      </c>
      <c r="C175" t="s">
        <v>14</v>
      </c>
      <c r="D175" t="s">
        <v>11</v>
      </c>
      <c r="E175">
        <v>67830</v>
      </c>
      <c r="F175" s="2">
        <v>43545</v>
      </c>
      <c r="G175">
        <v>3</v>
      </c>
      <c r="H175">
        <v>8</v>
      </c>
    </row>
    <row r="176" spans="1:8" x14ac:dyDescent="0.3">
      <c r="A176" t="s">
        <v>843</v>
      </c>
      <c r="B176" t="s">
        <v>844</v>
      </c>
      <c r="C176" t="s">
        <v>10</v>
      </c>
      <c r="D176" t="s">
        <v>11</v>
      </c>
      <c r="E176">
        <v>67940</v>
      </c>
      <c r="F176" s="2">
        <v>43001</v>
      </c>
      <c r="G176">
        <v>3</v>
      </c>
      <c r="H176">
        <v>4</v>
      </c>
    </row>
    <row r="177" spans="1:8" x14ac:dyDescent="0.3">
      <c r="A177" t="s">
        <v>466</v>
      </c>
      <c r="B177" t="s">
        <v>467</v>
      </c>
      <c r="C177" t="s">
        <v>29</v>
      </c>
      <c r="D177" t="s">
        <v>11</v>
      </c>
      <c r="E177">
        <v>68259</v>
      </c>
      <c r="F177" s="2">
        <v>43998</v>
      </c>
      <c r="G177">
        <v>4</v>
      </c>
      <c r="H177">
        <v>6</v>
      </c>
    </row>
    <row r="178" spans="1:8" x14ac:dyDescent="0.3">
      <c r="A178" t="s">
        <v>528</v>
      </c>
      <c r="B178" t="s">
        <v>529</v>
      </c>
      <c r="C178" t="s">
        <v>10</v>
      </c>
      <c r="D178" t="s">
        <v>49</v>
      </c>
      <c r="E178">
        <v>68289</v>
      </c>
      <c r="F178" s="2">
        <v>42565</v>
      </c>
      <c r="G178">
        <v>1</v>
      </c>
      <c r="H178">
        <v>2</v>
      </c>
    </row>
    <row r="179" spans="1:8" x14ac:dyDescent="0.3">
      <c r="A179" t="s">
        <v>18</v>
      </c>
      <c r="B179" t="s">
        <v>19</v>
      </c>
      <c r="C179" t="s">
        <v>10</v>
      </c>
      <c r="D179" t="s">
        <v>11</v>
      </c>
      <c r="E179">
        <v>68449</v>
      </c>
      <c r="F179" s="2">
        <v>43567</v>
      </c>
      <c r="G179">
        <v>1</v>
      </c>
      <c r="H179">
        <v>2</v>
      </c>
    </row>
    <row r="180" spans="1:8" x14ac:dyDescent="0.3">
      <c r="A180" t="s">
        <v>638</v>
      </c>
      <c r="B180" t="s">
        <v>639</v>
      </c>
      <c r="C180" t="s">
        <v>17</v>
      </c>
      <c r="D180" t="s">
        <v>11</v>
      </c>
      <c r="E180">
        <v>68771</v>
      </c>
      <c r="F180" s="2">
        <v>43669</v>
      </c>
      <c r="G180">
        <v>4</v>
      </c>
      <c r="H180">
        <v>15</v>
      </c>
    </row>
    <row r="181" spans="1:8" x14ac:dyDescent="0.3">
      <c r="A181" t="s">
        <v>174</v>
      </c>
      <c r="B181" t="s">
        <v>175</v>
      </c>
      <c r="C181" t="s">
        <v>10</v>
      </c>
      <c r="D181" t="s">
        <v>11</v>
      </c>
      <c r="E181">
        <v>68781</v>
      </c>
      <c r="F181" s="2">
        <v>43459</v>
      </c>
      <c r="G181">
        <v>1</v>
      </c>
      <c r="H181">
        <v>3</v>
      </c>
    </row>
    <row r="182" spans="1:8" x14ac:dyDescent="0.3">
      <c r="A182" t="s">
        <v>406</v>
      </c>
      <c r="B182" t="s">
        <v>407</v>
      </c>
      <c r="C182" t="s">
        <v>14</v>
      </c>
      <c r="D182" t="s">
        <v>11</v>
      </c>
      <c r="E182">
        <v>68804</v>
      </c>
      <c r="F182" s="2">
        <v>42424</v>
      </c>
      <c r="G182">
        <v>1</v>
      </c>
      <c r="H182">
        <v>4</v>
      </c>
    </row>
    <row r="183" spans="1:8" x14ac:dyDescent="0.3">
      <c r="A183" t="s">
        <v>917</v>
      </c>
      <c r="B183" t="s">
        <v>918</v>
      </c>
      <c r="C183" t="s">
        <v>14</v>
      </c>
      <c r="D183" t="s">
        <v>49</v>
      </c>
      <c r="E183">
        <v>68805</v>
      </c>
      <c r="F183" s="2">
        <v>42232</v>
      </c>
      <c r="G183">
        <v>5</v>
      </c>
      <c r="H183">
        <v>9</v>
      </c>
    </row>
    <row r="184" spans="1:8" x14ac:dyDescent="0.3">
      <c r="A184" t="s">
        <v>542</v>
      </c>
      <c r="B184" t="s">
        <v>543</v>
      </c>
      <c r="C184" t="s">
        <v>14</v>
      </c>
      <c r="D184" t="s">
        <v>49</v>
      </c>
      <c r="E184">
        <v>69503</v>
      </c>
      <c r="F184" s="2">
        <v>45439</v>
      </c>
      <c r="G184">
        <v>3</v>
      </c>
      <c r="H184">
        <v>7</v>
      </c>
    </row>
    <row r="185" spans="1:8" x14ac:dyDescent="0.3">
      <c r="A185" t="s">
        <v>288</v>
      </c>
      <c r="B185" t="s">
        <v>289</v>
      </c>
      <c r="C185" t="s">
        <v>17</v>
      </c>
      <c r="D185" t="s">
        <v>49</v>
      </c>
      <c r="E185">
        <v>69520</v>
      </c>
      <c r="F185" s="2">
        <v>44998</v>
      </c>
      <c r="G185">
        <v>3</v>
      </c>
      <c r="H185">
        <v>4</v>
      </c>
    </row>
    <row r="186" spans="1:8" x14ac:dyDescent="0.3">
      <c r="A186" t="s">
        <v>334</v>
      </c>
      <c r="B186" t="s">
        <v>335</v>
      </c>
      <c r="C186" t="s">
        <v>36</v>
      </c>
      <c r="D186" t="s">
        <v>11</v>
      </c>
      <c r="E186">
        <v>69898</v>
      </c>
      <c r="F186" s="2">
        <v>42325</v>
      </c>
      <c r="G186">
        <v>1</v>
      </c>
      <c r="H186">
        <v>2</v>
      </c>
    </row>
    <row r="187" spans="1:8" x14ac:dyDescent="0.3">
      <c r="A187" t="s">
        <v>122</v>
      </c>
      <c r="B187" t="s">
        <v>123</v>
      </c>
      <c r="C187" t="s">
        <v>17</v>
      </c>
      <c r="D187" t="s">
        <v>11</v>
      </c>
      <c r="E187">
        <v>70063</v>
      </c>
      <c r="F187" s="2">
        <v>42220</v>
      </c>
      <c r="G187">
        <v>3</v>
      </c>
      <c r="H187">
        <v>13</v>
      </c>
    </row>
    <row r="188" spans="1:8" x14ac:dyDescent="0.3">
      <c r="A188" t="s">
        <v>180</v>
      </c>
      <c r="B188" t="s">
        <v>181</v>
      </c>
      <c r="C188" t="s">
        <v>14</v>
      </c>
      <c r="D188" t="s">
        <v>11</v>
      </c>
      <c r="E188">
        <v>70305</v>
      </c>
      <c r="F188" s="2">
        <v>45635</v>
      </c>
      <c r="G188">
        <v>4</v>
      </c>
      <c r="H188">
        <v>12</v>
      </c>
    </row>
    <row r="189" spans="1:8" x14ac:dyDescent="0.3">
      <c r="A189" t="s">
        <v>616</v>
      </c>
      <c r="B189" t="s">
        <v>617</v>
      </c>
      <c r="C189" t="s">
        <v>26</v>
      </c>
      <c r="D189" t="s">
        <v>49</v>
      </c>
      <c r="E189">
        <v>70351</v>
      </c>
      <c r="F189" s="2">
        <v>42127</v>
      </c>
      <c r="G189">
        <v>2</v>
      </c>
      <c r="H189">
        <v>3</v>
      </c>
    </row>
    <row r="190" spans="1:8" x14ac:dyDescent="0.3">
      <c r="A190" t="s">
        <v>412</v>
      </c>
      <c r="B190" t="s">
        <v>413</v>
      </c>
      <c r="C190" t="s">
        <v>36</v>
      </c>
      <c r="D190" t="s">
        <v>49</v>
      </c>
      <c r="E190">
        <v>70478</v>
      </c>
      <c r="F190" s="2">
        <v>44761</v>
      </c>
      <c r="G190">
        <v>5</v>
      </c>
      <c r="H190">
        <v>12</v>
      </c>
    </row>
    <row r="191" spans="1:8" x14ac:dyDescent="0.3">
      <c r="A191" t="s">
        <v>937</v>
      </c>
      <c r="B191" t="s">
        <v>938</v>
      </c>
      <c r="C191" t="s">
        <v>36</v>
      </c>
      <c r="D191" t="s">
        <v>11</v>
      </c>
      <c r="E191">
        <v>70525</v>
      </c>
      <c r="F191" s="2">
        <v>43245</v>
      </c>
      <c r="G191">
        <v>3</v>
      </c>
      <c r="H191">
        <v>13</v>
      </c>
    </row>
    <row r="192" spans="1:8" x14ac:dyDescent="0.3">
      <c r="A192" t="s">
        <v>400</v>
      </c>
      <c r="B192" t="s">
        <v>401</v>
      </c>
      <c r="C192" t="s">
        <v>17</v>
      </c>
      <c r="D192" t="s">
        <v>49</v>
      </c>
      <c r="E192">
        <v>70720</v>
      </c>
      <c r="F192" s="2">
        <v>43159</v>
      </c>
      <c r="G192">
        <v>2</v>
      </c>
      <c r="H192">
        <v>3</v>
      </c>
    </row>
    <row r="193" spans="1:8" x14ac:dyDescent="0.3">
      <c r="A193" t="s">
        <v>618</v>
      </c>
      <c r="B193" t="s">
        <v>619</v>
      </c>
      <c r="C193" t="s">
        <v>29</v>
      </c>
      <c r="D193" t="s">
        <v>11</v>
      </c>
      <c r="E193">
        <v>70957</v>
      </c>
      <c r="F193" s="2">
        <v>42447</v>
      </c>
      <c r="G193">
        <v>4</v>
      </c>
      <c r="H193">
        <v>6</v>
      </c>
    </row>
    <row r="194" spans="1:8" x14ac:dyDescent="0.3">
      <c r="A194" t="s">
        <v>893</v>
      </c>
      <c r="B194" t="s">
        <v>894</v>
      </c>
      <c r="C194" t="s">
        <v>14</v>
      </c>
      <c r="D194" t="s">
        <v>49</v>
      </c>
      <c r="E194">
        <v>71001</v>
      </c>
      <c r="F194" s="2">
        <v>42107</v>
      </c>
      <c r="G194">
        <v>2</v>
      </c>
      <c r="H194">
        <v>1</v>
      </c>
    </row>
    <row r="195" spans="1:8" x14ac:dyDescent="0.3">
      <c r="A195" t="s">
        <v>887</v>
      </c>
      <c r="B195" t="s">
        <v>888</v>
      </c>
      <c r="C195" t="s">
        <v>10</v>
      </c>
      <c r="D195" t="s">
        <v>11</v>
      </c>
      <c r="E195">
        <v>71005</v>
      </c>
      <c r="F195" s="2">
        <v>42086</v>
      </c>
      <c r="G195">
        <v>4</v>
      </c>
      <c r="H195">
        <v>15</v>
      </c>
    </row>
    <row r="196" spans="1:8" x14ac:dyDescent="0.3">
      <c r="A196" t="s">
        <v>168</v>
      </c>
      <c r="B196" t="s">
        <v>169</v>
      </c>
      <c r="C196" t="s">
        <v>26</v>
      </c>
      <c r="D196" t="s">
        <v>49</v>
      </c>
      <c r="E196">
        <v>71319</v>
      </c>
      <c r="F196" s="2">
        <v>43192</v>
      </c>
      <c r="G196">
        <v>4</v>
      </c>
      <c r="H196">
        <v>9</v>
      </c>
    </row>
    <row r="197" spans="1:8" x14ac:dyDescent="0.3">
      <c r="A197" t="s">
        <v>252</v>
      </c>
      <c r="B197" t="s">
        <v>253</v>
      </c>
      <c r="C197" t="s">
        <v>29</v>
      </c>
      <c r="D197" t="s">
        <v>49</v>
      </c>
      <c r="E197">
        <v>72010</v>
      </c>
      <c r="F197" s="2">
        <v>45326</v>
      </c>
      <c r="G197">
        <v>1</v>
      </c>
      <c r="H197">
        <v>0</v>
      </c>
    </row>
    <row r="198" spans="1:8" x14ac:dyDescent="0.3">
      <c r="A198" t="s">
        <v>867</v>
      </c>
      <c r="B198" t="s">
        <v>868</v>
      </c>
      <c r="C198" t="s">
        <v>17</v>
      </c>
      <c r="D198" t="s">
        <v>49</v>
      </c>
      <c r="E198">
        <v>72058</v>
      </c>
      <c r="F198" s="2">
        <v>44361</v>
      </c>
      <c r="G198">
        <v>3</v>
      </c>
      <c r="H198">
        <v>14</v>
      </c>
    </row>
    <row r="199" spans="1:8" x14ac:dyDescent="0.3">
      <c r="A199" t="s">
        <v>494</v>
      </c>
      <c r="B199" t="s">
        <v>495</v>
      </c>
      <c r="C199" t="s">
        <v>36</v>
      </c>
      <c r="D199" t="s">
        <v>49</v>
      </c>
      <c r="E199">
        <v>72472</v>
      </c>
      <c r="F199" s="2">
        <v>42759</v>
      </c>
      <c r="G199">
        <v>1</v>
      </c>
      <c r="H199">
        <v>3</v>
      </c>
    </row>
    <row r="200" spans="1:8" x14ac:dyDescent="0.3">
      <c r="A200" t="s">
        <v>965</v>
      </c>
      <c r="B200" t="s">
        <v>966</v>
      </c>
      <c r="C200" t="s">
        <v>17</v>
      </c>
      <c r="D200" t="s">
        <v>11</v>
      </c>
      <c r="E200">
        <v>72482</v>
      </c>
      <c r="F200" s="2">
        <v>44838</v>
      </c>
      <c r="G200">
        <v>1</v>
      </c>
      <c r="H200">
        <v>2</v>
      </c>
    </row>
    <row r="201" spans="1:8" x14ac:dyDescent="0.3">
      <c r="A201" t="s">
        <v>196</v>
      </c>
      <c r="B201" t="s">
        <v>197</v>
      </c>
      <c r="C201" t="s">
        <v>26</v>
      </c>
      <c r="D201" t="s">
        <v>49</v>
      </c>
      <c r="E201">
        <v>72494</v>
      </c>
      <c r="F201" s="2">
        <v>44592</v>
      </c>
      <c r="G201">
        <v>4</v>
      </c>
      <c r="H201">
        <v>14</v>
      </c>
    </row>
    <row r="202" spans="1:8" x14ac:dyDescent="0.3">
      <c r="A202" t="s">
        <v>750</v>
      </c>
      <c r="B202" t="s">
        <v>751</v>
      </c>
      <c r="C202" t="s">
        <v>10</v>
      </c>
      <c r="D202" t="s">
        <v>11</v>
      </c>
      <c r="E202">
        <v>72564</v>
      </c>
      <c r="F202" s="2">
        <v>43210</v>
      </c>
      <c r="G202">
        <v>5</v>
      </c>
      <c r="H202">
        <v>9</v>
      </c>
    </row>
    <row r="203" spans="1:8" x14ac:dyDescent="0.3">
      <c r="A203" t="s">
        <v>606</v>
      </c>
      <c r="B203" t="s">
        <v>607</v>
      </c>
      <c r="C203" t="s">
        <v>14</v>
      </c>
      <c r="D203" t="s">
        <v>49</v>
      </c>
      <c r="E203">
        <v>72584</v>
      </c>
      <c r="F203" s="2">
        <v>42805</v>
      </c>
      <c r="G203">
        <v>5</v>
      </c>
      <c r="H203">
        <v>11</v>
      </c>
    </row>
    <row r="204" spans="1:8" x14ac:dyDescent="0.3">
      <c r="A204" t="s">
        <v>678</v>
      </c>
      <c r="B204" t="s">
        <v>679</v>
      </c>
      <c r="C204" t="s">
        <v>29</v>
      </c>
      <c r="D204" t="s">
        <v>11</v>
      </c>
      <c r="E204">
        <v>72632</v>
      </c>
      <c r="F204" s="2">
        <v>43941</v>
      </c>
      <c r="G204">
        <v>1</v>
      </c>
      <c r="H204">
        <v>1</v>
      </c>
    </row>
    <row r="205" spans="1:8" x14ac:dyDescent="0.3">
      <c r="A205" t="s">
        <v>598</v>
      </c>
      <c r="B205" t="s">
        <v>599</v>
      </c>
      <c r="C205" t="s">
        <v>17</v>
      </c>
      <c r="D205" t="s">
        <v>49</v>
      </c>
      <c r="E205">
        <v>72667</v>
      </c>
      <c r="F205" s="2">
        <v>44692</v>
      </c>
      <c r="G205">
        <v>5</v>
      </c>
      <c r="H205">
        <v>9</v>
      </c>
    </row>
    <row r="206" spans="1:8" x14ac:dyDescent="0.3">
      <c r="A206" t="s">
        <v>84</v>
      </c>
      <c r="B206" t="s">
        <v>85</v>
      </c>
      <c r="C206" t="s">
        <v>17</v>
      </c>
      <c r="D206" t="s">
        <v>49</v>
      </c>
      <c r="E206">
        <v>72895</v>
      </c>
      <c r="F206" s="2">
        <v>45449</v>
      </c>
      <c r="G206">
        <v>2</v>
      </c>
      <c r="H206">
        <v>2</v>
      </c>
    </row>
    <row r="207" spans="1:8" x14ac:dyDescent="0.3">
      <c r="A207" t="s">
        <v>654</v>
      </c>
      <c r="B207" t="s">
        <v>655</v>
      </c>
      <c r="C207" t="s">
        <v>36</v>
      </c>
      <c r="D207" t="s">
        <v>49</v>
      </c>
      <c r="E207">
        <v>72922</v>
      </c>
      <c r="F207" s="2">
        <v>42448</v>
      </c>
      <c r="G207">
        <v>5</v>
      </c>
      <c r="H207">
        <v>8</v>
      </c>
    </row>
    <row r="208" spans="1:8" x14ac:dyDescent="0.3">
      <c r="A208" t="s">
        <v>294</v>
      </c>
      <c r="B208" t="s">
        <v>295</v>
      </c>
      <c r="C208" t="s">
        <v>14</v>
      </c>
      <c r="D208" t="s">
        <v>49</v>
      </c>
      <c r="E208">
        <v>73113</v>
      </c>
      <c r="F208" s="2">
        <v>42136</v>
      </c>
      <c r="G208">
        <v>5</v>
      </c>
      <c r="H208">
        <v>11</v>
      </c>
    </row>
    <row r="209" spans="1:8" x14ac:dyDescent="0.3">
      <c r="A209" t="s">
        <v>128</v>
      </c>
      <c r="B209" t="s">
        <v>129</v>
      </c>
      <c r="C209" t="s">
        <v>36</v>
      </c>
      <c r="D209" t="s">
        <v>49</v>
      </c>
      <c r="E209">
        <v>73342</v>
      </c>
      <c r="F209" s="2">
        <v>44228</v>
      </c>
      <c r="G209">
        <v>2</v>
      </c>
      <c r="H209">
        <v>2</v>
      </c>
    </row>
    <row r="210" spans="1:8" x14ac:dyDescent="0.3">
      <c r="A210" t="s">
        <v>390</v>
      </c>
      <c r="B210" t="s">
        <v>391</v>
      </c>
      <c r="C210" t="s">
        <v>36</v>
      </c>
      <c r="D210" t="s">
        <v>11</v>
      </c>
      <c r="E210">
        <v>73400</v>
      </c>
      <c r="F210" s="2">
        <v>44127</v>
      </c>
      <c r="G210">
        <v>5</v>
      </c>
      <c r="H210">
        <v>11</v>
      </c>
    </row>
    <row r="211" spans="1:8" x14ac:dyDescent="0.3">
      <c r="A211" t="s">
        <v>358</v>
      </c>
      <c r="B211" t="s">
        <v>359</v>
      </c>
      <c r="C211" t="s">
        <v>36</v>
      </c>
      <c r="D211" t="s">
        <v>11</v>
      </c>
      <c r="E211">
        <v>74057</v>
      </c>
      <c r="F211" s="2">
        <v>42089</v>
      </c>
      <c r="G211">
        <v>4</v>
      </c>
      <c r="H211">
        <v>5</v>
      </c>
    </row>
    <row r="212" spans="1:8" x14ac:dyDescent="0.3">
      <c r="A212" t="s">
        <v>94</v>
      </c>
      <c r="B212" t="s">
        <v>95</v>
      </c>
      <c r="C212" t="s">
        <v>14</v>
      </c>
      <c r="D212" t="s">
        <v>49</v>
      </c>
      <c r="E212">
        <v>74255</v>
      </c>
      <c r="F212" s="2">
        <v>44628</v>
      </c>
      <c r="G212">
        <v>2</v>
      </c>
      <c r="H212">
        <v>1</v>
      </c>
    </row>
    <row r="213" spans="1:8" x14ac:dyDescent="0.3">
      <c r="A213" t="s">
        <v>784</v>
      </c>
      <c r="B213" t="s">
        <v>785</v>
      </c>
      <c r="C213" t="s">
        <v>17</v>
      </c>
      <c r="D213" t="s">
        <v>49</v>
      </c>
      <c r="E213">
        <v>74799</v>
      </c>
      <c r="F213" s="2">
        <v>43153</v>
      </c>
      <c r="G213">
        <v>3</v>
      </c>
      <c r="H213">
        <v>4</v>
      </c>
    </row>
    <row r="214" spans="1:8" x14ac:dyDescent="0.3">
      <c r="A214" t="s">
        <v>732</v>
      </c>
      <c r="B214" t="s">
        <v>733</v>
      </c>
      <c r="C214" t="s">
        <v>14</v>
      </c>
      <c r="D214" t="s">
        <v>49</v>
      </c>
      <c r="E214">
        <v>74972</v>
      </c>
      <c r="F214" s="2">
        <v>44100</v>
      </c>
      <c r="G214">
        <v>5</v>
      </c>
      <c r="H214">
        <v>5</v>
      </c>
    </row>
    <row r="215" spans="1:8" x14ac:dyDescent="0.3">
      <c r="A215" t="s">
        <v>422</v>
      </c>
      <c r="B215" t="s">
        <v>423</v>
      </c>
      <c r="C215" t="s">
        <v>26</v>
      </c>
      <c r="D215" t="s">
        <v>11</v>
      </c>
      <c r="E215">
        <v>75450</v>
      </c>
      <c r="F215" s="2">
        <v>42261</v>
      </c>
      <c r="G215">
        <v>5</v>
      </c>
      <c r="H215">
        <v>14</v>
      </c>
    </row>
    <row r="216" spans="1:8" x14ac:dyDescent="0.3">
      <c r="A216" t="s">
        <v>322</v>
      </c>
      <c r="B216" t="s">
        <v>323</v>
      </c>
      <c r="C216" t="s">
        <v>14</v>
      </c>
      <c r="D216" t="s">
        <v>11</v>
      </c>
      <c r="E216">
        <v>75595</v>
      </c>
      <c r="F216" s="2">
        <v>44869</v>
      </c>
      <c r="G216">
        <v>3</v>
      </c>
      <c r="H216">
        <v>3</v>
      </c>
    </row>
    <row r="217" spans="1:8" x14ac:dyDescent="0.3">
      <c r="A217" t="s">
        <v>182</v>
      </c>
      <c r="B217" t="s">
        <v>183</v>
      </c>
      <c r="C217" t="s">
        <v>36</v>
      </c>
      <c r="D217" t="s">
        <v>49</v>
      </c>
      <c r="E217">
        <v>75965</v>
      </c>
      <c r="F217" s="2">
        <v>43275</v>
      </c>
      <c r="G217">
        <v>2</v>
      </c>
      <c r="H217">
        <v>1</v>
      </c>
    </row>
    <row r="218" spans="1:8" x14ac:dyDescent="0.3">
      <c r="A218" t="s">
        <v>360</v>
      </c>
      <c r="B218" t="s">
        <v>361</v>
      </c>
      <c r="C218" t="s">
        <v>36</v>
      </c>
      <c r="D218" t="s">
        <v>11</v>
      </c>
      <c r="E218">
        <v>76219</v>
      </c>
      <c r="F218" s="2">
        <v>45425</v>
      </c>
      <c r="G218">
        <v>5</v>
      </c>
      <c r="H218">
        <v>14</v>
      </c>
    </row>
    <row r="219" spans="1:8" x14ac:dyDescent="0.3">
      <c r="A219" t="s">
        <v>704</v>
      </c>
      <c r="B219" t="s">
        <v>705</v>
      </c>
      <c r="C219" t="s">
        <v>36</v>
      </c>
      <c r="D219" t="s">
        <v>11</v>
      </c>
      <c r="E219">
        <v>76224</v>
      </c>
      <c r="F219" s="2">
        <v>45546</v>
      </c>
      <c r="G219">
        <v>3</v>
      </c>
      <c r="H219">
        <v>11</v>
      </c>
    </row>
    <row r="220" spans="1:8" x14ac:dyDescent="0.3">
      <c r="A220" t="s">
        <v>550</v>
      </c>
      <c r="B220" t="s">
        <v>551</v>
      </c>
      <c r="C220" t="s">
        <v>29</v>
      </c>
      <c r="D220" t="s">
        <v>49</v>
      </c>
      <c r="E220">
        <v>76307</v>
      </c>
      <c r="F220" s="2">
        <v>43812</v>
      </c>
      <c r="G220">
        <v>2</v>
      </c>
      <c r="H220">
        <v>1</v>
      </c>
    </row>
    <row r="221" spans="1:8" x14ac:dyDescent="0.3">
      <c r="A221" t="s">
        <v>853</v>
      </c>
      <c r="B221" t="s">
        <v>854</v>
      </c>
      <c r="C221" t="s">
        <v>10</v>
      </c>
      <c r="D221" t="s">
        <v>49</v>
      </c>
      <c r="E221">
        <v>76375</v>
      </c>
      <c r="F221" s="2">
        <v>42360</v>
      </c>
      <c r="G221">
        <v>1</v>
      </c>
      <c r="H221">
        <v>2</v>
      </c>
    </row>
    <row r="222" spans="1:8" x14ac:dyDescent="0.3">
      <c r="A222" t="s">
        <v>118</v>
      </c>
      <c r="B222" t="s">
        <v>119</v>
      </c>
      <c r="C222" t="s">
        <v>26</v>
      </c>
      <c r="D222" t="s">
        <v>49</v>
      </c>
      <c r="E222">
        <v>76593</v>
      </c>
      <c r="F222" s="2">
        <v>44769</v>
      </c>
      <c r="G222">
        <v>5</v>
      </c>
      <c r="H222">
        <v>10</v>
      </c>
    </row>
    <row r="223" spans="1:8" x14ac:dyDescent="0.3">
      <c r="A223" t="s">
        <v>76</v>
      </c>
      <c r="B223" t="s">
        <v>77</v>
      </c>
      <c r="C223" t="s">
        <v>26</v>
      </c>
      <c r="D223" t="s">
        <v>49</v>
      </c>
      <c r="E223">
        <v>76623</v>
      </c>
      <c r="F223" s="2">
        <v>43852</v>
      </c>
      <c r="G223">
        <v>2</v>
      </c>
      <c r="H223">
        <v>0</v>
      </c>
    </row>
    <row r="224" spans="1:8" x14ac:dyDescent="0.3">
      <c r="A224" t="s">
        <v>1001</v>
      </c>
      <c r="B224" t="s">
        <v>1002</v>
      </c>
      <c r="C224" t="s">
        <v>10</v>
      </c>
      <c r="D224" t="s">
        <v>11</v>
      </c>
      <c r="E224">
        <v>77072</v>
      </c>
      <c r="F224" s="2">
        <v>42584</v>
      </c>
      <c r="G224">
        <v>5</v>
      </c>
      <c r="H224">
        <v>5</v>
      </c>
    </row>
    <row r="225" spans="1:8" x14ac:dyDescent="0.3">
      <c r="A225" t="s">
        <v>364</v>
      </c>
      <c r="B225" t="s">
        <v>365</v>
      </c>
      <c r="C225" t="s">
        <v>14</v>
      </c>
      <c r="D225" t="s">
        <v>11</v>
      </c>
      <c r="E225">
        <v>77114</v>
      </c>
      <c r="F225" s="2">
        <v>42134</v>
      </c>
      <c r="G225">
        <v>1</v>
      </c>
      <c r="H225">
        <v>4</v>
      </c>
    </row>
    <row r="226" spans="1:8" x14ac:dyDescent="0.3">
      <c r="A226" t="s">
        <v>546</v>
      </c>
      <c r="B226" t="s">
        <v>547</v>
      </c>
      <c r="C226" t="s">
        <v>14</v>
      </c>
      <c r="D226" t="s">
        <v>49</v>
      </c>
      <c r="E226">
        <v>77444</v>
      </c>
      <c r="F226" s="2">
        <v>44744</v>
      </c>
      <c r="G226">
        <v>1</v>
      </c>
      <c r="H226">
        <v>2</v>
      </c>
    </row>
    <row r="227" spans="1:8" x14ac:dyDescent="0.3">
      <c r="A227" t="s">
        <v>742</v>
      </c>
      <c r="B227" t="s">
        <v>743</v>
      </c>
      <c r="C227" t="s">
        <v>10</v>
      </c>
      <c r="D227" t="s">
        <v>11</v>
      </c>
      <c r="E227">
        <v>77527</v>
      </c>
      <c r="F227" s="2">
        <v>42391</v>
      </c>
      <c r="G227">
        <v>2</v>
      </c>
      <c r="H227">
        <v>1</v>
      </c>
    </row>
    <row r="228" spans="1:8" x14ac:dyDescent="0.3">
      <c r="A228" t="s">
        <v>290</v>
      </c>
      <c r="B228" t="s">
        <v>291</v>
      </c>
      <c r="C228" t="s">
        <v>26</v>
      </c>
      <c r="D228" t="s">
        <v>11</v>
      </c>
      <c r="E228">
        <v>77537</v>
      </c>
      <c r="F228" s="2">
        <v>44918</v>
      </c>
      <c r="G228">
        <v>5</v>
      </c>
      <c r="H228">
        <v>6</v>
      </c>
    </row>
    <row r="229" spans="1:8" x14ac:dyDescent="0.3">
      <c r="A229" t="s">
        <v>855</v>
      </c>
      <c r="B229" t="s">
        <v>856</v>
      </c>
      <c r="C229" t="s">
        <v>29</v>
      </c>
      <c r="D229" t="s">
        <v>49</v>
      </c>
      <c r="E229">
        <v>77796</v>
      </c>
      <c r="F229" s="2">
        <v>44046</v>
      </c>
      <c r="G229">
        <v>4</v>
      </c>
      <c r="H229">
        <v>3</v>
      </c>
    </row>
    <row r="230" spans="1:8" x14ac:dyDescent="0.3">
      <c r="A230" t="s">
        <v>636</v>
      </c>
      <c r="B230" t="s">
        <v>637</v>
      </c>
      <c r="C230" t="s">
        <v>14</v>
      </c>
      <c r="D230" t="s">
        <v>49</v>
      </c>
      <c r="E230">
        <v>78081</v>
      </c>
      <c r="F230" s="2">
        <v>43453</v>
      </c>
      <c r="G230">
        <v>1</v>
      </c>
      <c r="H230">
        <v>4</v>
      </c>
    </row>
    <row r="231" spans="1:8" x14ac:dyDescent="0.3">
      <c r="A231" t="s">
        <v>316</v>
      </c>
      <c r="B231" t="s">
        <v>317</v>
      </c>
      <c r="C231" t="s">
        <v>36</v>
      </c>
      <c r="D231" t="s">
        <v>11</v>
      </c>
      <c r="E231">
        <v>78148</v>
      </c>
      <c r="F231" s="2">
        <v>45244</v>
      </c>
      <c r="G231">
        <v>4</v>
      </c>
      <c r="H231">
        <v>13</v>
      </c>
    </row>
    <row r="232" spans="1:8" x14ac:dyDescent="0.3">
      <c r="A232" t="s">
        <v>324</v>
      </c>
      <c r="B232" t="s">
        <v>325</v>
      </c>
      <c r="C232" t="s">
        <v>26</v>
      </c>
      <c r="D232" t="s">
        <v>11</v>
      </c>
      <c r="E232">
        <v>78519</v>
      </c>
      <c r="F232" s="2">
        <v>43103</v>
      </c>
      <c r="G232">
        <v>5</v>
      </c>
      <c r="H232">
        <v>11</v>
      </c>
    </row>
    <row r="233" spans="1:8" x14ac:dyDescent="0.3">
      <c r="A233" t="s">
        <v>871</v>
      </c>
      <c r="B233" t="s">
        <v>872</v>
      </c>
      <c r="C233" t="s">
        <v>10</v>
      </c>
      <c r="D233" t="s">
        <v>49</v>
      </c>
      <c r="E233">
        <v>78720</v>
      </c>
      <c r="F233" s="2">
        <v>43141</v>
      </c>
      <c r="G233">
        <v>2</v>
      </c>
      <c r="H233">
        <v>4</v>
      </c>
    </row>
    <row r="234" spans="1:8" x14ac:dyDescent="0.3">
      <c r="A234" t="s">
        <v>378</v>
      </c>
      <c r="B234" t="s">
        <v>379</v>
      </c>
      <c r="C234" t="s">
        <v>10</v>
      </c>
      <c r="D234" t="s">
        <v>49</v>
      </c>
      <c r="E234">
        <v>78774</v>
      </c>
      <c r="F234" s="2">
        <v>43367</v>
      </c>
      <c r="G234">
        <v>3</v>
      </c>
      <c r="H234">
        <v>13</v>
      </c>
    </row>
    <row r="235" spans="1:8" x14ac:dyDescent="0.3">
      <c r="A235" t="s">
        <v>740</v>
      </c>
      <c r="B235" t="s">
        <v>741</v>
      </c>
      <c r="C235" t="s">
        <v>29</v>
      </c>
      <c r="D235" t="s">
        <v>49</v>
      </c>
      <c r="E235">
        <v>78904</v>
      </c>
      <c r="F235" s="2">
        <v>43649</v>
      </c>
      <c r="G235">
        <v>4</v>
      </c>
      <c r="H235">
        <v>12</v>
      </c>
    </row>
    <row r="236" spans="1:8" x14ac:dyDescent="0.3">
      <c r="A236" t="s">
        <v>280</v>
      </c>
      <c r="B236" t="s">
        <v>281</v>
      </c>
      <c r="C236" t="s">
        <v>29</v>
      </c>
      <c r="D236" t="s">
        <v>49</v>
      </c>
      <c r="E236">
        <v>79132</v>
      </c>
      <c r="F236" s="2">
        <v>44777</v>
      </c>
      <c r="G236">
        <v>2</v>
      </c>
      <c r="H236">
        <v>4</v>
      </c>
    </row>
    <row r="237" spans="1:8" x14ac:dyDescent="0.3">
      <c r="A237" t="s">
        <v>332</v>
      </c>
      <c r="B237" t="s">
        <v>333</v>
      </c>
      <c r="C237" t="s">
        <v>26</v>
      </c>
      <c r="D237" t="s">
        <v>11</v>
      </c>
      <c r="E237">
        <v>79488</v>
      </c>
      <c r="F237" s="2">
        <v>43244</v>
      </c>
      <c r="G237">
        <v>3</v>
      </c>
      <c r="H237">
        <v>7</v>
      </c>
    </row>
    <row r="238" spans="1:8" x14ac:dyDescent="0.3">
      <c r="A238" t="s">
        <v>32</v>
      </c>
      <c r="B238" t="s">
        <v>33</v>
      </c>
      <c r="C238" t="s">
        <v>29</v>
      </c>
      <c r="D238" t="s">
        <v>11</v>
      </c>
      <c r="E238">
        <v>79841</v>
      </c>
      <c r="F238" s="2">
        <v>45434</v>
      </c>
      <c r="G238">
        <v>5</v>
      </c>
      <c r="H238">
        <v>4</v>
      </c>
    </row>
    <row r="239" spans="1:8" x14ac:dyDescent="0.3">
      <c r="A239" t="s">
        <v>881</v>
      </c>
      <c r="B239" t="s">
        <v>882</v>
      </c>
      <c r="C239" t="s">
        <v>36</v>
      </c>
      <c r="D239" t="s">
        <v>49</v>
      </c>
      <c r="E239">
        <v>79918</v>
      </c>
      <c r="F239" s="2">
        <v>43053</v>
      </c>
      <c r="G239">
        <v>1</v>
      </c>
      <c r="H239">
        <v>3</v>
      </c>
    </row>
    <row r="240" spans="1:8" x14ac:dyDescent="0.3">
      <c r="A240" t="s">
        <v>52</v>
      </c>
      <c r="B240" t="s">
        <v>53</v>
      </c>
      <c r="C240" t="s">
        <v>17</v>
      </c>
      <c r="D240" t="s">
        <v>49</v>
      </c>
      <c r="E240">
        <v>80182</v>
      </c>
      <c r="F240" s="2">
        <v>44962</v>
      </c>
      <c r="G240">
        <v>2</v>
      </c>
      <c r="H240">
        <v>5</v>
      </c>
    </row>
    <row r="241" spans="1:8" x14ac:dyDescent="0.3">
      <c r="A241" t="s">
        <v>64</v>
      </c>
      <c r="B241" t="s">
        <v>65</v>
      </c>
      <c r="C241" t="s">
        <v>14</v>
      </c>
      <c r="D241" t="s">
        <v>49</v>
      </c>
      <c r="E241">
        <v>80269</v>
      </c>
      <c r="F241" s="2">
        <v>42174</v>
      </c>
      <c r="G241">
        <v>1</v>
      </c>
      <c r="H241">
        <v>3</v>
      </c>
    </row>
    <row r="242" spans="1:8" x14ac:dyDescent="0.3">
      <c r="A242" t="s">
        <v>70</v>
      </c>
      <c r="B242" t="s">
        <v>71</v>
      </c>
      <c r="C242" t="s">
        <v>36</v>
      </c>
      <c r="D242" t="s">
        <v>11</v>
      </c>
      <c r="E242">
        <v>80322</v>
      </c>
      <c r="F242" s="2">
        <v>43157</v>
      </c>
      <c r="G242">
        <v>2</v>
      </c>
      <c r="H242">
        <v>4</v>
      </c>
    </row>
    <row r="243" spans="1:8" x14ac:dyDescent="0.3">
      <c r="A243" t="s">
        <v>102</v>
      </c>
      <c r="B243" t="s">
        <v>103</v>
      </c>
      <c r="C243" t="s">
        <v>29</v>
      </c>
      <c r="D243" t="s">
        <v>11</v>
      </c>
      <c r="E243">
        <v>80387</v>
      </c>
      <c r="F243" s="2">
        <v>43181</v>
      </c>
      <c r="G243">
        <v>3</v>
      </c>
      <c r="H243">
        <v>10</v>
      </c>
    </row>
    <row r="244" spans="1:8" x14ac:dyDescent="0.3">
      <c r="A244" t="s">
        <v>418</v>
      </c>
      <c r="B244" t="s">
        <v>419</v>
      </c>
      <c r="C244" t="s">
        <v>14</v>
      </c>
      <c r="D244" t="s">
        <v>49</v>
      </c>
      <c r="E244">
        <v>80742</v>
      </c>
      <c r="F244" s="2">
        <v>45291</v>
      </c>
      <c r="G244">
        <v>2</v>
      </c>
      <c r="H244">
        <v>5</v>
      </c>
    </row>
    <row r="245" spans="1:8" x14ac:dyDescent="0.3">
      <c r="A245" t="s">
        <v>112</v>
      </c>
      <c r="B245" t="s">
        <v>113</v>
      </c>
      <c r="C245" t="s">
        <v>17</v>
      </c>
      <c r="D245" t="s">
        <v>11</v>
      </c>
      <c r="E245">
        <v>81121</v>
      </c>
      <c r="F245" s="2">
        <v>45364</v>
      </c>
      <c r="G245">
        <v>3</v>
      </c>
      <c r="H245">
        <v>5</v>
      </c>
    </row>
    <row r="246" spans="1:8" x14ac:dyDescent="0.3">
      <c r="A246" t="s">
        <v>933</v>
      </c>
      <c r="B246" t="s">
        <v>934</v>
      </c>
      <c r="C246" t="s">
        <v>14</v>
      </c>
      <c r="D246" t="s">
        <v>49</v>
      </c>
      <c r="E246">
        <v>81499</v>
      </c>
      <c r="F246" s="2">
        <v>44533</v>
      </c>
      <c r="G246">
        <v>5</v>
      </c>
      <c r="H246">
        <v>14</v>
      </c>
    </row>
    <row r="247" spans="1:8" x14ac:dyDescent="0.3">
      <c r="A247" t="s">
        <v>512</v>
      </c>
      <c r="B247" t="s">
        <v>513</v>
      </c>
      <c r="C247" t="s">
        <v>29</v>
      </c>
      <c r="D247" t="s">
        <v>11</v>
      </c>
      <c r="E247">
        <v>81563</v>
      </c>
      <c r="F247" s="2">
        <v>42573</v>
      </c>
      <c r="G247">
        <v>3</v>
      </c>
      <c r="H247">
        <v>14</v>
      </c>
    </row>
    <row r="248" spans="1:8" x14ac:dyDescent="0.3">
      <c r="A248" t="s">
        <v>306</v>
      </c>
      <c r="B248" t="s">
        <v>307</v>
      </c>
      <c r="C248" t="s">
        <v>36</v>
      </c>
      <c r="D248" t="s">
        <v>49</v>
      </c>
      <c r="E248">
        <v>81566</v>
      </c>
      <c r="F248" s="2">
        <v>43735</v>
      </c>
      <c r="G248">
        <v>2</v>
      </c>
      <c r="H248">
        <v>4</v>
      </c>
    </row>
    <row r="249" spans="1:8" x14ac:dyDescent="0.3">
      <c r="A249" t="s">
        <v>538</v>
      </c>
      <c r="B249" t="s">
        <v>539</v>
      </c>
      <c r="C249" t="s">
        <v>10</v>
      </c>
      <c r="D249" t="s">
        <v>49</v>
      </c>
      <c r="E249">
        <v>81576</v>
      </c>
      <c r="F249" s="2">
        <v>42221</v>
      </c>
      <c r="G249">
        <v>2</v>
      </c>
      <c r="H249">
        <v>0</v>
      </c>
    </row>
    <row r="250" spans="1:8" x14ac:dyDescent="0.3">
      <c r="A250" t="s">
        <v>973</v>
      </c>
      <c r="B250" t="s">
        <v>974</v>
      </c>
      <c r="C250" t="s">
        <v>10</v>
      </c>
      <c r="D250" t="s">
        <v>49</v>
      </c>
      <c r="E250">
        <v>81584</v>
      </c>
      <c r="F250" s="2">
        <v>44389</v>
      </c>
      <c r="G250">
        <v>3</v>
      </c>
      <c r="H250">
        <v>14</v>
      </c>
    </row>
    <row r="251" spans="1:8" x14ac:dyDescent="0.3">
      <c r="A251" t="s">
        <v>250</v>
      </c>
      <c r="B251" t="s">
        <v>251</v>
      </c>
      <c r="C251" t="s">
        <v>14</v>
      </c>
      <c r="D251" t="s">
        <v>11</v>
      </c>
      <c r="E251">
        <v>81650</v>
      </c>
      <c r="F251" s="2">
        <v>45039</v>
      </c>
      <c r="G251">
        <v>4</v>
      </c>
      <c r="H251">
        <v>7</v>
      </c>
    </row>
    <row r="252" spans="1:8" x14ac:dyDescent="0.3">
      <c r="A252" t="s">
        <v>428</v>
      </c>
      <c r="B252" t="s">
        <v>429</v>
      </c>
      <c r="C252" t="s">
        <v>29</v>
      </c>
      <c r="D252" t="s">
        <v>49</v>
      </c>
      <c r="E252">
        <v>81685</v>
      </c>
      <c r="F252" s="2">
        <v>44869</v>
      </c>
      <c r="G252">
        <v>1</v>
      </c>
      <c r="H252">
        <v>5</v>
      </c>
    </row>
    <row r="253" spans="1:8" x14ac:dyDescent="0.3">
      <c r="A253" t="s">
        <v>338</v>
      </c>
      <c r="B253" t="s">
        <v>339</v>
      </c>
      <c r="C253" t="s">
        <v>26</v>
      </c>
      <c r="D253" t="s">
        <v>49</v>
      </c>
      <c r="E253">
        <v>81970</v>
      </c>
      <c r="F253" s="2">
        <v>44609</v>
      </c>
      <c r="G253">
        <v>1</v>
      </c>
      <c r="H253">
        <v>2</v>
      </c>
    </row>
    <row r="254" spans="1:8" x14ac:dyDescent="0.3">
      <c r="A254" t="s">
        <v>148</v>
      </c>
      <c r="B254" t="s">
        <v>149</v>
      </c>
      <c r="C254" t="s">
        <v>36</v>
      </c>
      <c r="D254" t="s">
        <v>49</v>
      </c>
      <c r="E254">
        <v>82015</v>
      </c>
      <c r="F254" s="2">
        <v>42722</v>
      </c>
      <c r="G254">
        <v>2</v>
      </c>
      <c r="H254">
        <v>5</v>
      </c>
    </row>
    <row r="255" spans="1:8" x14ac:dyDescent="0.3">
      <c r="A255" t="s">
        <v>923</v>
      </c>
      <c r="B255" t="s">
        <v>924</v>
      </c>
      <c r="C255" t="s">
        <v>29</v>
      </c>
      <c r="D255" t="s">
        <v>49</v>
      </c>
      <c r="E255">
        <v>82172</v>
      </c>
      <c r="F255" s="2">
        <v>42701</v>
      </c>
      <c r="G255">
        <v>4</v>
      </c>
      <c r="H255">
        <v>13</v>
      </c>
    </row>
    <row r="256" spans="1:8" x14ac:dyDescent="0.3">
      <c r="A256" t="s">
        <v>574</v>
      </c>
      <c r="B256" t="s">
        <v>575</v>
      </c>
      <c r="C256" t="s">
        <v>14</v>
      </c>
      <c r="D256" t="s">
        <v>49</v>
      </c>
      <c r="E256">
        <v>82397</v>
      </c>
      <c r="F256" s="2">
        <v>43106</v>
      </c>
      <c r="G256">
        <v>3</v>
      </c>
      <c r="H256">
        <v>15</v>
      </c>
    </row>
    <row r="257" spans="1:8" x14ac:dyDescent="0.3">
      <c r="A257" t="s">
        <v>344</v>
      </c>
      <c r="B257" t="s">
        <v>345</v>
      </c>
      <c r="C257" t="s">
        <v>14</v>
      </c>
      <c r="D257" t="s">
        <v>49</v>
      </c>
      <c r="E257">
        <v>82617</v>
      </c>
      <c r="F257" s="2">
        <v>43607</v>
      </c>
      <c r="G257">
        <v>5</v>
      </c>
      <c r="H257">
        <v>3</v>
      </c>
    </row>
    <row r="258" spans="1:8" x14ac:dyDescent="0.3">
      <c r="A258" t="s">
        <v>810</v>
      </c>
      <c r="B258" t="s">
        <v>811</v>
      </c>
      <c r="C258" t="s">
        <v>17</v>
      </c>
      <c r="D258" t="s">
        <v>49</v>
      </c>
      <c r="E258">
        <v>82866</v>
      </c>
      <c r="F258" s="2">
        <v>44861</v>
      </c>
      <c r="G258">
        <v>4</v>
      </c>
      <c r="H258">
        <v>13</v>
      </c>
    </row>
    <row r="259" spans="1:8" x14ac:dyDescent="0.3">
      <c r="A259" t="s">
        <v>88</v>
      </c>
      <c r="B259" t="s">
        <v>89</v>
      </c>
      <c r="C259" t="s">
        <v>10</v>
      </c>
      <c r="D259" t="s">
        <v>49</v>
      </c>
      <c r="E259">
        <v>82896</v>
      </c>
      <c r="F259" s="2">
        <v>45480</v>
      </c>
      <c r="G259">
        <v>4</v>
      </c>
      <c r="H259">
        <v>5</v>
      </c>
    </row>
    <row r="260" spans="1:8" x14ac:dyDescent="0.3">
      <c r="A260" t="s">
        <v>788</v>
      </c>
      <c r="B260" t="s">
        <v>789</v>
      </c>
      <c r="C260" t="s">
        <v>26</v>
      </c>
      <c r="D260" t="s">
        <v>11</v>
      </c>
      <c r="E260">
        <v>82947</v>
      </c>
      <c r="F260" s="2">
        <v>44686</v>
      </c>
      <c r="G260">
        <v>3</v>
      </c>
      <c r="H260">
        <v>10</v>
      </c>
    </row>
    <row r="261" spans="1:8" x14ac:dyDescent="0.3">
      <c r="A261" t="s">
        <v>146</v>
      </c>
      <c r="B261" t="s">
        <v>147</v>
      </c>
      <c r="C261" t="s">
        <v>10</v>
      </c>
      <c r="D261" t="s">
        <v>49</v>
      </c>
      <c r="E261">
        <v>83006</v>
      </c>
      <c r="F261" s="2">
        <v>44322</v>
      </c>
      <c r="G261">
        <v>5</v>
      </c>
      <c r="H261">
        <v>7</v>
      </c>
    </row>
    <row r="262" spans="1:8" x14ac:dyDescent="0.3">
      <c r="A262" t="s">
        <v>262</v>
      </c>
      <c r="B262" t="s">
        <v>263</v>
      </c>
      <c r="C262" t="s">
        <v>36</v>
      </c>
      <c r="D262" t="s">
        <v>11</v>
      </c>
      <c r="E262">
        <v>83316</v>
      </c>
      <c r="F262" s="2">
        <v>43838</v>
      </c>
      <c r="G262">
        <v>5</v>
      </c>
      <c r="H262">
        <v>6</v>
      </c>
    </row>
    <row r="263" spans="1:8" x14ac:dyDescent="0.3">
      <c r="A263" t="s">
        <v>516</v>
      </c>
      <c r="B263" t="s">
        <v>517</v>
      </c>
      <c r="C263" t="s">
        <v>29</v>
      </c>
      <c r="D263" t="s">
        <v>11</v>
      </c>
      <c r="E263">
        <v>83411</v>
      </c>
      <c r="F263" s="2">
        <v>43097</v>
      </c>
      <c r="G263">
        <v>2</v>
      </c>
      <c r="H263">
        <v>5</v>
      </c>
    </row>
    <row r="264" spans="1:8" x14ac:dyDescent="0.3">
      <c r="A264" t="s">
        <v>670</v>
      </c>
      <c r="B264" t="s">
        <v>671</v>
      </c>
      <c r="C264" t="s">
        <v>29</v>
      </c>
      <c r="D264" t="s">
        <v>49</v>
      </c>
      <c r="E264">
        <v>83486</v>
      </c>
      <c r="F264" s="2">
        <v>42663</v>
      </c>
      <c r="G264">
        <v>4</v>
      </c>
      <c r="H264">
        <v>10</v>
      </c>
    </row>
    <row r="265" spans="1:8" x14ac:dyDescent="0.3">
      <c r="A265" t="s">
        <v>836</v>
      </c>
      <c r="B265" t="s">
        <v>837</v>
      </c>
      <c r="C265" t="s">
        <v>26</v>
      </c>
      <c r="D265" t="s">
        <v>49</v>
      </c>
      <c r="E265">
        <v>83760</v>
      </c>
      <c r="F265" s="2">
        <v>45675</v>
      </c>
      <c r="G265">
        <v>3</v>
      </c>
      <c r="H265">
        <v>9</v>
      </c>
    </row>
    <row r="266" spans="1:8" x14ac:dyDescent="0.3">
      <c r="A266" t="s">
        <v>736</v>
      </c>
      <c r="B266" t="s">
        <v>737</v>
      </c>
      <c r="C266" t="s">
        <v>36</v>
      </c>
      <c r="D266" t="s">
        <v>49</v>
      </c>
      <c r="E266">
        <v>83769</v>
      </c>
      <c r="F266" s="2">
        <v>42699</v>
      </c>
      <c r="G266">
        <v>1</v>
      </c>
      <c r="H266">
        <v>5</v>
      </c>
    </row>
    <row r="267" spans="1:8" x14ac:dyDescent="0.3">
      <c r="A267" t="s">
        <v>436</v>
      </c>
      <c r="B267" t="s">
        <v>437</v>
      </c>
      <c r="C267" t="s">
        <v>10</v>
      </c>
      <c r="D267" t="s">
        <v>11</v>
      </c>
      <c r="E267">
        <v>84217</v>
      </c>
      <c r="F267" s="2">
        <v>42918</v>
      </c>
      <c r="G267">
        <v>3</v>
      </c>
      <c r="H267">
        <v>7</v>
      </c>
    </row>
    <row r="268" spans="1:8" x14ac:dyDescent="0.3">
      <c r="A268" t="s">
        <v>426</v>
      </c>
      <c r="B268" t="s">
        <v>427</v>
      </c>
      <c r="C268" t="s">
        <v>29</v>
      </c>
      <c r="D268" t="s">
        <v>11</v>
      </c>
      <c r="E268">
        <v>84449</v>
      </c>
      <c r="F268" s="2">
        <v>42194</v>
      </c>
      <c r="G268">
        <v>5</v>
      </c>
      <c r="H268">
        <v>4</v>
      </c>
    </row>
    <row r="269" spans="1:8" x14ac:dyDescent="0.3">
      <c r="A269" t="s">
        <v>596</v>
      </c>
      <c r="B269" t="s">
        <v>597</v>
      </c>
      <c r="C269" t="s">
        <v>17</v>
      </c>
      <c r="D269" t="s">
        <v>49</v>
      </c>
      <c r="E269">
        <v>85139</v>
      </c>
      <c r="F269" s="2">
        <v>42048</v>
      </c>
      <c r="G269">
        <v>3</v>
      </c>
      <c r="H269">
        <v>8</v>
      </c>
    </row>
    <row r="270" spans="1:8" x14ac:dyDescent="0.3">
      <c r="A270" t="s">
        <v>652</v>
      </c>
      <c r="B270" t="s">
        <v>653</v>
      </c>
      <c r="C270" t="s">
        <v>36</v>
      </c>
      <c r="D270" t="s">
        <v>49</v>
      </c>
      <c r="E270">
        <v>85561</v>
      </c>
      <c r="F270" s="2">
        <v>45609</v>
      </c>
      <c r="G270">
        <v>5</v>
      </c>
      <c r="H270">
        <v>5</v>
      </c>
    </row>
    <row r="271" spans="1:8" x14ac:dyDescent="0.3">
      <c r="A271" t="s">
        <v>376</v>
      </c>
      <c r="B271" t="s">
        <v>377</v>
      </c>
      <c r="C271" t="s">
        <v>17</v>
      </c>
      <c r="D271" t="s">
        <v>11</v>
      </c>
      <c r="E271">
        <v>85571</v>
      </c>
      <c r="F271" s="2">
        <v>43033</v>
      </c>
      <c r="G271">
        <v>2</v>
      </c>
      <c r="H271">
        <v>4</v>
      </c>
    </row>
    <row r="272" spans="1:8" x14ac:dyDescent="0.3">
      <c r="A272" t="s">
        <v>518</v>
      </c>
      <c r="B272" t="s">
        <v>519</v>
      </c>
      <c r="C272" t="s">
        <v>26</v>
      </c>
      <c r="D272" t="s">
        <v>49</v>
      </c>
      <c r="E272">
        <v>85643</v>
      </c>
      <c r="F272" s="2">
        <v>45110</v>
      </c>
      <c r="G272">
        <v>2</v>
      </c>
      <c r="H272">
        <v>0</v>
      </c>
    </row>
    <row r="273" spans="1:8" x14ac:dyDescent="0.3">
      <c r="A273" t="s">
        <v>218</v>
      </c>
      <c r="B273" t="s">
        <v>219</v>
      </c>
      <c r="C273" t="s">
        <v>26</v>
      </c>
      <c r="D273" t="s">
        <v>49</v>
      </c>
      <c r="E273">
        <v>85890</v>
      </c>
      <c r="F273" s="2">
        <v>44564</v>
      </c>
      <c r="G273">
        <v>5</v>
      </c>
      <c r="H273">
        <v>12</v>
      </c>
    </row>
    <row r="274" spans="1:8" x14ac:dyDescent="0.3">
      <c r="A274" t="s">
        <v>582</v>
      </c>
      <c r="B274" t="s">
        <v>583</v>
      </c>
      <c r="C274" t="s">
        <v>10</v>
      </c>
      <c r="D274" t="s">
        <v>49</v>
      </c>
      <c r="E274">
        <v>86114</v>
      </c>
      <c r="F274" s="2">
        <v>42556</v>
      </c>
      <c r="G274">
        <v>3</v>
      </c>
      <c r="H274">
        <v>3</v>
      </c>
    </row>
    <row r="275" spans="1:8" x14ac:dyDescent="0.3">
      <c r="A275" t="s">
        <v>738</v>
      </c>
      <c r="B275" t="s">
        <v>739</v>
      </c>
      <c r="C275" t="s">
        <v>26</v>
      </c>
      <c r="D275" t="s">
        <v>49</v>
      </c>
      <c r="E275">
        <v>86375</v>
      </c>
      <c r="F275" s="2">
        <v>45343</v>
      </c>
      <c r="G275">
        <v>1</v>
      </c>
      <c r="H275">
        <v>1</v>
      </c>
    </row>
    <row r="276" spans="1:8" x14ac:dyDescent="0.3">
      <c r="A276" t="s">
        <v>718</v>
      </c>
      <c r="B276" t="s">
        <v>719</v>
      </c>
      <c r="C276" t="s">
        <v>29</v>
      </c>
      <c r="D276" t="s">
        <v>11</v>
      </c>
      <c r="E276">
        <v>86981</v>
      </c>
      <c r="F276" s="2">
        <v>42382</v>
      </c>
      <c r="G276">
        <v>3</v>
      </c>
      <c r="H276">
        <v>9</v>
      </c>
    </row>
    <row r="277" spans="1:8" x14ac:dyDescent="0.3">
      <c r="A277" t="s">
        <v>490</v>
      </c>
      <c r="B277" t="s">
        <v>491</v>
      </c>
      <c r="C277" t="s">
        <v>26</v>
      </c>
      <c r="D277" t="s">
        <v>49</v>
      </c>
      <c r="E277">
        <v>87193</v>
      </c>
      <c r="F277" s="2">
        <v>44767</v>
      </c>
      <c r="G277">
        <v>3</v>
      </c>
      <c r="H277">
        <v>15</v>
      </c>
    </row>
    <row r="278" spans="1:8" x14ac:dyDescent="0.3">
      <c r="A278" t="s">
        <v>222</v>
      </c>
      <c r="B278" t="s">
        <v>223</v>
      </c>
      <c r="C278" t="s">
        <v>17</v>
      </c>
      <c r="D278" t="s">
        <v>11</v>
      </c>
      <c r="E278">
        <v>87400</v>
      </c>
      <c r="F278" s="2">
        <v>44666</v>
      </c>
      <c r="G278">
        <v>3</v>
      </c>
      <c r="H278">
        <v>5</v>
      </c>
    </row>
    <row r="279" spans="1:8" x14ac:dyDescent="0.3">
      <c r="A279" t="s">
        <v>999</v>
      </c>
      <c r="B279" t="s">
        <v>1000</v>
      </c>
      <c r="C279" t="s">
        <v>10</v>
      </c>
      <c r="D279" t="s">
        <v>11</v>
      </c>
      <c r="E279">
        <v>87409</v>
      </c>
      <c r="F279" s="2">
        <v>44586</v>
      </c>
      <c r="G279">
        <v>2</v>
      </c>
      <c r="H279">
        <v>1</v>
      </c>
    </row>
    <row r="280" spans="1:8" x14ac:dyDescent="0.3">
      <c r="A280" t="s">
        <v>857</v>
      </c>
      <c r="B280" t="s">
        <v>858</v>
      </c>
      <c r="C280" t="s">
        <v>36</v>
      </c>
      <c r="D280" t="s">
        <v>49</v>
      </c>
      <c r="E280">
        <v>87570</v>
      </c>
      <c r="F280" s="2">
        <v>43156</v>
      </c>
      <c r="G280">
        <v>1</v>
      </c>
      <c r="H280">
        <v>4</v>
      </c>
    </row>
    <row r="281" spans="1:8" x14ac:dyDescent="0.3">
      <c r="A281" t="s">
        <v>943</v>
      </c>
      <c r="B281" t="s">
        <v>944</v>
      </c>
      <c r="C281" t="s">
        <v>14</v>
      </c>
      <c r="D281" t="s">
        <v>11</v>
      </c>
      <c r="E281">
        <v>87579</v>
      </c>
      <c r="F281" s="2">
        <v>43359</v>
      </c>
      <c r="G281">
        <v>4</v>
      </c>
      <c r="H281">
        <v>14</v>
      </c>
    </row>
    <row r="282" spans="1:8" x14ac:dyDescent="0.3">
      <c r="A282" t="s">
        <v>310</v>
      </c>
      <c r="B282" t="s">
        <v>311</v>
      </c>
      <c r="C282" t="s">
        <v>29</v>
      </c>
      <c r="D282" t="s">
        <v>49</v>
      </c>
      <c r="E282">
        <v>87721</v>
      </c>
      <c r="F282" s="2">
        <v>45546</v>
      </c>
      <c r="G282">
        <v>4</v>
      </c>
      <c r="H282">
        <v>7</v>
      </c>
    </row>
    <row r="283" spans="1:8" x14ac:dyDescent="0.3">
      <c r="A283" t="s">
        <v>752</v>
      </c>
      <c r="B283" t="s">
        <v>753</v>
      </c>
      <c r="C283" t="s">
        <v>17</v>
      </c>
      <c r="D283" t="s">
        <v>49</v>
      </c>
      <c r="E283">
        <v>87919</v>
      </c>
      <c r="F283" s="2">
        <v>43953</v>
      </c>
      <c r="G283">
        <v>2</v>
      </c>
      <c r="H283">
        <v>0</v>
      </c>
    </row>
    <row r="284" spans="1:8" x14ac:dyDescent="0.3">
      <c r="A284" t="s">
        <v>754</v>
      </c>
      <c r="B284" t="s">
        <v>755</v>
      </c>
      <c r="C284" t="s">
        <v>17</v>
      </c>
      <c r="D284" t="s">
        <v>49</v>
      </c>
      <c r="E284">
        <v>88173</v>
      </c>
      <c r="F284" s="2">
        <v>45045</v>
      </c>
      <c r="G284">
        <v>4</v>
      </c>
      <c r="H284">
        <v>3</v>
      </c>
    </row>
    <row r="285" spans="1:8" x14ac:dyDescent="0.3">
      <c r="A285" t="s">
        <v>841</v>
      </c>
      <c r="B285" t="s">
        <v>842</v>
      </c>
      <c r="C285" t="s">
        <v>36</v>
      </c>
      <c r="D285" t="s">
        <v>49</v>
      </c>
      <c r="E285">
        <v>88228</v>
      </c>
      <c r="F285" s="2">
        <v>44094</v>
      </c>
      <c r="G285">
        <v>2</v>
      </c>
      <c r="H285">
        <v>0</v>
      </c>
    </row>
    <row r="286" spans="1:8" x14ac:dyDescent="0.3">
      <c r="A286" t="s">
        <v>186</v>
      </c>
      <c r="B286" t="s">
        <v>187</v>
      </c>
      <c r="C286" t="s">
        <v>14</v>
      </c>
      <c r="D286" t="s">
        <v>49</v>
      </c>
      <c r="E286">
        <v>88274</v>
      </c>
      <c r="F286" s="2">
        <v>44518</v>
      </c>
      <c r="G286">
        <v>2</v>
      </c>
      <c r="H286">
        <v>5</v>
      </c>
    </row>
    <row r="287" spans="1:8" x14ac:dyDescent="0.3">
      <c r="A287" t="s">
        <v>472</v>
      </c>
      <c r="B287" t="s">
        <v>473</v>
      </c>
      <c r="C287" t="s">
        <v>26</v>
      </c>
      <c r="D287" t="s">
        <v>11</v>
      </c>
      <c r="E287">
        <v>88373</v>
      </c>
      <c r="F287" s="2">
        <v>43934</v>
      </c>
      <c r="G287">
        <v>4</v>
      </c>
      <c r="H287">
        <v>6</v>
      </c>
    </row>
    <row r="288" spans="1:8" x14ac:dyDescent="0.3">
      <c r="A288" t="s">
        <v>382</v>
      </c>
      <c r="B288" t="s">
        <v>383</v>
      </c>
      <c r="C288" t="s">
        <v>10</v>
      </c>
      <c r="D288" t="s">
        <v>11</v>
      </c>
      <c r="E288">
        <v>88525</v>
      </c>
      <c r="F288" s="2">
        <v>43290</v>
      </c>
      <c r="G288">
        <v>1</v>
      </c>
      <c r="H288">
        <v>2</v>
      </c>
    </row>
    <row r="289" spans="1:8" x14ac:dyDescent="0.3">
      <c r="A289" t="s">
        <v>1011</v>
      </c>
      <c r="B289" t="s">
        <v>1012</v>
      </c>
      <c r="C289" t="s">
        <v>26</v>
      </c>
      <c r="D289" t="s">
        <v>11</v>
      </c>
      <c r="E289">
        <v>88586</v>
      </c>
      <c r="F289" s="2">
        <v>42065</v>
      </c>
      <c r="G289">
        <v>3</v>
      </c>
      <c r="H289">
        <v>12</v>
      </c>
    </row>
    <row r="290" spans="1:8" x14ac:dyDescent="0.3">
      <c r="A290" t="s">
        <v>536</v>
      </c>
      <c r="B290" t="s">
        <v>537</v>
      </c>
      <c r="C290" t="s">
        <v>17</v>
      </c>
      <c r="D290" t="s">
        <v>49</v>
      </c>
      <c r="E290">
        <v>88595</v>
      </c>
      <c r="F290" s="2">
        <v>44734</v>
      </c>
      <c r="G290">
        <v>3</v>
      </c>
      <c r="H290">
        <v>5</v>
      </c>
    </row>
    <row r="291" spans="1:8" x14ac:dyDescent="0.3">
      <c r="A291" t="s">
        <v>714</v>
      </c>
      <c r="B291" t="s">
        <v>715</v>
      </c>
      <c r="C291" t="s">
        <v>29</v>
      </c>
      <c r="D291" t="s">
        <v>49</v>
      </c>
      <c r="E291">
        <v>88900</v>
      </c>
      <c r="F291" s="2">
        <v>44476</v>
      </c>
      <c r="G291">
        <v>3</v>
      </c>
      <c r="H291">
        <v>5</v>
      </c>
    </row>
    <row r="292" spans="1:8" x14ac:dyDescent="0.3">
      <c r="A292" t="s">
        <v>200</v>
      </c>
      <c r="B292" t="s">
        <v>201</v>
      </c>
      <c r="C292" t="s">
        <v>36</v>
      </c>
      <c r="D292" t="s">
        <v>49</v>
      </c>
      <c r="E292">
        <v>88947</v>
      </c>
      <c r="F292" s="2">
        <v>45082</v>
      </c>
      <c r="G292">
        <v>2</v>
      </c>
      <c r="H292">
        <v>5</v>
      </c>
    </row>
    <row r="293" spans="1:8" x14ac:dyDescent="0.3">
      <c r="A293" t="s">
        <v>172</v>
      </c>
      <c r="B293" t="s">
        <v>173</v>
      </c>
      <c r="C293" t="s">
        <v>26</v>
      </c>
      <c r="D293" t="s">
        <v>11</v>
      </c>
      <c r="E293">
        <v>88988</v>
      </c>
      <c r="F293" s="2">
        <v>42076</v>
      </c>
      <c r="G293">
        <v>5</v>
      </c>
      <c r="H293">
        <v>4</v>
      </c>
    </row>
    <row r="294" spans="1:8" x14ac:dyDescent="0.3">
      <c r="A294" t="s">
        <v>812</v>
      </c>
      <c r="B294" t="s">
        <v>813</v>
      </c>
      <c r="C294" t="s">
        <v>36</v>
      </c>
      <c r="D294" t="s">
        <v>11</v>
      </c>
      <c r="E294">
        <v>88988</v>
      </c>
      <c r="F294" s="2">
        <v>43198</v>
      </c>
      <c r="G294">
        <v>1</v>
      </c>
      <c r="H294">
        <v>2</v>
      </c>
    </row>
    <row r="295" spans="1:8" x14ac:dyDescent="0.3">
      <c r="A295" t="s">
        <v>90</v>
      </c>
      <c r="B295" t="s">
        <v>91</v>
      </c>
      <c r="C295" t="s">
        <v>36</v>
      </c>
      <c r="D295" t="s">
        <v>49</v>
      </c>
      <c r="E295">
        <v>90058</v>
      </c>
      <c r="F295" s="2">
        <v>45291</v>
      </c>
      <c r="G295">
        <v>3</v>
      </c>
      <c r="H295">
        <v>14</v>
      </c>
    </row>
    <row r="296" spans="1:8" x14ac:dyDescent="0.3">
      <c r="A296" t="s">
        <v>424</v>
      </c>
      <c r="B296" t="s">
        <v>425</v>
      </c>
      <c r="C296" t="s">
        <v>14</v>
      </c>
      <c r="D296" t="s">
        <v>49</v>
      </c>
      <c r="E296">
        <v>90235</v>
      </c>
      <c r="F296" s="2">
        <v>44994</v>
      </c>
      <c r="G296">
        <v>3</v>
      </c>
      <c r="H296">
        <v>7</v>
      </c>
    </row>
    <row r="297" spans="1:8" x14ac:dyDescent="0.3">
      <c r="A297" t="s">
        <v>47</v>
      </c>
      <c r="B297" t="s">
        <v>48</v>
      </c>
      <c r="C297" t="s">
        <v>26</v>
      </c>
      <c r="D297" t="s">
        <v>49</v>
      </c>
      <c r="E297">
        <v>90378</v>
      </c>
      <c r="F297" s="2">
        <v>42145</v>
      </c>
      <c r="G297">
        <v>1</v>
      </c>
      <c r="H297">
        <v>4</v>
      </c>
    </row>
    <row r="298" spans="1:8" x14ac:dyDescent="0.3">
      <c r="A298" t="s">
        <v>15</v>
      </c>
      <c r="B298" t="s">
        <v>16</v>
      </c>
      <c r="C298" t="s">
        <v>17</v>
      </c>
      <c r="D298" t="s">
        <v>11</v>
      </c>
      <c r="E298">
        <v>90389</v>
      </c>
      <c r="F298" s="2">
        <v>45246</v>
      </c>
      <c r="G298">
        <v>2</v>
      </c>
      <c r="H298">
        <v>4</v>
      </c>
    </row>
    <row r="299" spans="1:8" x14ac:dyDescent="0.3">
      <c r="A299" t="s">
        <v>628</v>
      </c>
      <c r="B299" t="s">
        <v>629</v>
      </c>
      <c r="C299" t="s">
        <v>29</v>
      </c>
      <c r="D299" t="s">
        <v>11</v>
      </c>
      <c r="E299">
        <v>90519</v>
      </c>
      <c r="F299" s="2">
        <v>42120</v>
      </c>
      <c r="G299">
        <v>4</v>
      </c>
      <c r="H299">
        <v>15</v>
      </c>
    </row>
    <row r="300" spans="1:8" x14ac:dyDescent="0.3">
      <c r="A300" t="s">
        <v>104</v>
      </c>
      <c r="B300" t="s">
        <v>105</v>
      </c>
      <c r="C300" t="s">
        <v>26</v>
      </c>
      <c r="D300" t="s">
        <v>11</v>
      </c>
      <c r="E300">
        <v>90634</v>
      </c>
      <c r="F300" s="2">
        <v>45486</v>
      </c>
      <c r="G300">
        <v>2</v>
      </c>
      <c r="H300">
        <v>0</v>
      </c>
    </row>
    <row r="301" spans="1:8" x14ac:dyDescent="0.3">
      <c r="A301" t="s">
        <v>132</v>
      </c>
      <c r="B301" t="s">
        <v>133</v>
      </c>
      <c r="C301" t="s">
        <v>17</v>
      </c>
      <c r="D301" t="s">
        <v>11</v>
      </c>
      <c r="E301">
        <v>90724</v>
      </c>
      <c r="F301" s="2">
        <v>44761</v>
      </c>
      <c r="G301">
        <v>2</v>
      </c>
      <c r="H301">
        <v>2</v>
      </c>
    </row>
    <row r="302" spans="1:8" x14ac:dyDescent="0.3">
      <c r="A302" t="s">
        <v>834</v>
      </c>
      <c r="B302" t="s">
        <v>835</v>
      </c>
      <c r="C302" t="s">
        <v>26</v>
      </c>
      <c r="D302" t="s">
        <v>11</v>
      </c>
      <c r="E302">
        <v>90868</v>
      </c>
      <c r="F302" s="2">
        <v>44674</v>
      </c>
      <c r="G302">
        <v>5</v>
      </c>
      <c r="H302">
        <v>15</v>
      </c>
    </row>
    <row r="303" spans="1:8" x14ac:dyDescent="0.3">
      <c r="A303" t="s">
        <v>911</v>
      </c>
      <c r="B303" t="s">
        <v>912</v>
      </c>
      <c r="C303" t="s">
        <v>36</v>
      </c>
      <c r="D303" t="s">
        <v>49</v>
      </c>
      <c r="E303">
        <v>90902</v>
      </c>
      <c r="F303" s="2">
        <v>45153</v>
      </c>
      <c r="G303">
        <v>2</v>
      </c>
      <c r="H303">
        <v>4</v>
      </c>
    </row>
    <row r="304" spans="1:8" x14ac:dyDescent="0.3">
      <c r="A304" t="s">
        <v>56</v>
      </c>
      <c r="B304" t="s">
        <v>57</v>
      </c>
      <c r="C304" t="s">
        <v>10</v>
      </c>
      <c r="D304" t="s">
        <v>11</v>
      </c>
      <c r="E304">
        <v>90939</v>
      </c>
      <c r="F304" s="2">
        <v>42955</v>
      </c>
      <c r="G304">
        <v>4</v>
      </c>
      <c r="H304">
        <v>15</v>
      </c>
    </row>
    <row r="305" spans="1:8" x14ac:dyDescent="0.3">
      <c r="A305" t="s">
        <v>282</v>
      </c>
      <c r="B305" t="s">
        <v>283</v>
      </c>
      <c r="C305" t="s">
        <v>10</v>
      </c>
      <c r="D305" t="s">
        <v>11</v>
      </c>
      <c r="E305">
        <v>90946</v>
      </c>
      <c r="F305" s="2">
        <v>43420</v>
      </c>
      <c r="G305">
        <v>1</v>
      </c>
      <c r="H305">
        <v>5</v>
      </c>
    </row>
    <row r="306" spans="1:8" x14ac:dyDescent="0.3">
      <c r="A306" t="s">
        <v>774</v>
      </c>
      <c r="B306" t="s">
        <v>775</v>
      </c>
      <c r="C306" t="s">
        <v>10</v>
      </c>
      <c r="D306" t="s">
        <v>49</v>
      </c>
      <c r="E306">
        <v>91394</v>
      </c>
      <c r="F306" s="2">
        <v>42372</v>
      </c>
      <c r="G306">
        <v>3</v>
      </c>
      <c r="H306">
        <v>15</v>
      </c>
    </row>
    <row r="307" spans="1:8" x14ac:dyDescent="0.3">
      <c r="A307" t="s">
        <v>919</v>
      </c>
      <c r="B307" t="s">
        <v>920</v>
      </c>
      <c r="C307" t="s">
        <v>10</v>
      </c>
      <c r="D307" t="s">
        <v>11</v>
      </c>
      <c r="E307">
        <v>92086</v>
      </c>
      <c r="F307" s="2">
        <v>43243</v>
      </c>
      <c r="G307">
        <v>5</v>
      </c>
      <c r="H307">
        <v>10</v>
      </c>
    </row>
    <row r="308" spans="1:8" x14ac:dyDescent="0.3">
      <c r="A308" t="s">
        <v>254</v>
      </c>
      <c r="B308" t="s">
        <v>255</v>
      </c>
      <c r="C308" t="s">
        <v>10</v>
      </c>
      <c r="D308" t="s">
        <v>49</v>
      </c>
      <c r="E308">
        <v>92141</v>
      </c>
      <c r="F308" s="2">
        <v>45610</v>
      </c>
      <c r="G308">
        <v>1</v>
      </c>
      <c r="H308">
        <v>2</v>
      </c>
    </row>
    <row r="309" spans="1:8" x14ac:dyDescent="0.3">
      <c r="A309" t="s">
        <v>861</v>
      </c>
      <c r="B309" t="s">
        <v>862</v>
      </c>
      <c r="C309" t="s">
        <v>36</v>
      </c>
      <c r="D309" t="s">
        <v>49</v>
      </c>
      <c r="E309">
        <v>92503</v>
      </c>
      <c r="F309" s="2">
        <v>44799</v>
      </c>
      <c r="G309">
        <v>5</v>
      </c>
      <c r="H309">
        <v>8</v>
      </c>
    </row>
    <row r="310" spans="1:8" x14ac:dyDescent="0.3">
      <c r="A310" t="s">
        <v>298</v>
      </c>
      <c r="B310" t="s">
        <v>299</v>
      </c>
      <c r="C310" t="s">
        <v>36</v>
      </c>
      <c r="D310" t="s">
        <v>49</v>
      </c>
      <c r="E310">
        <v>92643</v>
      </c>
      <c r="F310" s="2">
        <v>44695</v>
      </c>
      <c r="G310">
        <v>1</v>
      </c>
      <c r="H310">
        <v>4</v>
      </c>
    </row>
    <row r="311" spans="1:8" x14ac:dyDescent="0.3">
      <c r="A311" t="s">
        <v>883</v>
      </c>
      <c r="B311" t="s">
        <v>884</v>
      </c>
      <c r="C311" t="s">
        <v>10</v>
      </c>
      <c r="D311" t="s">
        <v>49</v>
      </c>
      <c r="E311">
        <v>92662</v>
      </c>
      <c r="F311" s="2">
        <v>44138</v>
      </c>
      <c r="G311">
        <v>5</v>
      </c>
      <c r="H311">
        <v>14</v>
      </c>
    </row>
    <row r="312" spans="1:8" x14ac:dyDescent="0.3">
      <c r="A312" t="s">
        <v>931</v>
      </c>
      <c r="B312" t="s">
        <v>932</v>
      </c>
      <c r="C312" t="s">
        <v>10</v>
      </c>
      <c r="D312" t="s">
        <v>11</v>
      </c>
      <c r="E312">
        <v>92874</v>
      </c>
      <c r="F312" s="2">
        <v>42707</v>
      </c>
      <c r="G312">
        <v>4</v>
      </c>
      <c r="H312">
        <v>4</v>
      </c>
    </row>
    <row r="313" spans="1:8" x14ac:dyDescent="0.3">
      <c r="A313" t="s">
        <v>246</v>
      </c>
      <c r="B313" t="s">
        <v>247</v>
      </c>
      <c r="C313" t="s">
        <v>10</v>
      </c>
      <c r="D313" t="s">
        <v>11</v>
      </c>
      <c r="E313">
        <v>92932</v>
      </c>
      <c r="F313" s="2">
        <v>43592</v>
      </c>
      <c r="G313">
        <v>2</v>
      </c>
      <c r="H313">
        <v>3</v>
      </c>
    </row>
    <row r="314" spans="1:8" x14ac:dyDescent="0.3">
      <c r="A314" t="s">
        <v>226</v>
      </c>
      <c r="B314" t="s">
        <v>227</v>
      </c>
      <c r="C314" t="s">
        <v>29</v>
      </c>
      <c r="D314" t="s">
        <v>11</v>
      </c>
      <c r="E314">
        <v>92934</v>
      </c>
      <c r="F314" s="2">
        <v>45373</v>
      </c>
      <c r="G314">
        <v>4</v>
      </c>
      <c r="H314">
        <v>3</v>
      </c>
    </row>
    <row r="315" spans="1:8" x14ac:dyDescent="0.3">
      <c r="A315" t="s">
        <v>594</v>
      </c>
      <c r="B315" t="s">
        <v>595</v>
      </c>
      <c r="C315" t="s">
        <v>26</v>
      </c>
      <c r="D315" t="s">
        <v>49</v>
      </c>
      <c r="E315">
        <v>93004</v>
      </c>
      <c r="F315" s="2">
        <v>42702</v>
      </c>
      <c r="G315">
        <v>4</v>
      </c>
      <c r="H315">
        <v>9</v>
      </c>
    </row>
    <row r="316" spans="1:8" x14ac:dyDescent="0.3">
      <c r="A316" t="s">
        <v>136</v>
      </c>
      <c r="B316" t="s">
        <v>137</v>
      </c>
      <c r="C316" t="s">
        <v>17</v>
      </c>
      <c r="D316" t="s">
        <v>11</v>
      </c>
      <c r="E316">
        <v>93269</v>
      </c>
      <c r="F316" s="2">
        <v>45357</v>
      </c>
      <c r="G316">
        <v>1</v>
      </c>
      <c r="H316">
        <v>2</v>
      </c>
    </row>
    <row r="317" spans="1:8" x14ac:dyDescent="0.3">
      <c r="A317" t="s">
        <v>668</v>
      </c>
      <c r="B317" t="s">
        <v>669</v>
      </c>
      <c r="C317" t="s">
        <v>36</v>
      </c>
      <c r="D317" t="s">
        <v>49</v>
      </c>
      <c r="E317">
        <v>93328</v>
      </c>
      <c r="F317" s="2">
        <v>42701</v>
      </c>
      <c r="G317">
        <v>5</v>
      </c>
      <c r="H317">
        <v>14</v>
      </c>
    </row>
    <row r="318" spans="1:8" x14ac:dyDescent="0.3">
      <c r="A318" t="s">
        <v>520</v>
      </c>
      <c r="B318" t="s">
        <v>521</v>
      </c>
      <c r="C318" t="s">
        <v>17</v>
      </c>
      <c r="D318" t="s">
        <v>11</v>
      </c>
      <c r="E318">
        <v>93342</v>
      </c>
      <c r="F318" s="2">
        <v>42820</v>
      </c>
      <c r="G318">
        <v>5</v>
      </c>
      <c r="H318">
        <v>7</v>
      </c>
    </row>
    <row r="319" spans="1:8" x14ac:dyDescent="0.3">
      <c r="A319" t="s">
        <v>959</v>
      </c>
      <c r="B319" t="s">
        <v>960</v>
      </c>
      <c r="C319" t="s">
        <v>26</v>
      </c>
      <c r="D319" t="s">
        <v>11</v>
      </c>
      <c r="E319">
        <v>93647</v>
      </c>
      <c r="F319" s="2">
        <v>42827</v>
      </c>
      <c r="G319">
        <v>2</v>
      </c>
      <c r="H319">
        <v>1</v>
      </c>
    </row>
    <row r="320" spans="1:8" x14ac:dyDescent="0.3">
      <c r="A320" t="s">
        <v>240</v>
      </c>
      <c r="B320" t="s">
        <v>241</v>
      </c>
      <c r="C320" t="s">
        <v>29</v>
      </c>
      <c r="D320" t="s">
        <v>49</v>
      </c>
      <c r="E320">
        <v>93842</v>
      </c>
      <c r="F320" s="2">
        <v>43727</v>
      </c>
      <c r="G320">
        <v>2</v>
      </c>
      <c r="H320">
        <v>3</v>
      </c>
    </row>
    <row r="321" spans="1:8" x14ac:dyDescent="0.3">
      <c r="A321" t="s">
        <v>156</v>
      </c>
      <c r="B321" t="s">
        <v>157</v>
      </c>
      <c r="C321" t="s">
        <v>26</v>
      </c>
      <c r="D321" t="s">
        <v>11</v>
      </c>
      <c r="E321">
        <v>93962</v>
      </c>
      <c r="F321" s="2">
        <v>42997</v>
      </c>
      <c r="G321">
        <v>5</v>
      </c>
      <c r="H321">
        <v>5</v>
      </c>
    </row>
    <row r="322" spans="1:8" x14ac:dyDescent="0.3">
      <c r="A322" t="s">
        <v>30</v>
      </c>
      <c r="B322" t="s">
        <v>31</v>
      </c>
      <c r="C322" t="s">
        <v>17</v>
      </c>
      <c r="D322" t="s">
        <v>11</v>
      </c>
      <c r="E322">
        <v>94223</v>
      </c>
      <c r="F322" s="2">
        <v>43138</v>
      </c>
      <c r="G322">
        <v>2</v>
      </c>
      <c r="H322">
        <v>3</v>
      </c>
    </row>
    <row r="323" spans="1:8" x14ac:dyDescent="0.3">
      <c r="A323" t="s">
        <v>496</v>
      </c>
      <c r="B323" t="s">
        <v>497</v>
      </c>
      <c r="C323" t="s">
        <v>36</v>
      </c>
      <c r="D323" t="s">
        <v>49</v>
      </c>
      <c r="E323">
        <v>94423</v>
      </c>
      <c r="F323" s="2">
        <v>45143</v>
      </c>
      <c r="G323">
        <v>3</v>
      </c>
      <c r="H323">
        <v>12</v>
      </c>
    </row>
    <row r="324" spans="1:8" x14ac:dyDescent="0.3">
      <c r="A324" t="s">
        <v>500</v>
      </c>
      <c r="B324" t="s">
        <v>501</v>
      </c>
      <c r="C324" t="s">
        <v>36</v>
      </c>
      <c r="D324" t="s">
        <v>49</v>
      </c>
      <c r="E324">
        <v>94893</v>
      </c>
      <c r="F324" s="2">
        <v>42995</v>
      </c>
      <c r="G324">
        <v>5</v>
      </c>
      <c r="H324">
        <v>10</v>
      </c>
    </row>
    <row r="325" spans="1:8" x14ac:dyDescent="0.3">
      <c r="A325" t="s">
        <v>176</v>
      </c>
      <c r="B325" t="s">
        <v>177</v>
      </c>
      <c r="C325" t="s">
        <v>36</v>
      </c>
      <c r="D325" t="s">
        <v>11</v>
      </c>
      <c r="E325">
        <v>94935</v>
      </c>
      <c r="F325" s="2">
        <v>42102</v>
      </c>
      <c r="G325">
        <v>3</v>
      </c>
      <c r="H325">
        <v>5</v>
      </c>
    </row>
    <row r="326" spans="1:8" x14ac:dyDescent="0.3">
      <c r="A326" t="s">
        <v>244</v>
      </c>
      <c r="B326" t="s">
        <v>245</v>
      </c>
      <c r="C326" t="s">
        <v>26</v>
      </c>
      <c r="D326" t="s">
        <v>49</v>
      </c>
      <c r="E326">
        <v>95011</v>
      </c>
      <c r="F326" s="2">
        <v>42195</v>
      </c>
      <c r="G326">
        <v>1</v>
      </c>
      <c r="H326">
        <v>0</v>
      </c>
    </row>
    <row r="327" spans="1:8" x14ac:dyDescent="0.3">
      <c r="A327" t="s">
        <v>985</v>
      </c>
      <c r="B327" t="s">
        <v>986</v>
      </c>
      <c r="C327" t="s">
        <v>26</v>
      </c>
      <c r="D327" t="s">
        <v>49</v>
      </c>
      <c r="E327">
        <v>95054</v>
      </c>
      <c r="F327" s="2">
        <v>45232</v>
      </c>
      <c r="G327">
        <v>5</v>
      </c>
      <c r="H327">
        <v>9</v>
      </c>
    </row>
    <row r="328" spans="1:8" x14ac:dyDescent="0.3">
      <c r="A328" t="s">
        <v>949</v>
      </c>
      <c r="B328" t="s">
        <v>950</v>
      </c>
      <c r="C328" t="s">
        <v>17</v>
      </c>
      <c r="D328" t="s">
        <v>49</v>
      </c>
      <c r="E328">
        <v>95073</v>
      </c>
      <c r="F328" s="2">
        <v>45453</v>
      </c>
      <c r="G328">
        <v>4</v>
      </c>
      <c r="H328">
        <v>4</v>
      </c>
    </row>
    <row r="329" spans="1:8" x14ac:dyDescent="0.3">
      <c r="A329" t="s">
        <v>564</v>
      </c>
      <c r="B329" t="s">
        <v>565</v>
      </c>
      <c r="C329" t="s">
        <v>36</v>
      </c>
      <c r="D329" t="s">
        <v>49</v>
      </c>
      <c r="E329">
        <v>95183</v>
      </c>
      <c r="F329" s="2">
        <v>43698</v>
      </c>
      <c r="G329">
        <v>1</v>
      </c>
      <c r="H329">
        <v>1</v>
      </c>
    </row>
    <row r="330" spans="1:8" x14ac:dyDescent="0.3">
      <c r="A330" t="s">
        <v>951</v>
      </c>
      <c r="B330" t="s">
        <v>952</v>
      </c>
      <c r="C330" t="s">
        <v>36</v>
      </c>
      <c r="D330" t="s">
        <v>49</v>
      </c>
      <c r="E330">
        <v>95522</v>
      </c>
      <c r="F330" s="2">
        <v>44132</v>
      </c>
      <c r="G330">
        <v>4</v>
      </c>
      <c r="H330">
        <v>9</v>
      </c>
    </row>
    <row r="331" spans="1:8" x14ac:dyDescent="0.3">
      <c r="A331" t="s">
        <v>354</v>
      </c>
      <c r="B331" t="s">
        <v>355</v>
      </c>
      <c r="C331" t="s">
        <v>29</v>
      </c>
      <c r="D331" t="s">
        <v>49</v>
      </c>
      <c r="E331">
        <v>95540</v>
      </c>
      <c r="F331" s="2">
        <v>44624</v>
      </c>
      <c r="G331">
        <v>4</v>
      </c>
      <c r="H331">
        <v>14</v>
      </c>
    </row>
    <row r="332" spans="1:8" x14ac:dyDescent="0.3">
      <c r="A332" t="s">
        <v>648</v>
      </c>
      <c r="B332" t="s">
        <v>649</v>
      </c>
      <c r="C332" t="s">
        <v>10</v>
      </c>
      <c r="D332" t="s">
        <v>11</v>
      </c>
      <c r="E332">
        <v>95558</v>
      </c>
      <c r="F332" s="2">
        <v>42575</v>
      </c>
      <c r="G332">
        <v>2</v>
      </c>
      <c r="H332">
        <v>4</v>
      </c>
    </row>
    <row r="333" spans="1:8" x14ac:dyDescent="0.3">
      <c r="A333" t="s">
        <v>676</v>
      </c>
      <c r="B333" t="s">
        <v>677</v>
      </c>
      <c r="C333" t="s">
        <v>26</v>
      </c>
      <c r="D333" t="s">
        <v>11</v>
      </c>
      <c r="E333">
        <v>95599</v>
      </c>
      <c r="F333" s="2">
        <v>42896</v>
      </c>
      <c r="G333">
        <v>4</v>
      </c>
      <c r="H333">
        <v>6</v>
      </c>
    </row>
    <row r="334" spans="1:8" x14ac:dyDescent="0.3">
      <c r="A334" t="s">
        <v>404</v>
      </c>
      <c r="B334" t="s">
        <v>405</v>
      </c>
      <c r="C334" t="s">
        <v>17</v>
      </c>
      <c r="D334" t="s">
        <v>11</v>
      </c>
      <c r="E334">
        <v>95702</v>
      </c>
      <c r="F334" s="2">
        <v>42886</v>
      </c>
      <c r="G334">
        <v>1</v>
      </c>
      <c r="H334">
        <v>2</v>
      </c>
    </row>
    <row r="335" spans="1:8" x14ac:dyDescent="0.3">
      <c r="A335" t="s">
        <v>318</v>
      </c>
      <c r="B335" t="s">
        <v>319</v>
      </c>
      <c r="C335" t="s">
        <v>29</v>
      </c>
      <c r="D335" t="s">
        <v>49</v>
      </c>
      <c r="E335">
        <v>95823</v>
      </c>
      <c r="F335" s="2">
        <v>42914</v>
      </c>
      <c r="G335">
        <v>1</v>
      </c>
      <c r="H335">
        <v>2</v>
      </c>
    </row>
    <row r="336" spans="1:8" x14ac:dyDescent="0.3">
      <c r="A336" t="s">
        <v>756</v>
      </c>
      <c r="B336" t="s">
        <v>757</v>
      </c>
      <c r="C336" t="s">
        <v>29</v>
      </c>
      <c r="D336" t="s">
        <v>49</v>
      </c>
      <c r="E336">
        <v>95830</v>
      </c>
      <c r="F336" s="2">
        <v>44804</v>
      </c>
      <c r="G336">
        <v>2</v>
      </c>
      <c r="H336">
        <v>4</v>
      </c>
    </row>
    <row r="337" spans="1:8" x14ac:dyDescent="0.3">
      <c r="A337" t="s">
        <v>158</v>
      </c>
      <c r="B337" t="s">
        <v>159</v>
      </c>
      <c r="C337" t="s">
        <v>36</v>
      </c>
      <c r="D337" t="s">
        <v>49</v>
      </c>
      <c r="E337">
        <v>95902</v>
      </c>
      <c r="F337" s="2">
        <v>43393</v>
      </c>
      <c r="G337">
        <v>3</v>
      </c>
      <c r="H337">
        <v>4</v>
      </c>
    </row>
    <row r="338" spans="1:8" x14ac:dyDescent="0.3">
      <c r="A338" t="s">
        <v>768</v>
      </c>
      <c r="B338" t="s">
        <v>769</v>
      </c>
      <c r="C338" t="s">
        <v>36</v>
      </c>
      <c r="D338" t="s">
        <v>49</v>
      </c>
      <c r="E338">
        <v>95972</v>
      </c>
      <c r="F338" s="2">
        <v>42842</v>
      </c>
      <c r="G338">
        <v>2</v>
      </c>
      <c r="H338">
        <v>4</v>
      </c>
    </row>
    <row r="339" spans="1:8" x14ac:dyDescent="0.3">
      <c r="A339" t="s">
        <v>220</v>
      </c>
      <c r="B339" t="s">
        <v>221</v>
      </c>
      <c r="C339" t="s">
        <v>10</v>
      </c>
      <c r="D339" t="s">
        <v>49</v>
      </c>
      <c r="E339">
        <v>96198</v>
      </c>
      <c r="F339" s="2">
        <v>42531</v>
      </c>
      <c r="G339">
        <v>2</v>
      </c>
      <c r="H339">
        <v>5</v>
      </c>
    </row>
    <row r="340" spans="1:8" x14ac:dyDescent="0.3">
      <c r="A340" t="s">
        <v>456</v>
      </c>
      <c r="B340" t="s">
        <v>457</v>
      </c>
      <c r="C340" t="s">
        <v>29</v>
      </c>
      <c r="D340" t="s">
        <v>11</v>
      </c>
      <c r="E340">
        <v>96214</v>
      </c>
      <c r="F340" s="2">
        <v>43724</v>
      </c>
      <c r="G340">
        <v>3</v>
      </c>
      <c r="H340">
        <v>4</v>
      </c>
    </row>
    <row r="341" spans="1:8" x14ac:dyDescent="0.3">
      <c r="A341" t="s">
        <v>909</v>
      </c>
      <c r="B341" t="s">
        <v>910</v>
      </c>
      <c r="C341" t="s">
        <v>36</v>
      </c>
      <c r="D341" t="s">
        <v>11</v>
      </c>
      <c r="E341">
        <v>96300</v>
      </c>
      <c r="F341" s="2">
        <v>42534</v>
      </c>
      <c r="G341">
        <v>5</v>
      </c>
      <c r="H341">
        <v>14</v>
      </c>
    </row>
    <row r="342" spans="1:8" x14ac:dyDescent="0.3">
      <c r="A342" t="s">
        <v>905</v>
      </c>
      <c r="B342" t="s">
        <v>906</v>
      </c>
      <c r="C342" t="s">
        <v>36</v>
      </c>
      <c r="D342" t="s">
        <v>11</v>
      </c>
      <c r="E342">
        <v>96346</v>
      </c>
      <c r="F342" s="2">
        <v>45575</v>
      </c>
      <c r="G342">
        <v>1</v>
      </c>
      <c r="H342">
        <v>4</v>
      </c>
    </row>
    <row r="343" spans="1:8" x14ac:dyDescent="0.3">
      <c r="A343" t="s">
        <v>506</v>
      </c>
      <c r="B343" t="s">
        <v>507</v>
      </c>
      <c r="C343" t="s">
        <v>29</v>
      </c>
      <c r="D343" t="s">
        <v>11</v>
      </c>
      <c r="E343">
        <v>96406</v>
      </c>
      <c r="F343" s="2">
        <v>44295</v>
      </c>
      <c r="G343">
        <v>5</v>
      </c>
      <c r="H343">
        <v>5</v>
      </c>
    </row>
    <row r="344" spans="1:8" x14ac:dyDescent="0.3">
      <c r="A344" t="s">
        <v>410</v>
      </c>
      <c r="B344" t="s">
        <v>411</v>
      </c>
      <c r="C344" t="s">
        <v>14</v>
      </c>
      <c r="D344" t="s">
        <v>49</v>
      </c>
      <c r="E344">
        <v>96410</v>
      </c>
      <c r="F344" s="2">
        <v>43633</v>
      </c>
      <c r="G344">
        <v>3</v>
      </c>
      <c r="H344">
        <v>6</v>
      </c>
    </row>
    <row r="345" spans="1:8" x14ac:dyDescent="0.3">
      <c r="A345" t="s">
        <v>877</v>
      </c>
      <c r="B345" t="s">
        <v>878</v>
      </c>
      <c r="C345" t="s">
        <v>10</v>
      </c>
      <c r="D345" t="s">
        <v>11</v>
      </c>
      <c r="E345">
        <v>96602</v>
      </c>
      <c r="F345" s="2">
        <v>44192</v>
      </c>
      <c r="G345">
        <v>5</v>
      </c>
      <c r="H345">
        <v>12</v>
      </c>
    </row>
    <row r="346" spans="1:8" x14ac:dyDescent="0.3">
      <c r="A346" t="s">
        <v>232</v>
      </c>
      <c r="B346" t="s">
        <v>233</v>
      </c>
      <c r="C346" t="s">
        <v>14</v>
      </c>
      <c r="D346" t="s">
        <v>49</v>
      </c>
      <c r="E346">
        <v>97009</v>
      </c>
      <c r="F346" s="2">
        <v>43992</v>
      </c>
      <c r="G346">
        <v>2</v>
      </c>
      <c r="H346">
        <v>1</v>
      </c>
    </row>
    <row r="347" spans="1:8" x14ac:dyDescent="0.3">
      <c r="A347" t="s">
        <v>314</v>
      </c>
      <c r="B347" t="s">
        <v>315</v>
      </c>
      <c r="C347" t="s">
        <v>36</v>
      </c>
      <c r="D347" t="s">
        <v>49</v>
      </c>
      <c r="E347">
        <v>97009</v>
      </c>
      <c r="F347" s="2">
        <v>44032</v>
      </c>
      <c r="G347">
        <v>2</v>
      </c>
      <c r="H347">
        <v>0</v>
      </c>
    </row>
    <row r="348" spans="1:8" x14ac:dyDescent="0.3">
      <c r="A348" t="s">
        <v>945</v>
      </c>
      <c r="B348" t="s">
        <v>946</v>
      </c>
      <c r="C348" t="s">
        <v>36</v>
      </c>
      <c r="D348" t="s">
        <v>11</v>
      </c>
      <c r="E348">
        <v>97388</v>
      </c>
      <c r="F348" s="2">
        <v>44333</v>
      </c>
      <c r="G348">
        <v>3</v>
      </c>
      <c r="H348">
        <v>3</v>
      </c>
    </row>
    <row r="349" spans="1:8" x14ac:dyDescent="0.3">
      <c r="A349" t="s">
        <v>640</v>
      </c>
      <c r="B349" t="s">
        <v>641</v>
      </c>
      <c r="C349" t="s">
        <v>26</v>
      </c>
      <c r="D349" t="s">
        <v>11</v>
      </c>
      <c r="E349">
        <v>97513</v>
      </c>
      <c r="F349" s="2">
        <v>42401</v>
      </c>
      <c r="G349">
        <v>3</v>
      </c>
      <c r="H349">
        <v>13</v>
      </c>
    </row>
    <row r="350" spans="1:8" x14ac:dyDescent="0.3">
      <c r="A350" t="s">
        <v>96</v>
      </c>
      <c r="B350" t="s">
        <v>97</v>
      </c>
      <c r="C350" t="s">
        <v>14</v>
      </c>
      <c r="D350" t="s">
        <v>11</v>
      </c>
      <c r="E350">
        <v>97524</v>
      </c>
      <c r="F350" s="2">
        <v>44835</v>
      </c>
      <c r="G350">
        <v>1</v>
      </c>
      <c r="H350">
        <v>1</v>
      </c>
    </row>
    <row r="351" spans="1:8" x14ac:dyDescent="0.3">
      <c r="A351" t="s">
        <v>772</v>
      </c>
      <c r="B351" t="s">
        <v>773</v>
      </c>
      <c r="C351" t="s">
        <v>10</v>
      </c>
      <c r="D351" t="s">
        <v>11</v>
      </c>
      <c r="E351">
        <v>97573</v>
      </c>
      <c r="F351" s="2">
        <v>42634</v>
      </c>
      <c r="G351">
        <v>3</v>
      </c>
      <c r="H351">
        <v>12</v>
      </c>
    </row>
    <row r="352" spans="1:8" x14ac:dyDescent="0.3">
      <c r="A352" t="s">
        <v>995</v>
      </c>
      <c r="B352" t="s">
        <v>996</v>
      </c>
      <c r="C352" t="s">
        <v>17</v>
      </c>
      <c r="D352" t="s">
        <v>49</v>
      </c>
      <c r="E352">
        <v>98058</v>
      </c>
      <c r="F352" s="2">
        <v>44665</v>
      </c>
      <c r="G352">
        <v>5</v>
      </c>
      <c r="H352">
        <v>11</v>
      </c>
    </row>
    <row r="353" spans="1:8" x14ac:dyDescent="0.3">
      <c r="A353" t="s">
        <v>416</v>
      </c>
      <c r="B353" t="s">
        <v>417</v>
      </c>
      <c r="C353" t="s">
        <v>29</v>
      </c>
      <c r="D353" t="s">
        <v>49</v>
      </c>
      <c r="E353">
        <v>98327</v>
      </c>
      <c r="F353" s="2">
        <v>45095</v>
      </c>
      <c r="G353">
        <v>3</v>
      </c>
      <c r="H353">
        <v>12</v>
      </c>
    </row>
    <row r="354" spans="1:8" x14ac:dyDescent="0.3">
      <c r="A354" t="s">
        <v>194</v>
      </c>
      <c r="B354" t="s">
        <v>195</v>
      </c>
      <c r="C354" t="s">
        <v>14</v>
      </c>
      <c r="D354" t="s">
        <v>49</v>
      </c>
      <c r="E354">
        <v>98517</v>
      </c>
      <c r="F354" s="2">
        <v>43661</v>
      </c>
      <c r="G354">
        <v>2</v>
      </c>
      <c r="H354">
        <v>3</v>
      </c>
    </row>
    <row r="355" spans="1:8" x14ac:dyDescent="0.3">
      <c r="A355" t="s">
        <v>238</v>
      </c>
      <c r="B355" t="s">
        <v>239</v>
      </c>
      <c r="C355" t="s">
        <v>17</v>
      </c>
      <c r="D355" t="s">
        <v>49</v>
      </c>
      <c r="E355">
        <v>98544</v>
      </c>
      <c r="F355" s="2">
        <v>43687</v>
      </c>
      <c r="G355">
        <v>3</v>
      </c>
      <c r="H355">
        <v>7</v>
      </c>
    </row>
    <row r="356" spans="1:8" x14ac:dyDescent="0.3">
      <c r="A356" t="s">
        <v>134</v>
      </c>
      <c r="B356" t="s">
        <v>135</v>
      </c>
      <c r="C356" t="s">
        <v>26</v>
      </c>
      <c r="D356" t="s">
        <v>11</v>
      </c>
      <c r="E356">
        <v>98610</v>
      </c>
      <c r="F356" s="2">
        <v>45647</v>
      </c>
      <c r="G356">
        <v>2</v>
      </c>
      <c r="H356">
        <v>5</v>
      </c>
    </row>
    <row r="357" spans="1:8" x14ac:dyDescent="0.3">
      <c r="A357" t="s">
        <v>716</v>
      </c>
      <c r="B357" t="s">
        <v>717</v>
      </c>
      <c r="C357" t="s">
        <v>14</v>
      </c>
      <c r="D357" t="s">
        <v>49</v>
      </c>
      <c r="E357">
        <v>98916</v>
      </c>
      <c r="F357" s="2">
        <v>44974</v>
      </c>
      <c r="G357">
        <v>5</v>
      </c>
      <c r="H357">
        <v>8</v>
      </c>
    </row>
    <row r="358" spans="1:8" x14ac:dyDescent="0.3">
      <c r="A358" t="s">
        <v>170</v>
      </c>
      <c r="B358" t="s">
        <v>171</v>
      </c>
      <c r="C358" t="s">
        <v>17</v>
      </c>
      <c r="D358" t="s">
        <v>49</v>
      </c>
      <c r="E358">
        <v>99128</v>
      </c>
      <c r="F358" s="2">
        <v>44186</v>
      </c>
      <c r="G358">
        <v>5</v>
      </c>
      <c r="H358">
        <v>4</v>
      </c>
    </row>
    <row r="359" spans="1:8" x14ac:dyDescent="0.3">
      <c r="A359" t="s">
        <v>961</v>
      </c>
      <c r="B359" t="s">
        <v>962</v>
      </c>
      <c r="C359" t="s">
        <v>14</v>
      </c>
      <c r="D359" t="s">
        <v>49</v>
      </c>
      <c r="E359">
        <v>99362</v>
      </c>
      <c r="F359" s="2">
        <v>42979</v>
      </c>
      <c r="G359">
        <v>1</v>
      </c>
      <c r="H359">
        <v>4</v>
      </c>
    </row>
    <row r="360" spans="1:8" x14ac:dyDescent="0.3">
      <c r="A360" t="s">
        <v>826</v>
      </c>
      <c r="B360" t="s">
        <v>827</v>
      </c>
      <c r="C360" t="s">
        <v>36</v>
      </c>
      <c r="D360" t="s">
        <v>49</v>
      </c>
      <c r="E360">
        <v>99427</v>
      </c>
      <c r="F360" s="2">
        <v>44507</v>
      </c>
      <c r="G360">
        <v>4</v>
      </c>
      <c r="H360">
        <v>8</v>
      </c>
    </row>
    <row r="361" spans="1:8" x14ac:dyDescent="0.3">
      <c r="A361" t="s">
        <v>420</v>
      </c>
      <c r="B361" t="s">
        <v>421</v>
      </c>
      <c r="C361" t="s">
        <v>36</v>
      </c>
      <c r="D361" t="s">
        <v>11</v>
      </c>
      <c r="E361">
        <v>99596</v>
      </c>
      <c r="F361" s="2">
        <v>43284</v>
      </c>
      <c r="G361">
        <v>2</v>
      </c>
      <c r="H361">
        <v>4</v>
      </c>
    </row>
    <row r="362" spans="1:8" x14ac:dyDescent="0.3">
      <c r="A362" t="s">
        <v>971</v>
      </c>
      <c r="B362" t="s">
        <v>972</v>
      </c>
      <c r="C362" t="s">
        <v>17</v>
      </c>
      <c r="D362" t="s">
        <v>11</v>
      </c>
      <c r="E362">
        <v>99608</v>
      </c>
      <c r="F362" s="2">
        <v>44700</v>
      </c>
      <c r="G362">
        <v>3</v>
      </c>
      <c r="H362">
        <v>10</v>
      </c>
    </row>
    <row r="363" spans="1:8" x14ac:dyDescent="0.3">
      <c r="A363" t="s">
        <v>778</v>
      </c>
      <c r="B363" t="s">
        <v>779</v>
      </c>
      <c r="C363" t="s">
        <v>29</v>
      </c>
      <c r="D363" t="s">
        <v>49</v>
      </c>
      <c r="E363">
        <v>99741</v>
      </c>
      <c r="F363" s="2">
        <v>44135</v>
      </c>
      <c r="G363">
        <v>3</v>
      </c>
      <c r="H363">
        <v>12</v>
      </c>
    </row>
    <row r="364" spans="1:8" x14ac:dyDescent="0.3">
      <c r="A364" t="s">
        <v>983</v>
      </c>
      <c r="B364" t="s">
        <v>984</v>
      </c>
      <c r="C364" t="s">
        <v>10</v>
      </c>
      <c r="D364" t="s">
        <v>11</v>
      </c>
      <c r="E364">
        <v>99995</v>
      </c>
      <c r="F364" s="2">
        <v>43642</v>
      </c>
      <c r="G364">
        <v>4</v>
      </c>
      <c r="H364">
        <v>12</v>
      </c>
    </row>
    <row r="365" spans="1:8" x14ac:dyDescent="0.3">
      <c r="A365" t="s">
        <v>162</v>
      </c>
      <c r="B365" t="s">
        <v>163</v>
      </c>
      <c r="C365" t="s">
        <v>26</v>
      </c>
      <c r="D365" t="s">
        <v>49</v>
      </c>
      <c r="E365">
        <v>100137</v>
      </c>
      <c r="F365" s="2">
        <v>42243</v>
      </c>
      <c r="G365">
        <v>5</v>
      </c>
      <c r="H365">
        <v>4</v>
      </c>
    </row>
    <row r="366" spans="1:8" x14ac:dyDescent="0.3">
      <c r="A366" t="s">
        <v>656</v>
      </c>
      <c r="B366" t="s">
        <v>657</v>
      </c>
      <c r="C366" t="s">
        <v>36</v>
      </c>
      <c r="D366" t="s">
        <v>11</v>
      </c>
      <c r="E366">
        <v>100294</v>
      </c>
      <c r="F366" s="2">
        <v>45250</v>
      </c>
      <c r="G366">
        <v>5</v>
      </c>
      <c r="H366">
        <v>9</v>
      </c>
    </row>
    <row r="367" spans="1:8" x14ac:dyDescent="0.3">
      <c r="A367" t="s">
        <v>614</v>
      </c>
      <c r="B367" t="s">
        <v>615</v>
      </c>
      <c r="C367" t="s">
        <v>14</v>
      </c>
      <c r="D367" t="s">
        <v>11</v>
      </c>
      <c r="E367">
        <v>100328</v>
      </c>
      <c r="F367" s="2">
        <v>43922</v>
      </c>
      <c r="G367">
        <v>4</v>
      </c>
      <c r="H367">
        <v>6</v>
      </c>
    </row>
    <row r="368" spans="1:8" x14ac:dyDescent="0.3">
      <c r="A368" t="s">
        <v>690</v>
      </c>
      <c r="B368" t="s">
        <v>691</v>
      </c>
      <c r="C368" t="s">
        <v>17</v>
      </c>
      <c r="D368" t="s">
        <v>49</v>
      </c>
      <c r="E368">
        <v>100339</v>
      </c>
      <c r="F368" s="2">
        <v>45664</v>
      </c>
      <c r="G368">
        <v>1</v>
      </c>
      <c r="H368">
        <v>2</v>
      </c>
    </row>
    <row r="369" spans="1:8" x14ac:dyDescent="0.3">
      <c r="A369" t="s">
        <v>126</v>
      </c>
      <c r="B369" t="s">
        <v>127</v>
      </c>
      <c r="C369" t="s">
        <v>36</v>
      </c>
      <c r="D369" t="s">
        <v>11</v>
      </c>
      <c r="E369">
        <v>100412</v>
      </c>
      <c r="F369" s="2">
        <v>45344</v>
      </c>
      <c r="G369">
        <v>3</v>
      </c>
      <c r="H369">
        <v>15</v>
      </c>
    </row>
    <row r="370" spans="1:8" x14ac:dyDescent="0.3">
      <c r="A370" t="s">
        <v>388</v>
      </c>
      <c r="B370" t="s">
        <v>389</v>
      </c>
      <c r="C370" t="s">
        <v>36</v>
      </c>
      <c r="D370" t="s">
        <v>11</v>
      </c>
      <c r="E370">
        <v>100508</v>
      </c>
      <c r="F370" s="2">
        <v>42378</v>
      </c>
      <c r="G370">
        <v>1</v>
      </c>
      <c r="H370">
        <v>0</v>
      </c>
    </row>
    <row r="371" spans="1:8" x14ac:dyDescent="0.3">
      <c r="A371" t="s">
        <v>372</v>
      </c>
      <c r="B371" t="s">
        <v>373</v>
      </c>
      <c r="C371" t="s">
        <v>26</v>
      </c>
      <c r="D371" t="s">
        <v>11</v>
      </c>
      <c r="E371">
        <v>100575</v>
      </c>
      <c r="F371" s="2">
        <v>44290</v>
      </c>
      <c r="G371">
        <v>4</v>
      </c>
      <c r="H371">
        <v>14</v>
      </c>
    </row>
    <row r="372" spans="1:8" x14ac:dyDescent="0.3">
      <c r="A372" t="s">
        <v>941</v>
      </c>
      <c r="B372" t="s">
        <v>942</v>
      </c>
      <c r="C372" t="s">
        <v>29</v>
      </c>
      <c r="D372" t="s">
        <v>49</v>
      </c>
      <c r="E372">
        <v>100632</v>
      </c>
      <c r="F372" s="2">
        <v>44116</v>
      </c>
      <c r="G372">
        <v>1</v>
      </c>
      <c r="H372">
        <v>5</v>
      </c>
    </row>
    <row r="373" spans="1:8" x14ac:dyDescent="0.3">
      <c r="A373" t="s">
        <v>748</v>
      </c>
      <c r="B373" t="s">
        <v>749</v>
      </c>
      <c r="C373" t="s">
        <v>17</v>
      </c>
      <c r="D373" t="s">
        <v>49</v>
      </c>
      <c r="E373">
        <v>100714</v>
      </c>
      <c r="F373" s="2">
        <v>43858</v>
      </c>
      <c r="G373">
        <v>1</v>
      </c>
      <c r="H373">
        <v>4</v>
      </c>
    </row>
    <row r="374" spans="1:8" x14ac:dyDescent="0.3">
      <c r="A374" t="s">
        <v>642</v>
      </c>
      <c r="B374" t="s">
        <v>643</v>
      </c>
      <c r="C374" t="s">
        <v>36</v>
      </c>
      <c r="D374" t="s">
        <v>49</v>
      </c>
      <c r="E374">
        <v>100733</v>
      </c>
      <c r="F374" s="2">
        <v>43487</v>
      </c>
      <c r="G374">
        <v>5</v>
      </c>
      <c r="H374">
        <v>3</v>
      </c>
    </row>
    <row r="375" spans="1:8" x14ac:dyDescent="0.3">
      <c r="A375" t="s">
        <v>634</v>
      </c>
      <c r="B375" t="s">
        <v>635</v>
      </c>
      <c r="C375" t="s">
        <v>26</v>
      </c>
      <c r="D375" t="s">
        <v>49</v>
      </c>
      <c r="E375">
        <v>100780</v>
      </c>
      <c r="F375" s="2">
        <v>44037</v>
      </c>
      <c r="G375">
        <v>2</v>
      </c>
      <c r="H375">
        <v>3</v>
      </c>
    </row>
    <row r="376" spans="1:8" x14ac:dyDescent="0.3">
      <c r="A376" t="s">
        <v>78</v>
      </c>
      <c r="B376" t="s">
        <v>79</v>
      </c>
      <c r="C376" t="s">
        <v>17</v>
      </c>
      <c r="D376" t="s">
        <v>11</v>
      </c>
      <c r="E376">
        <v>100902</v>
      </c>
      <c r="F376" s="2">
        <v>44190</v>
      </c>
      <c r="G376">
        <v>1</v>
      </c>
      <c r="H376">
        <v>2</v>
      </c>
    </row>
    <row r="377" spans="1:8" x14ac:dyDescent="0.3">
      <c r="A377" t="s">
        <v>234</v>
      </c>
      <c r="B377" t="s">
        <v>235</v>
      </c>
      <c r="C377" t="s">
        <v>10</v>
      </c>
      <c r="D377" t="s">
        <v>11</v>
      </c>
      <c r="E377">
        <v>100977</v>
      </c>
      <c r="F377" s="2">
        <v>42177</v>
      </c>
      <c r="G377">
        <v>4</v>
      </c>
      <c r="H377">
        <v>7</v>
      </c>
    </row>
    <row r="378" spans="1:8" x14ac:dyDescent="0.3">
      <c r="A378" t="s">
        <v>498</v>
      </c>
      <c r="B378" t="s">
        <v>499</v>
      </c>
      <c r="C378" t="s">
        <v>17</v>
      </c>
      <c r="D378" t="s">
        <v>49</v>
      </c>
      <c r="E378">
        <v>101025</v>
      </c>
      <c r="F378" s="2">
        <v>42579</v>
      </c>
      <c r="G378">
        <v>5</v>
      </c>
      <c r="H378">
        <v>5</v>
      </c>
    </row>
    <row r="379" spans="1:8" x14ac:dyDescent="0.3">
      <c r="A379" t="s">
        <v>706</v>
      </c>
      <c r="B379" t="s">
        <v>707</v>
      </c>
      <c r="C379" t="s">
        <v>26</v>
      </c>
      <c r="D379" t="s">
        <v>11</v>
      </c>
      <c r="E379">
        <v>101810</v>
      </c>
      <c r="F379" s="2">
        <v>42390</v>
      </c>
      <c r="G379">
        <v>3</v>
      </c>
      <c r="H379">
        <v>10</v>
      </c>
    </row>
    <row r="380" spans="1:8" x14ac:dyDescent="0.3">
      <c r="A380" t="s">
        <v>276</v>
      </c>
      <c r="B380" t="s">
        <v>277</v>
      </c>
      <c r="C380" t="s">
        <v>10</v>
      </c>
      <c r="D380" t="s">
        <v>11</v>
      </c>
      <c r="E380">
        <v>101981</v>
      </c>
      <c r="F380" s="2">
        <v>42071</v>
      </c>
      <c r="G380">
        <v>1</v>
      </c>
      <c r="H380">
        <v>3</v>
      </c>
    </row>
    <row r="381" spans="1:8" x14ac:dyDescent="0.3">
      <c r="A381" t="s">
        <v>790</v>
      </c>
      <c r="B381" t="s">
        <v>791</v>
      </c>
      <c r="C381" t="s">
        <v>17</v>
      </c>
      <c r="D381" t="s">
        <v>49</v>
      </c>
      <c r="E381">
        <v>102005</v>
      </c>
      <c r="F381" s="2">
        <v>43887</v>
      </c>
      <c r="G381">
        <v>2</v>
      </c>
      <c r="H381">
        <v>5</v>
      </c>
    </row>
    <row r="382" spans="1:8" x14ac:dyDescent="0.3">
      <c r="A382" t="s">
        <v>584</v>
      </c>
      <c r="B382" t="s">
        <v>585</v>
      </c>
      <c r="C382" t="s">
        <v>26</v>
      </c>
      <c r="D382" t="s">
        <v>49</v>
      </c>
      <c r="E382">
        <v>102010</v>
      </c>
      <c r="F382" s="2">
        <v>44253</v>
      </c>
      <c r="G382">
        <v>5</v>
      </c>
      <c r="H382">
        <v>9</v>
      </c>
    </row>
    <row r="383" spans="1:8" x14ac:dyDescent="0.3">
      <c r="A383" t="s">
        <v>212</v>
      </c>
      <c r="B383" t="s">
        <v>213</v>
      </c>
      <c r="C383" t="s">
        <v>17</v>
      </c>
      <c r="D383" t="s">
        <v>11</v>
      </c>
      <c r="E383">
        <v>102078</v>
      </c>
      <c r="F383" s="2">
        <v>44820</v>
      </c>
      <c r="G383">
        <v>3</v>
      </c>
      <c r="H383">
        <v>7</v>
      </c>
    </row>
    <row r="384" spans="1:8" x14ac:dyDescent="0.3">
      <c r="A384" t="s">
        <v>140</v>
      </c>
      <c r="B384" t="s">
        <v>141</v>
      </c>
      <c r="C384" t="s">
        <v>17</v>
      </c>
      <c r="D384" t="s">
        <v>49</v>
      </c>
      <c r="E384">
        <v>102125</v>
      </c>
      <c r="F384" s="2">
        <v>44420</v>
      </c>
      <c r="G384">
        <v>1</v>
      </c>
      <c r="H384">
        <v>0</v>
      </c>
    </row>
    <row r="385" spans="1:8" x14ac:dyDescent="0.3">
      <c r="A385" t="s">
        <v>384</v>
      </c>
      <c r="B385" t="s">
        <v>385</v>
      </c>
      <c r="C385" t="s">
        <v>36</v>
      </c>
      <c r="D385" t="s">
        <v>49</v>
      </c>
      <c r="E385">
        <v>102340</v>
      </c>
      <c r="F385" s="2">
        <v>44445</v>
      </c>
      <c r="G385">
        <v>3</v>
      </c>
      <c r="H385">
        <v>3</v>
      </c>
    </row>
    <row r="386" spans="1:8" x14ac:dyDescent="0.3">
      <c r="A386" t="s">
        <v>586</v>
      </c>
      <c r="B386" t="s">
        <v>587</v>
      </c>
      <c r="C386" t="s">
        <v>10</v>
      </c>
      <c r="D386" t="s">
        <v>11</v>
      </c>
      <c r="E386">
        <v>102474</v>
      </c>
      <c r="F386" s="2">
        <v>42195</v>
      </c>
      <c r="G386">
        <v>1</v>
      </c>
      <c r="H386">
        <v>3</v>
      </c>
    </row>
    <row r="387" spans="1:8" x14ac:dyDescent="0.3">
      <c r="A387" t="s">
        <v>899</v>
      </c>
      <c r="B387" t="s">
        <v>900</v>
      </c>
      <c r="C387" t="s">
        <v>17</v>
      </c>
      <c r="D387" t="s">
        <v>49</v>
      </c>
      <c r="E387">
        <v>102675</v>
      </c>
      <c r="F387" s="2">
        <v>43720</v>
      </c>
      <c r="G387">
        <v>2</v>
      </c>
      <c r="H387">
        <v>2</v>
      </c>
    </row>
    <row r="388" spans="1:8" x14ac:dyDescent="0.3">
      <c r="A388" t="s">
        <v>925</v>
      </c>
      <c r="B388" t="s">
        <v>926</v>
      </c>
      <c r="C388" t="s">
        <v>26</v>
      </c>
      <c r="D388" t="s">
        <v>11</v>
      </c>
      <c r="E388">
        <v>102772</v>
      </c>
      <c r="F388" s="2">
        <v>42586</v>
      </c>
      <c r="G388">
        <v>4</v>
      </c>
      <c r="H388">
        <v>4</v>
      </c>
    </row>
    <row r="389" spans="1:8" x14ac:dyDescent="0.3">
      <c r="A389" t="s">
        <v>450</v>
      </c>
      <c r="B389" t="s">
        <v>451</v>
      </c>
      <c r="C389" t="s">
        <v>26</v>
      </c>
      <c r="D389" t="s">
        <v>11</v>
      </c>
      <c r="E389">
        <v>103284</v>
      </c>
      <c r="F389" s="2">
        <v>42752</v>
      </c>
      <c r="G389">
        <v>4</v>
      </c>
      <c r="H389">
        <v>8</v>
      </c>
    </row>
    <row r="390" spans="1:8" x14ac:dyDescent="0.3">
      <c r="A390" t="s">
        <v>953</v>
      </c>
      <c r="B390" t="s">
        <v>954</v>
      </c>
      <c r="C390" t="s">
        <v>17</v>
      </c>
      <c r="D390" t="s">
        <v>49</v>
      </c>
      <c r="E390">
        <v>103569</v>
      </c>
      <c r="F390" s="2">
        <v>44758</v>
      </c>
      <c r="G390">
        <v>4</v>
      </c>
      <c r="H390">
        <v>3</v>
      </c>
    </row>
    <row r="391" spans="1:8" x14ac:dyDescent="0.3">
      <c r="A391" t="s">
        <v>92</v>
      </c>
      <c r="B391" t="s">
        <v>93</v>
      </c>
      <c r="C391" t="s">
        <v>10</v>
      </c>
      <c r="D391" t="s">
        <v>49</v>
      </c>
      <c r="E391">
        <v>103717</v>
      </c>
      <c r="F391" s="2">
        <v>42647</v>
      </c>
      <c r="G391">
        <v>1</v>
      </c>
      <c r="H391">
        <v>1</v>
      </c>
    </row>
    <row r="392" spans="1:8" x14ac:dyDescent="0.3">
      <c r="A392" t="s">
        <v>474</v>
      </c>
      <c r="B392" t="s">
        <v>475</v>
      </c>
      <c r="C392" t="s">
        <v>36</v>
      </c>
      <c r="D392" t="s">
        <v>49</v>
      </c>
      <c r="E392">
        <v>103949</v>
      </c>
      <c r="F392" s="2">
        <v>45555</v>
      </c>
      <c r="G392">
        <v>1</v>
      </c>
      <c r="H392">
        <v>4</v>
      </c>
    </row>
    <row r="393" spans="1:8" x14ac:dyDescent="0.3">
      <c r="A393" t="s">
        <v>588</v>
      </c>
      <c r="B393" t="s">
        <v>589</v>
      </c>
      <c r="C393" t="s">
        <v>26</v>
      </c>
      <c r="D393" t="s">
        <v>11</v>
      </c>
      <c r="E393">
        <v>104085</v>
      </c>
      <c r="F393" s="2">
        <v>44443</v>
      </c>
      <c r="G393">
        <v>1</v>
      </c>
      <c r="H393">
        <v>4</v>
      </c>
    </row>
    <row r="394" spans="1:8" x14ac:dyDescent="0.3">
      <c r="A394" t="s">
        <v>794</v>
      </c>
      <c r="B394" t="s">
        <v>795</v>
      </c>
      <c r="C394" t="s">
        <v>14</v>
      </c>
      <c r="D394" t="s">
        <v>49</v>
      </c>
      <c r="E394">
        <v>104165</v>
      </c>
      <c r="F394" s="2">
        <v>45079</v>
      </c>
      <c r="G394">
        <v>5</v>
      </c>
      <c r="H394">
        <v>6</v>
      </c>
    </row>
    <row r="395" spans="1:8" x14ac:dyDescent="0.3">
      <c r="A395" t="s">
        <v>646</v>
      </c>
      <c r="B395" t="s">
        <v>647</v>
      </c>
      <c r="C395" t="s">
        <v>14</v>
      </c>
      <c r="D395" t="s">
        <v>49</v>
      </c>
      <c r="E395">
        <v>104193</v>
      </c>
      <c r="F395" s="2">
        <v>42853</v>
      </c>
      <c r="G395">
        <v>4</v>
      </c>
      <c r="H395">
        <v>5</v>
      </c>
    </row>
    <row r="396" spans="1:8" x14ac:dyDescent="0.3">
      <c r="A396" t="s">
        <v>832</v>
      </c>
      <c r="B396" t="s">
        <v>833</v>
      </c>
      <c r="C396" t="s">
        <v>29</v>
      </c>
      <c r="D396" t="s">
        <v>11</v>
      </c>
      <c r="E396">
        <v>104287</v>
      </c>
      <c r="F396" s="2">
        <v>44659</v>
      </c>
      <c r="G396">
        <v>4</v>
      </c>
      <c r="H396">
        <v>15</v>
      </c>
    </row>
    <row r="397" spans="1:8" x14ac:dyDescent="0.3">
      <c r="A397" t="s">
        <v>304</v>
      </c>
      <c r="B397" t="s">
        <v>305</v>
      </c>
      <c r="C397" t="s">
        <v>14</v>
      </c>
      <c r="D397" t="s">
        <v>11</v>
      </c>
      <c r="E397">
        <v>104294</v>
      </c>
      <c r="F397" s="2">
        <v>45312</v>
      </c>
      <c r="G397">
        <v>4</v>
      </c>
      <c r="H397">
        <v>7</v>
      </c>
    </row>
    <row r="398" spans="1:8" x14ac:dyDescent="0.3">
      <c r="A398" t="s">
        <v>106</v>
      </c>
      <c r="B398" t="s">
        <v>107</v>
      </c>
      <c r="C398" t="s">
        <v>26</v>
      </c>
      <c r="D398" t="s">
        <v>11</v>
      </c>
      <c r="E398">
        <v>104551</v>
      </c>
      <c r="F398" s="2">
        <v>45157</v>
      </c>
      <c r="G398">
        <v>4</v>
      </c>
      <c r="H398">
        <v>5</v>
      </c>
    </row>
    <row r="399" spans="1:8" x14ac:dyDescent="0.3">
      <c r="A399" t="s">
        <v>921</v>
      </c>
      <c r="B399" t="s">
        <v>922</v>
      </c>
      <c r="C399" t="s">
        <v>36</v>
      </c>
      <c r="D399" t="s">
        <v>11</v>
      </c>
      <c r="E399">
        <v>104570</v>
      </c>
      <c r="F399" s="2">
        <v>43186</v>
      </c>
      <c r="G399">
        <v>4</v>
      </c>
      <c r="H399">
        <v>14</v>
      </c>
    </row>
    <row r="400" spans="1:8" x14ac:dyDescent="0.3">
      <c r="A400" t="s">
        <v>504</v>
      </c>
      <c r="B400" t="s">
        <v>505</v>
      </c>
      <c r="C400" t="s">
        <v>36</v>
      </c>
      <c r="D400" t="s">
        <v>11</v>
      </c>
      <c r="E400">
        <v>104657</v>
      </c>
      <c r="F400" s="2">
        <v>43146</v>
      </c>
      <c r="G400">
        <v>1</v>
      </c>
      <c r="H400">
        <v>4</v>
      </c>
    </row>
    <row r="401" spans="1:8" x14ac:dyDescent="0.3">
      <c r="A401" t="s">
        <v>224</v>
      </c>
      <c r="B401" t="s">
        <v>225</v>
      </c>
      <c r="C401" t="s">
        <v>36</v>
      </c>
      <c r="D401" t="s">
        <v>49</v>
      </c>
      <c r="E401">
        <v>104836</v>
      </c>
      <c r="F401" s="2">
        <v>43669</v>
      </c>
      <c r="G401">
        <v>3</v>
      </c>
      <c r="H401">
        <v>15</v>
      </c>
    </row>
    <row r="402" spans="1:8" x14ac:dyDescent="0.3">
      <c r="A402" t="s">
        <v>460</v>
      </c>
      <c r="B402" t="s">
        <v>461</v>
      </c>
      <c r="C402" t="s">
        <v>10</v>
      </c>
      <c r="D402" t="s">
        <v>11</v>
      </c>
      <c r="E402">
        <v>104950</v>
      </c>
      <c r="F402" s="2">
        <v>45392</v>
      </c>
      <c r="G402">
        <v>5</v>
      </c>
      <c r="H402">
        <v>6</v>
      </c>
    </row>
    <row r="403" spans="1:8" x14ac:dyDescent="0.3">
      <c r="A403" t="s">
        <v>206</v>
      </c>
      <c r="B403" t="s">
        <v>207</v>
      </c>
      <c r="C403" t="s">
        <v>26</v>
      </c>
      <c r="D403" t="s">
        <v>11</v>
      </c>
      <c r="E403">
        <v>104957</v>
      </c>
      <c r="F403" s="2">
        <v>45090</v>
      </c>
      <c r="G403">
        <v>3</v>
      </c>
      <c r="H403">
        <v>9</v>
      </c>
    </row>
    <row r="404" spans="1:8" x14ac:dyDescent="0.3">
      <c r="A404" t="s">
        <v>108</v>
      </c>
      <c r="B404" t="s">
        <v>109</v>
      </c>
      <c r="C404" t="s">
        <v>10</v>
      </c>
      <c r="D404" t="s">
        <v>11</v>
      </c>
      <c r="E404">
        <v>104958</v>
      </c>
      <c r="F404" s="2">
        <v>42583</v>
      </c>
      <c r="G404">
        <v>1</v>
      </c>
      <c r="H404">
        <v>0</v>
      </c>
    </row>
    <row r="405" spans="1:8" x14ac:dyDescent="0.3">
      <c r="A405" t="s">
        <v>903</v>
      </c>
      <c r="B405" t="s">
        <v>904</v>
      </c>
      <c r="C405" t="s">
        <v>29</v>
      </c>
      <c r="D405" t="s">
        <v>49</v>
      </c>
      <c r="E405">
        <v>104995</v>
      </c>
      <c r="F405" s="2">
        <v>44100</v>
      </c>
      <c r="G405">
        <v>2</v>
      </c>
      <c r="H405">
        <v>5</v>
      </c>
    </row>
    <row r="406" spans="1:8" x14ac:dyDescent="0.3">
      <c r="A406" t="s">
        <v>110</v>
      </c>
      <c r="B406" t="s">
        <v>111</v>
      </c>
      <c r="C406" t="s">
        <v>36</v>
      </c>
      <c r="D406" t="s">
        <v>49</v>
      </c>
      <c r="E406">
        <v>105169</v>
      </c>
      <c r="F406" s="2">
        <v>43770</v>
      </c>
      <c r="G406">
        <v>4</v>
      </c>
      <c r="H406">
        <v>11</v>
      </c>
    </row>
    <row r="407" spans="1:8" x14ac:dyDescent="0.3">
      <c r="A407" t="s">
        <v>60</v>
      </c>
      <c r="B407" t="s">
        <v>61</v>
      </c>
      <c r="C407" t="s">
        <v>26</v>
      </c>
      <c r="D407" t="s">
        <v>11</v>
      </c>
      <c r="E407">
        <v>105173</v>
      </c>
      <c r="F407" s="2">
        <v>42564</v>
      </c>
      <c r="G407">
        <v>3</v>
      </c>
      <c r="H407">
        <v>7</v>
      </c>
    </row>
    <row r="408" spans="1:8" x14ac:dyDescent="0.3">
      <c r="A408" t="s">
        <v>658</v>
      </c>
      <c r="B408" t="s">
        <v>659</v>
      </c>
      <c r="C408" t="s">
        <v>17</v>
      </c>
      <c r="D408" t="s">
        <v>11</v>
      </c>
      <c r="E408">
        <v>105487</v>
      </c>
      <c r="F408" s="2">
        <v>43575</v>
      </c>
      <c r="G408">
        <v>1</v>
      </c>
      <c r="H408">
        <v>2</v>
      </c>
    </row>
    <row r="409" spans="1:8" x14ac:dyDescent="0.3">
      <c r="A409" t="s">
        <v>348</v>
      </c>
      <c r="B409" t="s">
        <v>349</v>
      </c>
      <c r="C409" t="s">
        <v>10</v>
      </c>
      <c r="D409" t="s">
        <v>11</v>
      </c>
      <c r="E409">
        <v>105853</v>
      </c>
      <c r="F409" s="2">
        <v>42485</v>
      </c>
      <c r="G409">
        <v>1</v>
      </c>
      <c r="H409">
        <v>5</v>
      </c>
    </row>
    <row r="410" spans="1:8" x14ac:dyDescent="0.3">
      <c r="A410" t="s">
        <v>712</v>
      </c>
      <c r="B410" t="s">
        <v>713</v>
      </c>
      <c r="C410" t="s">
        <v>14</v>
      </c>
      <c r="D410" t="s">
        <v>11</v>
      </c>
      <c r="E410">
        <v>106025</v>
      </c>
      <c r="F410" s="2">
        <v>43894</v>
      </c>
      <c r="G410">
        <v>3</v>
      </c>
      <c r="H410">
        <v>15</v>
      </c>
    </row>
    <row r="411" spans="1:8" x14ac:dyDescent="0.3">
      <c r="A411" t="s">
        <v>328</v>
      </c>
      <c r="B411" t="s">
        <v>329</v>
      </c>
      <c r="C411" t="s">
        <v>29</v>
      </c>
      <c r="D411" t="s">
        <v>49</v>
      </c>
      <c r="E411">
        <v>106282</v>
      </c>
      <c r="F411" s="2">
        <v>45685</v>
      </c>
      <c r="G411">
        <v>2</v>
      </c>
      <c r="H411">
        <v>4</v>
      </c>
    </row>
    <row r="412" spans="1:8" x14ac:dyDescent="0.3">
      <c r="A412" t="s">
        <v>620</v>
      </c>
      <c r="B412" t="s">
        <v>621</v>
      </c>
      <c r="C412" t="s">
        <v>17</v>
      </c>
      <c r="D412" t="s">
        <v>11</v>
      </c>
      <c r="E412">
        <v>106385</v>
      </c>
      <c r="F412" s="2">
        <v>45194</v>
      </c>
      <c r="G412">
        <v>3</v>
      </c>
      <c r="H412">
        <v>10</v>
      </c>
    </row>
    <row r="413" spans="1:8" x14ac:dyDescent="0.3">
      <c r="A413" t="s">
        <v>666</v>
      </c>
      <c r="B413" t="s">
        <v>667</v>
      </c>
      <c r="C413" t="s">
        <v>29</v>
      </c>
      <c r="D413" t="s">
        <v>49</v>
      </c>
      <c r="E413">
        <v>106388</v>
      </c>
      <c r="F413" s="2">
        <v>43148</v>
      </c>
      <c r="G413">
        <v>4</v>
      </c>
      <c r="H413">
        <v>4</v>
      </c>
    </row>
    <row r="414" spans="1:8" x14ac:dyDescent="0.3">
      <c r="A414" t="s">
        <v>442</v>
      </c>
      <c r="B414" t="s">
        <v>443</v>
      </c>
      <c r="C414" t="s">
        <v>14</v>
      </c>
      <c r="D414" t="s">
        <v>11</v>
      </c>
      <c r="E414">
        <v>106555</v>
      </c>
      <c r="F414" s="2">
        <v>43806</v>
      </c>
      <c r="G414">
        <v>1</v>
      </c>
      <c r="H414">
        <v>1</v>
      </c>
    </row>
    <row r="415" spans="1:8" x14ac:dyDescent="0.3">
      <c r="A415" t="s">
        <v>54</v>
      </c>
      <c r="B415" t="s">
        <v>55</v>
      </c>
      <c r="C415" t="s">
        <v>14</v>
      </c>
      <c r="D415" t="s">
        <v>11</v>
      </c>
      <c r="E415">
        <v>106584</v>
      </c>
      <c r="F415" s="2">
        <v>42546</v>
      </c>
      <c r="G415">
        <v>3</v>
      </c>
      <c r="H415">
        <v>12</v>
      </c>
    </row>
    <row r="416" spans="1:8" x14ac:dyDescent="0.3">
      <c r="A416" t="s">
        <v>300</v>
      </c>
      <c r="B416" t="s">
        <v>301</v>
      </c>
      <c r="C416" t="s">
        <v>14</v>
      </c>
      <c r="D416" t="s">
        <v>49</v>
      </c>
      <c r="E416">
        <v>106726</v>
      </c>
      <c r="F416" s="2">
        <v>44278</v>
      </c>
      <c r="G416">
        <v>5</v>
      </c>
      <c r="H416">
        <v>14</v>
      </c>
    </row>
    <row r="417" spans="1:8" x14ac:dyDescent="0.3">
      <c r="A417" t="s">
        <v>710</v>
      </c>
      <c r="B417" t="s">
        <v>711</v>
      </c>
      <c r="C417" t="s">
        <v>10</v>
      </c>
      <c r="D417" t="s">
        <v>11</v>
      </c>
      <c r="E417">
        <v>106866</v>
      </c>
      <c r="F417" s="2">
        <v>45568</v>
      </c>
      <c r="G417">
        <v>4</v>
      </c>
      <c r="H417">
        <v>7</v>
      </c>
    </row>
    <row r="418" spans="1:8" x14ac:dyDescent="0.3">
      <c r="A418" t="s">
        <v>849</v>
      </c>
      <c r="B418" t="s">
        <v>850</v>
      </c>
      <c r="C418" t="s">
        <v>29</v>
      </c>
      <c r="D418" t="s">
        <v>11</v>
      </c>
      <c r="E418">
        <v>107170</v>
      </c>
      <c r="F418" s="2">
        <v>43139</v>
      </c>
      <c r="G418">
        <v>2</v>
      </c>
      <c r="H418">
        <v>4</v>
      </c>
    </row>
    <row r="419" spans="1:8" x14ac:dyDescent="0.3">
      <c r="A419" t="s">
        <v>242</v>
      </c>
      <c r="B419" t="s">
        <v>243</v>
      </c>
      <c r="C419" t="s">
        <v>29</v>
      </c>
      <c r="D419" t="s">
        <v>49</v>
      </c>
      <c r="E419">
        <v>107386</v>
      </c>
      <c r="F419" s="2">
        <v>42794</v>
      </c>
      <c r="G419">
        <v>1</v>
      </c>
      <c r="H419">
        <v>3</v>
      </c>
    </row>
    <row r="420" spans="1:8" x14ac:dyDescent="0.3">
      <c r="A420" t="s">
        <v>839</v>
      </c>
      <c r="B420" t="s">
        <v>840</v>
      </c>
      <c r="C420" t="s">
        <v>14</v>
      </c>
      <c r="D420" t="s">
        <v>49</v>
      </c>
      <c r="E420">
        <v>107410</v>
      </c>
      <c r="F420" s="2">
        <v>42222</v>
      </c>
      <c r="G420">
        <v>1</v>
      </c>
      <c r="H420">
        <v>5</v>
      </c>
    </row>
    <row r="421" spans="1:8" x14ac:dyDescent="0.3">
      <c r="A421" t="s">
        <v>566</v>
      </c>
      <c r="B421" t="s">
        <v>567</v>
      </c>
      <c r="C421" t="s">
        <v>10</v>
      </c>
      <c r="D421" t="s">
        <v>49</v>
      </c>
      <c r="E421">
        <v>107438</v>
      </c>
      <c r="F421" s="2">
        <v>42633</v>
      </c>
      <c r="G421">
        <v>2</v>
      </c>
      <c r="H421">
        <v>2</v>
      </c>
    </row>
    <row r="422" spans="1:8" x14ac:dyDescent="0.3">
      <c r="A422" t="s">
        <v>622</v>
      </c>
      <c r="B422" t="s">
        <v>623</v>
      </c>
      <c r="C422" t="s">
        <v>36</v>
      </c>
      <c r="D422" t="s">
        <v>49</v>
      </c>
      <c r="E422">
        <v>107532</v>
      </c>
      <c r="F422" s="2">
        <v>42598</v>
      </c>
      <c r="G422">
        <v>2</v>
      </c>
      <c r="H422">
        <v>3</v>
      </c>
    </row>
    <row r="423" spans="1:8" x14ac:dyDescent="0.3">
      <c r="A423" t="s">
        <v>330</v>
      </c>
      <c r="B423" t="s">
        <v>331</v>
      </c>
      <c r="C423" t="s">
        <v>14</v>
      </c>
      <c r="D423" t="s">
        <v>11</v>
      </c>
      <c r="E423">
        <v>107825</v>
      </c>
      <c r="F423" s="2">
        <v>45197</v>
      </c>
      <c r="G423">
        <v>3</v>
      </c>
      <c r="H423">
        <v>3</v>
      </c>
    </row>
    <row r="424" spans="1:8" x14ac:dyDescent="0.3">
      <c r="A424" t="s">
        <v>997</v>
      </c>
      <c r="B424" t="s">
        <v>998</v>
      </c>
      <c r="C424" t="s">
        <v>14</v>
      </c>
      <c r="D424" t="s">
        <v>49</v>
      </c>
      <c r="E424">
        <v>108053</v>
      </c>
      <c r="F424" s="2">
        <v>45656</v>
      </c>
      <c r="G424">
        <v>3</v>
      </c>
      <c r="H424">
        <v>15</v>
      </c>
    </row>
    <row r="425" spans="1:8" x14ac:dyDescent="0.3">
      <c r="A425" t="s">
        <v>392</v>
      </c>
      <c r="B425" t="s">
        <v>393</v>
      </c>
      <c r="C425" t="s">
        <v>10</v>
      </c>
      <c r="D425" t="s">
        <v>49</v>
      </c>
      <c r="E425">
        <v>108156</v>
      </c>
      <c r="F425" s="2">
        <v>42314</v>
      </c>
      <c r="G425">
        <v>5</v>
      </c>
      <c r="H425">
        <v>7</v>
      </c>
    </row>
    <row r="426" spans="1:8" x14ac:dyDescent="0.3">
      <c r="A426" t="s">
        <v>570</v>
      </c>
      <c r="B426" t="s">
        <v>571</v>
      </c>
      <c r="C426" t="s">
        <v>14</v>
      </c>
      <c r="D426" t="s">
        <v>49</v>
      </c>
      <c r="E426">
        <v>108269</v>
      </c>
      <c r="F426" s="2">
        <v>43253</v>
      </c>
      <c r="G426">
        <v>3</v>
      </c>
      <c r="H426">
        <v>10</v>
      </c>
    </row>
    <row r="427" spans="1:8" x14ac:dyDescent="0.3">
      <c r="A427" t="s">
        <v>476</v>
      </c>
      <c r="B427" t="s">
        <v>477</v>
      </c>
      <c r="C427" t="s">
        <v>29</v>
      </c>
      <c r="D427" t="s">
        <v>49</v>
      </c>
      <c r="E427">
        <v>108365</v>
      </c>
      <c r="F427" s="2">
        <v>43823</v>
      </c>
      <c r="G427">
        <v>5</v>
      </c>
      <c r="H427">
        <v>12</v>
      </c>
    </row>
    <row r="428" spans="1:8" x14ac:dyDescent="0.3">
      <c r="A428" t="s">
        <v>464</v>
      </c>
      <c r="B428" t="s">
        <v>465</v>
      </c>
      <c r="C428" t="s">
        <v>36</v>
      </c>
      <c r="D428" t="s">
        <v>11</v>
      </c>
      <c r="E428">
        <v>108446</v>
      </c>
      <c r="F428" s="2">
        <v>44252</v>
      </c>
      <c r="G428">
        <v>2</v>
      </c>
      <c r="H428">
        <v>0</v>
      </c>
    </row>
    <row r="429" spans="1:8" x14ac:dyDescent="0.3">
      <c r="A429" t="s">
        <v>236</v>
      </c>
      <c r="B429" t="s">
        <v>237</v>
      </c>
      <c r="C429" t="s">
        <v>36</v>
      </c>
      <c r="D429" t="s">
        <v>11</v>
      </c>
      <c r="E429">
        <v>108568</v>
      </c>
      <c r="F429" s="2">
        <v>44014</v>
      </c>
      <c r="G429">
        <v>1</v>
      </c>
      <c r="H429">
        <v>3</v>
      </c>
    </row>
    <row r="430" spans="1:8" x14ac:dyDescent="0.3">
      <c r="A430" t="s">
        <v>604</v>
      </c>
      <c r="B430" t="s">
        <v>605</v>
      </c>
      <c r="C430" t="s">
        <v>29</v>
      </c>
      <c r="D430" t="s">
        <v>11</v>
      </c>
      <c r="E430">
        <v>108719</v>
      </c>
      <c r="F430" s="2">
        <v>42632</v>
      </c>
      <c r="G430">
        <v>2</v>
      </c>
      <c r="H430">
        <v>2</v>
      </c>
    </row>
    <row r="431" spans="1:8" x14ac:dyDescent="0.3">
      <c r="A431" t="s">
        <v>178</v>
      </c>
      <c r="B431" t="s">
        <v>179</v>
      </c>
      <c r="C431" t="s">
        <v>36</v>
      </c>
      <c r="D431" t="s">
        <v>11</v>
      </c>
      <c r="E431">
        <v>108779</v>
      </c>
      <c r="F431" s="2">
        <v>43086</v>
      </c>
      <c r="G431">
        <v>1</v>
      </c>
      <c r="H431">
        <v>1</v>
      </c>
    </row>
    <row r="432" spans="1:8" x14ac:dyDescent="0.3">
      <c r="A432" t="s">
        <v>208</v>
      </c>
      <c r="B432" t="s">
        <v>209</v>
      </c>
      <c r="C432" t="s">
        <v>29</v>
      </c>
      <c r="D432" t="s">
        <v>11</v>
      </c>
      <c r="E432">
        <v>109085</v>
      </c>
      <c r="F432" s="2">
        <v>42660</v>
      </c>
      <c r="G432">
        <v>1</v>
      </c>
      <c r="H432">
        <v>1</v>
      </c>
    </row>
    <row r="433" spans="1:8" x14ac:dyDescent="0.3">
      <c r="A433" t="s">
        <v>875</v>
      </c>
      <c r="B433" t="s">
        <v>876</v>
      </c>
      <c r="C433" t="s">
        <v>29</v>
      </c>
      <c r="D433" t="s">
        <v>11</v>
      </c>
      <c r="E433">
        <v>109115</v>
      </c>
      <c r="F433" s="2">
        <v>44146</v>
      </c>
      <c r="G433">
        <v>4</v>
      </c>
      <c r="H433">
        <v>6</v>
      </c>
    </row>
    <row r="434" spans="1:8" x14ac:dyDescent="0.3">
      <c r="A434" t="s">
        <v>154</v>
      </c>
      <c r="B434" t="s">
        <v>155</v>
      </c>
      <c r="C434" t="s">
        <v>26</v>
      </c>
      <c r="D434" t="s">
        <v>11</v>
      </c>
      <c r="E434">
        <v>109298</v>
      </c>
      <c r="F434" s="2">
        <v>44907</v>
      </c>
      <c r="G434">
        <v>2</v>
      </c>
      <c r="H434">
        <v>4</v>
      </c>
    </row>
    <row r="435" spans="1:8" x14ac:dyDescent="0.3">
      <c r="A435" t="s">
        <v>991</v>
      </c>
      <c r="B435" t="s">
        <v>992</v>
      </c>
      <c r="C435" t="s">
        <v>29</v>
      </c>
      <c r="D435" t="s">
        <v>49</v>
      </c>
      <c r="E435">
        <v>109312</v>
      </c>
      <c r="F435" s="2">
        <v>42577</v>
      </c>
      <c r="G435">
        <v>2</v>
      </c>
      <c r="H435">
        <v>2</v>
      </c>
    </row>
    <row r="436" spans="1:8" x14ac:dyDescent="0.3">
      <c r="A436" t="s">
        <v>822</v>
      </c>
      <c r="B436" t="s">
        <v>823</v>
      </c>
      <c r="C436" t="s">
        <v>10</v>
      </c>
      <c r="D436" t="s">
        <v>11</v>
      </c>
      <c r="E436">
        <v>109335</v>
      </c>
      <c r="F436" s="2">
        <v>44629</v>
      </c>
      <c r="G436">
        <v>4</v>
      </c>
      <c r="H436">
        <v>5</v>
      </c>
    </row>
    <row r="437" spans="1:8" x14ac:dyDescent="0.3">
      <c r="A437" t="s">
        <v>548</v>
      </c>
      <c r="B437" t="s">
        <v>549</v>
      </c>
      <c r="C437" t="s">
        <v>26</v>
      </c>
      <c r="D437" t="s">
        <v>11</v>
      </c>
      <c r="E437">
        <v>109478</v>
      </c>
      <c r="F437" s="2">
        <v>42441</v>
      </c>
      <c r="G437">
        <v>5</v>
      </c>
      <c r="H437">
        <v>9</v>
      </c>
    </row>
    <row r="438" spans="1:8" x14ac:dyDescent="0.3">
      <c r="A438" t="s">
        <v>258</v>
      </c>
      <c r="B438" t="s">
        <v>259</v>
      </c>
      <c r="C438" t="s">
        <v>26</v>
      </c>
      <c r="D438" t="s">
        <v>49</v>
      </c>
      <c r="E438">
        <v>109550</v>
      </c>
      <c r="F438" s="2">
        <v>44409</v>
      </c>
      <c r="G438">
        <v>1</v>
      </c>
      <c r="H438">
        <v>0</v>
      </c>
    </row>
    <row r="439" spans="1:8" x14ac:dyDescent="0.3">
      <c r="A439" t="s">
        <v>8</v>
      </c>
      <c r="B439" t="s">
        <v>9</v>
      </c>
      <c r="C439" t="s">
        <v>10</v>
      </c>
      <c r="D439" t="s">
        <v>11</v>
      </c>
      <c r="E439">
        <v>109560</v>
      </c>
      <c r="F439" s="2">
        <v>43054</v>
      </c>
      <c r="G439">
        <v>5</v>
      </c>
      <c r="H439">
        <v>14</v>
      </c>
    </row>
    <row r="440" spans="1:8" x14ac:dyDescent="0.3">
      <c r="A440" t="s">
        <v>43</v>
      </c>
      <c r="B440" t="s">
        <v>44</v>
      </c>
      <c r="C440" t="s">
        <v>17</v>
      </c>
      <c r="D440" t="s">
        <v>11</v>
      </c>
      <c r="E440">
        <v>109585</v>
      </c>
      <c r="F440" s="2">
        <v>42151</v>
      </c>
      <c r="G440">
        <v>1</v>
      </c>
      <c r="H440">
        <v>1</v>
      </c>
    </row>
    <row r="441" spans="1:8" x14ac:dyDescent="0.3">
      <c r="A441" t="s">
        <v>891</v>
      </c>
      <c r="B441" t="s">
        <v>892</v>
      </c>
      <c r="C441" t="s">
        <v>26</v>
      </c>
      <c r="D441" t="s">
        <v>49</v>
      </c>
      <c r="E441">
        <v>109919</v>
      </c>
      <c r="F441" s="2">
        <v>42684</v>
      </c>
      <c r="G441">
        <v>2</v>
      </c>
      <c r="H441">
        <v>0</v>
      </c>
    </row>
    <row r="442" spans="1:8" x14ac:dyDescent="0.3">
      <c r="A442" t="s">
        <v>612</v>
      </c>
      <c r="B442" t="s">
        <v>613</v>
      </c>
      <c r="C442" t="s">
        <v>10</v>
      </c>
      <c r="D442" t="s">
        <v>11</v>
      </c>
      <c r="E442">
        <v>109952</v>
      </c>
      <c r="F442" s="2">
        <v>43937</v>
      </c>
      <c r="G442">
        <v>2</v>
      </c>
      <c r="H442">
        <v>3</v>
      </c>
    </row>
    <row r="443" spans="1:8" x14ac:dyDescent="0.3">
      <c r="A443" t="s">
        <v>572</v>
      </c>
      <c r="B443" t="s">
        <v>573</v>
      </c>
      <c r="C443" t="s">
        <v>26</v>
      </c>
      <c r="D443" t="s">
        <v>11</v>
      </c>
      <c r="E443">
        <v>110033</v>
      </c>
      <c r="F443" s="2">
        <v>45565</v>
      </c>
      <c r="G443">
        <v>1</v>
      </c>
      <c r="H443">
        <v>2</v>
      </c>
    </row>
    <row r="444" spans="1:8" x14ac:dyDescent="0.3">
      <c r="A444" t="s">
        <v>458</v>
      </c>
      <c r="B444" t="s">
        <v>459</v>
      </c>
      <c r="C444" t="s">
        <v>14</v>
      </c>
      <c r="D444" t="s">
        <v>11</v>
      </c>
      <c r="E444">
        <v>110357</v>
      </c>
      <c r="F444" s="2">
        <v>45179</v>
      </c>
      <c r="G444">
        <v>2</v>
      </c>
      <c r="H444">
        <v>4</v>
      </c>
    </row>
    <row r="445" spans="1:8" x14ac:dyDescent="0.3">
      <c r="A445" t="s">
        <v>58</v>
      </c>
      <c r="B445" t="s">
        <v>59</v>
      </c>
      <c r="C445" t="s">
        <v>17</v>
      </c>
      <c r="D445" t="s">
        <v>49</v>
      </c>
      <c r="E445">
        <v>110937</v>
      </c>
      <c r="F445" s="2">
        <v>43685</v>
      </c>
      <c r="G445">
        <v>5</v>
      </c>
      <c r="H445">
        <v>3</v>
      </c>
    </row>
    <row r="446" spans="1:8" x14ac:dyDescent="0.3">
      <c r="A446" t="s">
        <v>694</v>
      </c>
      <c r="B446" t="s">
        <v>695</v>
      </c>
      <c r="C446" t="s">
        <v>10</v>
      </c>
      <c r="D446" t="s">
        <v>11</v>
      </c>
      <c r="E446">
        <v>111105</v>
      </c>
      <c r="F446" s="2">
        <v>45275</v>
      </c>
      <c r="G446">
        <v>2</v>
      </c>
      <c r="H446">
        <v>4</v>
      </c>
    </row>
    <row r="447" spans="1:8" x14ac:dyDescent="0.3">
      <c r="A447" t="s">
        <v>688</v>
      </c>
      <c r="B447" t="s">
        <v>689</v>
      </c>
      <c r="C447" t="s">
        <v>26</v>
      </c>
      <c r="D447" t="s">
        <v>49</v>
      </c>
      <c r="E447">
        <v>111426</v>
      </c>
      <c r="F447" s="2">
        <v>44897</v>
      </c>
      <c r="G447">
        <v>4</v>
      </c>
      <c r="H447">
        <v>8</v>
      </c>
    </row>
    <row r="448" spans="1:8" x14ac:dyDescent="0.3">
      <c r="A448" t="s">
        <v>600</v>
      </c>
      <c r="B448" t="s">
        <v>601</v>
      </c>
      <c r="C448" t="s">
        <v>10</v>
      </c>
      <c r="D448" t="s">
        <v>49</v>
      </c>
      <c r="E448">
        <v>111656</v>
      </c>
      <c r="F448" s="2">
        <v>43221</v>
      </c>
      <c r="G448">
        <v>2</v>
      </c>
      <c r="H448">
        <v>2</v>
      </c>
    </row>
    <row r="449" spans="1:8" x14ac:dyDescent="0.3">
      <c r="A449" t="s">
        <v>45</v>
      </c>
      <c r="B449" t="s">
        <v>46</v>
      </c>
      <c r="C449" t="s">
        <v>36</v>
      </c>
      <c r="D449" t="s">
        <v>11</v>
      </c>
      <c r="E449">
        <v>111691</v>
      </c>
      <c r="F449" s="2">
        <v>44226</v>
      </c>
      <c r="G449">
        <v>3</v>
      </c>
      <c r="H449">
        <v>7</v>
      </c>
    </row>
    <row r="450" spans="1:8" x14ac:dyDescent="0.3">
      <c r="A450" t="s">
        <v>830</v>
      </c>
      <c r="B450" t="s">
        <v>831</v>
      </c>
      <c r="C450" t="s">
        <v>29</v>
      </c>
      <c r="D450" t="s">
        <v>11</v>
      </c>
      <c r="E450">
        <v>111725</v>
      </c>
      <c r="F450" s="2">
        <v>45650</v>
      </c>
      <c r="G450">
        <v>3</v>
      </c>
      <c r="H450">
        <v>8</v>
      </c>
    </row>
    <row r="451" spans="1:8" x14ac:dyDescent="0.3">
      <c r="A451" t="s">
        <v>720</v>
      </c>
      <c r="B451" t="s">
        <v>721</v>
      </c>
      <c r="C451" t="s">
        <v>14</v>
      </c>
      <c r="D451" t="s">
        <v>49</v>
      </c>
      <c r="E451">
        <v>112074</v>
      </c>
      <c r="F451" s="2">
        <v>42494</v>
      </c>
      <c r="G451">
        <v>3</v>
      </c>
      <c r="H451">
        <v>15</v>
      </c>
    </row>
    <row r="452" spans="1:8" x14ac:dyDescent="0.3">
      <c r="A452" t="s">
        <v>851</v>
      </c>
      <c r="B452" t="s">
        <v>852</v>
      </c>
      <c r="C452" t="s">
        <v>26</v>
      </c>
      <c r="D452" t="s">
        <v>11</v>
      </c>
      <c r="E452">
        <v>112390</v>
      </c>
      <c r="F452" s="2">
        <v>44150</v>
      </c>
      <c r="G452">
        <v>4</v>
      </c>
      <c r="H452">
        <v>11</v>
      </c>
    </row>
    <row r="453" spans="1:8" x14ac:dyDescent="0.3">
      <c r="A453" t="s">
        <v>260</v>
      </c>
      <c r="B453" t="s">
        <v>261</v>
      </c>
      <c r="C453" t="s">
        <v>17</v>
      </c>
      <c r="D453" t="s">
        <v>49</v>
      </c>
      <c r="E453">
        <v>112527</v>
      </c>
      <c r="F453" s="2">
        <v>44137</v>
      </c>
      <c r="G453">
        <v>3</v>
      </c>
      <c r="H453">
        <v>3</v>
      </c>
    </row>
    <row r="454" spans="1:8" x14ac:dyDescent="0.3">
      <c r="A454" t="s">
        <v>722</v>
      </c>
      <c r="B454" t="s">
        <v>723</v>
      </c>
      <c r="C454" t="s">
        <v>17</v>
      </c>
      <c r="D454" t="s">
        <v>11</v>
      </c>
      <c r="E454">
        <v>112708</v>
      </c>
      <c r="F454" s="2">
        <v>42604</v>
      </c>
      <c r="G454">
        <v>5</v>
      </c>
      <c r="H454">
        <v>9</v>
      </c>
    </row>
    <row r="455" spans="1:8" x14ac:dyDescent="0.3">
      <c r="A455" t="s">
        <v>530</v>
      </c>
      <c r="B455" t="s">
        <v>531</v>
      </c>
      <c r="C455" t="s">
        <v>29</v>
      </c>
      <c r="D455" t="s">
        <v>11</v>
      </c>
      <c r="E455">
        <v>112816</v>
      </c>
      <c r="F455" s="2">
        <v>44312</v>
      </c>
      <c r="G455">
        <v>5</v>
      </c>
      <c r="H455">
        <v>10</v>
      </c>
    </row>
    <row r="456" spans="1:8" x14ac:dyDescent="0.3">
      <c r="A456" t="s">
        <v>863</v>
      </c>
      <c r="B456" t="s">
        <v>864</v>
      </c>
      <c r="C456" t="s">
        <v>17</v>
      </c>
      <c r="D456" t="s">
        <v>49</v>
      </c>
      <c r="E456">
        <v>112898</v>
      </c>
      <c r="F456" s="2">
        <v>44453</v>
      </c>
      <c r="G456">
        <v>3</v>
      </c>
      <c r="H456">
        <v>5</v>
      </c>
    </row>
    <row r="457" spans="1:8" x14ac:dyDescent="0.3">
      <c r="A457" t="s">
        <v>394</v>
      </c>
      <c r="B457" t="s">
        <v>395</v>
      </c>
      <c r="C457" t="s">
        <v>36</v>
      </c>
      <c r="D457" t="s">
        <v>49</v>
      </c>
      <c r="E457">
        <v>112991</v>
      </c>
      <c r="F457" s="2">
        <v>42139</v>
      </c>
      <c r="G457">
        <v>1</v>
      </c>
      <c r="H457">
        <v>5</v>
      </c>
    </row>
    <row r="458" spans="1:8" x14ac:dyDescent="0.3">
      <c r="A458" t="s">
        <v>776</v>
      </c>
      <c r="B458" t="s">
        <v>777</v>
      </c>
      <c r="C458" t="s">
        <v>17</v>
      </c>
      <c r="D458" t="s">
        <v>49</v>
      </c>
      <c r="E458">
        <v>113037</v>
      </c>
      <c r="F458" s="2">
        <v>44624</v>
      </c>
      <c r="G458">
        <v>3</v>
      </c>
      <c r="H458">
        <v>8</v>
      </c>
    </row>
    <row r="459" spans="1:8" x14ac:dyDescent="0.3">
      <c r="A459" t="s">
        <v>1007</v>
      </c>
      <c r="B459" t="s">
        <v>1008</v>
      </c>
      <c r="C459" t="s">
        <v>36</v>
      </c>
      <c r="D459" t="s">
        <v>49</v>
      </c>
      <c r="E459">
        <v>113145</v>
      </c>
      <c r="F459" s="2">
        <v>42140</v>
      </c>
      <c r="G459">
        <v>2</v>
      </c>
      <c r="H459">
        <v>1</v>
      </c>
    </row>
    <row r="460" spans="1:8" x14ac:dyDescent="0.3">
      <c r="A460" t="s">
        <v>356</v>
      </c>
      <c r="B460" t="s">
        <v>357</v>
      </c>
      <c r="C460" t="s">
        <v>29</v>
      </c>
      <c r="D460" t="s">
        <v>49</v>
      </c>
      <c r="E460">
        <v>113161</v>
      </c>
      <c r="F460" s="2">
        <v>45467</v>
      </c>
      <c r="G460">
        <v>4</v>
      </c>
      <c r="H460">
        <v>4</v>
      </c>
    </row>
    <row r="461" spans="1:8" x14ac:dyDescent="0.3">
      <c r="A461" t="s">
        <v>889</v>
      </c>
      <c r="B461" t="s">
        <v>890</v>
      </c>
      <c r="C461" t="s">
        <v>14</v>
      </c>
      <c r="D461" t="s">
        <v>49</v>
      </c>
      <c r="E461">
        <v>113352</v>
      </c>
      <c r="F461" s="2">
        <v>43016</v>
      </c>
      <c r="G461">
        <v>2</v>
      </c>
      <c r="H461">
        <v>1</v>
      </c>
    </row>
    <row r="462" spans="1:8" x14ac:dyDescent="0.3">
      <c r="A462" t="s">
        <v>955</v>
      </c>
      <c r="B462" t="s">
        <v>956</v>
      </c>
      <c r="C462" t="s">
        <v>17</v>
      </c>
      <c r="D462" t="s">
        <v>11</v>
      </c>
      <c r="E462">
        <v>113514</v>
      </c>
      <c r="F462" s="2">
        <v>44973</v>
      </c>
      <c r="G462">
        <v>2</v>
      </c>
      <c r="H462">
        <v>4</v>
      </c>
    </row>
    <row r="463" spans="1:8" x14ac:dyDescent="0.3">
      <c r="A463" t="s">
        <v>869</v>
      </c>
      <c r="B463" t="s">
        <v>870</v>
      </c>
      <c r="C463" t="s">
        <v>29</v>
      </c>
      <c r="D463" t="s">
        <v>49</v>
      </c>
      <c r="E463">
        <v>113691</v>
      </c>
      <c r="F463" s="2">
        <v>43129</v>
      </c>
      <c r="G463">
        <v>5</v>
      </c>
      <c r="H463">
        <v>10</v>
      </c>
    </row>
    <row r="464" spans="1:8" x14ac:dyDescent="0.3">
      <c r="A464" t="s">
        <v>770</v>
      </c>
      <c r="B464" t="s">
        <v>771</v>
      </c>
      <c r="C464" t="s">
        <v>36</v>
      </c>
      <c r="D464" t="s">
        <v>49</v>
      </c>
      <c r="E464">
        <v>113708</v>
      </c>
      <c r="F464" s="2">
        <v>44370</v>
      </c>
      <c r="G464">
        <v>5</v>
      </c>
      <c r="H464">
        <v>6</v>
      </c>
    </row>
    <row r="465" spans="1:8" x14ac:dyDescent="0.3">
      <c r="A465" t="s">
        <v>144</v>
      </c>
      <c r="B465" t="s">
        <v>145</v>
      </c>
      <c r="C465" t="s">
        <v>10</v>
      </c>
      <c r="D465" t="s">
        <v>49</v>
      </c>
      <c r="E465">
        <v>113719</v>
      </c>
      <c r="F465" s="2">
        <v>45280</v>
      </c>
      <c r="G465">
        <v>4</v>
      </c>
      <c r="H465">
        <v>8</v>
      </c>
    </row>
    <row r="466" spans="1:8" x14ac:dyDescent="0.3">
      <c r="A466" t="s">
        <v>782</v>
      </c>
      <c r="B466" t="s">
        <v>783</v>
      </c>
      <c r="C466" t="s">
        <v>10</v>
      </c>
      <c r="D466" t="s">
        <v>49</v>
      </c>
      <c r="E466">
        <v>114242</v>
      </c>
      <c r="F466" s="2">
        <v>44655</v>
      </c>
      <c r="G466">
        <v>3</v>
      </c>
      <c r="H466">
        <v>13</v>
      </c>
    </row>
    <row r="467" spans="1:8" x14ac:dyDescent="0.3">
      <c r="A467" t="s">
        <v>308</v>
      </c>
      <c r="B467" t="s">
        <v>309</v>
      </c>
      <c r="C467" t="s">
        <v>29</v>
      </c>
      <c r="D467" t="s">
        <v>49</v>
      </c>
      <c r="E467">
        <v>114341</v>
      </c>
      <c r="F467" s="2">
        <v>42881</v>
      </c>
      <c r="G467">
        <v>4</v>
      </c>
      <c r="H467">
        <v>9</v>
      </c>
    </row>
    <row r="468" spans="1:8" x14ac:dyDescent="0.3">
      <c r="A468" t="s">
        <v>20</v>
      </c>
      <c r="B468" t="s">
        <v>21</v>
      </c>
      <c r="C468" t="s">
        <v>14</v>
      </c>
      <c r="D468" t="s">
        <v>11</v>
      </c>
      <c r="E468">
        <v>114452</v>
      </c>
      <c r="F468" s="2">
        <v>43447</v>
      </c>
      <c r="G468">
        <v>4</v>
      </c>
      <c r="H468">
        <v>10</v>
      </c>
    </row>
    <row r="469" spans="1:8" x14ac:dyDescent="0.3">
      <c r="A469" t="s">
        <v>468</v>
      </c>
      <c r="B469" t="s">
        <v>469</v>
      </c>
      <c r="C469" t="s">
        <v>26</v>
      </c>
      <c r="D469" t="s">
        <v>49</v>
      </c>
      <c r="E469">
        <v>114460</v>
      </c>
      <c r="F469" s="2">
        <v>44273</v>
      </c>
      <c r="G469">
        <v>4</v>
      </c>
      <c r="H469">
        <v>10</v>
      </c>
    </row>
    <row r="470" spans="1:8" x14ac:dyDescent="0.3">
      <c r="A470" t="s">
        <v>610</v>
      </c>
      <c r="B470" t="s">
        <v>611</v>
      </c>
      <c r="C470" t="s">
        <v>36</v>
      </c>
      <c r="D470" t="s">
        <v>11</v>
      </c>
      <c r="E470">
        <v>114748</v>
      </c>
      <c r="F470" s="2">
        <v>45473</v>
      </c>
      <c r="G470">
        <v>4</v>
      </c>
      <c r="H470">
        <v>8</v>
      </c>
    </row>
    <row r="471" spans="1:8" x14ac:dyDescent="0.3">
      <c r="A471" t="s">
        <v>482</v>
      </c>
      <c r="B471" t="s">
        <v>483</v>
      </c>
      <c r="C471" t="s">
        <v>36</v>
      </c>
      <c r="D471" t="s">
        <v>11</v>
      </c>
      <c r="E471">
        <v>114750</v>
      </c>
      <c r="F471" s="2">
        <v>44956</v>
      </c>
      <c r="G471">
        <v>3</v>
      </c>
      <c r="H471">
        <v>5</v>
      </c>
    </row>
    <row r="472" spans="1:8" x14ac:dyDescent="0.3">
      <c r="A472" t="s">
        <v>726</v>
      </c>
      <c r="B472" t="s">
        <v>727</v>
      </c>
      <c r="C472" t="s">
        <v>29</v>
      </c>
      <c r="D472" t="s">
        <v>49</v>
      </c>
      <c r="E472">
        <v>114959</v>
      </c>
      <c r="F472" s="2">
        <v>42316</v>
      </c>
      <c r="G472">
        <v>1</v>
      </c>
      <c r="H472">
        <v>3</v>
      </c>
    </row>
    <row r="473" spans="1:8" x14ac:dyDescent="0.3">
      <c r="A473" t="s">
        <v>907</v>
      </c>
      <c r="B473" t="s">
        <v>908</v>
      </c>
      <c r="C473" t="s">
        <v>17</v>
      </c>
      <c r="D473" t="s">
        <v>11</v>
      </c>
      <c r="E473">
        <v>115342</v>
      </c>
      <c r="F473" s="2">
        <v>43836</v>
      </c>
      <c r="G473">
        <v>3</v>
      </c>
      <c r="H473">
        <v>9</v>
      </c>
    </row>
    <row r="474" spans="1:8" x14ac:dyDescent="0.3">
      <c r="A474" t="s">
        <v>446</v>
      </c>
      <c r="B474" t="s">
        <v>447</v>
      </c>
      <c r="C474" t="s">
        <v>26</v>
      </c>
      <c r="D474" t="s">
        <v>11</v>
      </c>
      <c r="E474">
        <v>115709</v>
      </c>
      <c r="F474" s="2">
        <v>43134</v>
      </c>
      <c r="G474">
        <v>3</v>
      </c>
      <c r="H474">
        <v>11</v>
      </c>
    </row>
    <row r="475" spans="1:8" x14ac:dyDescent="0.3">
      <c r="A475" t="s">
        <v>166</v>
      </c>
      <c r="B475" t="s">
        <v>167</v>
      </c>
      <c r="C475" t="s">
        <v>36</v>
      </c>
      <c r="D475" t="s">
        <v>11</v>
      </c>
      <c r="E475">
        <v>115979</v>
      </c>
      <c r="F475" s="2">
        <v>43426</v>
      </c>
      <c r="G475">
        <v>5</v>
      </c>
      <c r="H475">
        <v>8</v>
      </c>
    </row>
    <row r="476" spans="1:8" x14ac:dyDescent="0.3">
      <c r="A476" t="s">
        <v>120</v>
      </c>
      <c r="B476" t="s">
        <v>121</v>
      </c>
      <c r="C476" t="s">
        <v>17</v>
      </c>
      <c r="D476" t="s">
        <v>49</v>
      </c>
      <c r="E476">
        <v>115990</v>
      </c>
      <c r="F476" s="2">
        <v>42604</v>
      </c>
      <c r="G476">
        <v>2</v>
      </c>
      <c r="H476">
        <v>1</v>
      </c>
    </row>
    <row r="477" spans="1:8" x14ac:dyDescent="0.3">
      <c r="A477" t="s">
        <v>50</v>
      </c>
      <c r="B477" t="s">
        <v>51</v>
      </c>
      <c r="C477" t="s">
        <v>36</v>
      </c>
      <c r="D477" t="s">
        <v>11</v>
      </c>
      <c r="E477">
        <v>116133</v>
      </c>
      <c r="F477" s="2">
        <v>45379</v>
      </c>
      <c r="G477">
        <v>4</v>
      </c>
      <c r="H477">
        <v>8</v>
      </c>
    </row>
    <row r="478" spans="1:8" x14ac:dyDescent="0.3">
      <c r="A478" t="s">
        <v>592</v>
      </c>
      <c r="B478" t="s">
        <v>593</v>
      </c>
      <c r="C478" t="s">
        <v>10</v>
      </c>
      <c r="D478" t="s">
        <v>11</v>
      </c>
      <c r="E478">
        <v>116285</v>
      </c>
      <c r="F478" s="2">
        <v>43487</v>
      </c>
      <c r="G478">
        <v>2</v>
      </c>
      <c r="H478">
        <v>3</v>
      </c>
    </row>
    <row r="479" spans="1:8" x14ac:dyDescent="0.3">
      <c r="A479" t="s">
        <v>963</v>
      </c>
      <c r="B479" t="s">
        <v>964</v>
      </c>
      <c r="C479" t="s">
        <v>26</v>
      </c>
      <c r="D479" t="s">
        <v>49</v>
      </c>
      <c r="E479">
        <v>116965</v>
      </c>
      <c r="F479" s="2">
        <v>43009</v>
      </c>
      <c r="G479">
        <v>3</v>
      </c>
      <c r="H479">
        <v>4</v>
      </c>
    </row>
    <row r="480" spans="1:8" x14ac:dyDescent="0.3">
      <c r="A480" t="s">
        <v>278</v>
      </c>
      <c r="B480" t="s">
        <v>279</v>
      </c>
      <c r="C480" t="s">
        <v>14</v>
      </c>
      <c r="D480" t="s">
        <v>11</v>
      </c>
      <c r="E480">
        <v>117455</v>
      </c>
      <c r="F480" s="2">
        <v>44467</v>
      </c>
      <c r="G480">
        <v>2</v>
      </c>
      <c r="H480">
        <v>0</v>
      </c>
    </row>
    <row r="481" spans="1:8" x14ac:dyDescent="0.3">
      <c r="A481" t="s">
        <v>700</v>
      </c>
      <c r="B481" t="s">
        <v>701</v>
      </c>
      <c r="C481" t="s">
        <v>14</v>
      </c>
      <c r="D481" t="s">
        <v>49</v>
      </c>
      <c r="E481">
        <v>117497</v>
      </c>
      <c r="F481" s="2">
        <v>42736</v>
      </c>
      <c r="G481">
        <v>5</v>
      </c>
      <c r="H481">
        <v>4</v>
      </c>
    </row>
    <row r="482" spans="1:8" x14ac:dyDescent="0.3">
      <c r="A482" t="s">
        <v>682</v>
      </c>
      <c r="B482" t="s">
        <v>683</v>
      </c>
      <c r="C482" t="s">
        <v>10</v>
      </c>
      <c r="D482" t="s">
        <v>49</v>
      </c>
      <c r="E482">
        <v>117608</v>
      </c>
      <c r="F482" s="2">
        <v>43405</v>
      </c>
      <c r="G482">
        <v>4</v>
      </c>
      <c r="H482">
        <v>3</v>
      </c>
    </row>
    <row r="483" spans="1:8" x14ac:dyDescent="0.3">
      <c r="A483" t="s">
        <v>674</v>
      </c>
      <c r="B483" t="s">
        <v>675</v>
      </c>
      <c r="C483" t="s">
        <v>29</v>
      </c>
      <c r="D483" t="s">
        <v>11</v>
      </c>
      <c r="E483">
        <v>117881</v>
      </c>
      <c r="F483" s="2">
        <v>43749</v>
      </c>
      <c r="G483">
        <v>5</v>
      </c>
      <c r="H483">
        <v>10</v>
      </c>
    </row>
    <row r="484" spans="1:8" x14ac:dyDescent="0.3">
      <c r="A484" t="s">
        <v>901</v>
      </c>
      <c r="B484" t="s">
        <v>902</v>
      </c>
      <c r="C484" t="s">
        <v>36</v>
      </c>
      <c r="D484" t="s">
        <v>49</v>
      </c>
      <c r="E484">
        <v>117900</v>
      </c>
      <c r="F484" s="2">
        <v>45446</v>
      </c>
      <c r="G484">
        <v>4</v>
      </c>
      <c r="H484">
        <v>8</v>
      </c>
    </row>
    <row r="485" spans="1:8" x14ac:dyDescent="0.3">
      <c r="A485" t="s">
        <v>402</v>
      </c>
      <c r="B485" t="s">
        <v>403</v>
      </c>
      <c r="C485" t="s">
        <v>17</v>
      </c>
      <c r="D485" t="s">
        <v>49</v>
      </c>
      <c r="E485">
        <v>118162</v>
      </c>
      <c r="F485" s="2">
        <v>44957</v>
      </c>
      <c r="G485">
        <v>4</v>
      </c>
      <c r="H485">
        <v>12</v>
      </c>
    </row>
    <row r="486" spans="1:8" x14ac:dyDescent="0.3">
      <c r="A486" t="s">
        <v>544</v>
      </c>
      <c r="B486" t="s">
        <v>545</v>
      </c>
      <c r="C486" t="s">
        <v>29</v>
      </c>
      <c r="D486" t="s">
        <v>11</v>
      </c>
      <c r="E486">
        <v>118324</v>
      </c>
      <c r="F486" s="2">
        <v>45150</v>
      </c>
      <c r="G486">
        <v>4</v>
      </c>
      <c r="H486">
        <v>4</v>
      </c>
    </row>
    <row r="487" spans="1:8" x14ac:dyDescent="0.3">
      <c r="A487" t="s">
        <v>396</v>
      </c>
      <c r="B487" t="s">
        <v>397</v>
      </c>
      <c r="C487" t="s">
        <v>17</v>
      </c>
      <c r="D487" t="s">
        <v>49</v>
      </c>
      <c r="E487">
        <v>118463</v>
      </c>
      <c r="F487" s="2">
        <v>45305</v>
      </c>
      <c r="G487">
        <v>1</v>
      </c>
      <c r="H487">
        <v>1</v>
      </c>
    </row>
    <row r="488" spans="1:8" x14ac:dyDescent="0.3">
      <c r="A488" t="s">
        <v>514</v>
      </c>
      <c r="B488" t="s">
        <v>515</v>
      </c>
      <c r="C488" t="s">
        <v>10</v>
      </c>
      <c r="D488" t="s">
        <v>11</v>
      </c>
      <c r="E488">
        <v>118468</v>
      </c>
      <c r="F488" s="2">
        <v>44041</v>
      </c>
      <c r="G488">
        <v>3</v>
      </c>
      <c r="H488">
        <v>15</v>
      </c>
    </row>
    <row r="489" spans="1:8" x14ac:dyDescent="0.3">
      <c r="A489" t="s">
        <v>266</v>
      </c>
      <c r="B489" t="s">
        <v>267</v>
      </c>
      <c r="C489" t="s">
        <v>14</v>
      </c>
      <c r="D489" t="s">
        <v>11</v>
      </c>
      <c r="E489">
        <v>118623</v>
      </c>
      <c r="F489" s="2">
        <v>45067</v>
      </c>
      <c r="G489">
        <v>5</v>
      </c>
      <c r="H489">
        <v>7</v>
      </c>
    </row>
    <row r="490" spans="1:8" x14ac:dyDescent="0.3">
      <c r="A490" t="s">
        <v>696</v>
      </c>
      <c r="B490" t="s">
        <v>697</v>
      </c>
      <c r="C490" t="s">
        <v>29</v>
      </c>
      <c r="D490" t="s">
        <v>49</v>
      </c>
      <c r="E490">
        <v>118663</v>
      </c>
      <c r="F490" s="2">
        <v>42244</v>
      </c>
      <c r="G490">
        <v>2</v>
      </c>
      <c r="H490">
        <v>1</v>
      </c>
    </row>
    <row r="491" spans="1:8" x14ac:dyDescent="0.3">
      <c r="A491" t="s">
        <v>484</v>
      </c>
      <c r="B491" t="s">
        <v>485</v>
      </c>
      <c r="C491" t="s">
        <v>14</v>
      </c>
      <c r="D491" t="s">
        <v>49</v>
      </c>
      <c r="E491">
        <v>118671</v>
      </c>
      <c r="F491" s="2">
        <v>44524</v>
      </c>
      <c r="G491">
        <v>5</v>
      </c>
      <c r="H491">
        <v>15</v>
      </c>
    </row>
    <row r="492" spans="1:8" x14ac:dyDescent="0.3">
      <c r="A492" t="s">
        <v>758</v>
      </c>
      <c r="B492" t="s">
        <v>759</v>
      </c>
      <c r="C492" t="s">
        <v>36</v>
      </c>
      <c r="D492" t="s">
        <v>11</v>
      </c>
      <c r="E492">
        <v>118680</v>
      </c>
      <c r="F492" s="2">
        <v>43653</v>
      </c>
      <c r="G492">
        <v>3</v>
      </c>
      <c r="H492">
        <v>6</v>
      </c>
    </row>
    <row r="493" spans="1:8" x14ac:dyDescent="0.3">
      <c r="A493" t="s">
        <v>462</v>
      </c>
      <c r="B493" t="s">
        <v>463</v>
      </c>
      <c r="C493" t="s">
        <v>10</v>
      </c>
      <c r="D493" t="s">
        <v>11</v>
      </c>
      <c r="E493">
        <v>118723</v>
      </c>
      <c r="F493" s="2">
        <v>45478</v>
      </c>
      <c r="G493">
        <v>5</v>
      </c>
      <c r="H493">
        <v>3</v>
      </c>
    </row>
    <row r="494" spans="1:8" x14ac:dyDescent="0.3">
      <c r="A494" t="s">
        <v>380</v>
      </c>
      <c r="B494" t="s">
        <v>381</v>
      </c>
      <c r="C494" t="s">
        <v>26</v>
      </c>
      <c r="D494" t="s">
        <v>49</v>
      </c>
      <c r="E494">
        <v>118774</v>
      </c>
      <c r="F494" s="2">
        <v>42266</v>
      </c>
      <c r="G494">
        <v>1</v>
      </c>
      <c r="H494">
        <v>1</v>
      </c>
    </row>
    <row r="495" spans="1:8" x14ac:dyDescent="0.3">
      <c r="A495" t="s">
        <v>730</v>
      </c>
      <c r="B495" t="s">
        <v>731</v>
      </c>
      <c r="C495" t="s">
        <v>14</v>
      </c>
      <c r="D495" t="s">
        <v>11</v>
      </c>
      <c r="E495">
        <v>118776</v>
      </c>
      <c r="F495" s="2">
        <v>42352</v>
      </c>
      <c r="G495">
        <v>3</v>
      </c>
      <c r="H495">
        <v>10</v>
      </c>
    </row>
    <row r="496" spans="1:8" x14ac:dyDescent="0.3">
      <c r="A496" t="s">
        <v>480</v>
      </c>
      <c r="B496" t="s">
        <v>481</v>
      </c>
      <c r="C496" t="s">
        <v>36</v>
      </c>
      <c r="D496" t="s">
        <v>11</v>
      </c>
      <c r="E496">
        <v>118988</v>
      </c>
      <c r="F496" s="2">
        <v>45321</v>
      </c>
      <c r="G496">
        <v>4</v>
      </c>
      <c r="H496">
        <v>3</v>
      </c>
    </row>
    <row r="497" spans="1:8" x14ac:dyDescent="0.3">
      <c r="A497" t="s">
        <v>845</v>
      </c>
      <c r="B497" t="s">
        <v>846</v>
      </c>
      <c r="C497" t="s">
        <v>29</v>
      </c>
      <c r="D497" t="s">
        <v>11</v>
      </c>
      <c r="E497">
        <v>119238</v>
      </c>
      <c r="F497" s="2">
        <v>42675</v>
      </c>
      <c r="G497">
        <v>1</v>
      </c>
      <c r="H497">
        <v>5</v>
      </c>
    </row>
    <row r="498" spans="1:8" x14ac:dyDescent="0.3">
      <c r="A498" t="s">
        <v>626</v>
      </c>
      <c r="B498" t="s">
        <v>627</v>
      </c>
      <c r="C498" t="s">
        <v>26</v>
      </c>
      <c r="D498" t="s">
        <v>11</v>
      </c>
      <c r="E498">
        <v>119273</v>
      </c>
      <c r="F498" s="2">
        <v>44490</v>
      </c>
      <c r="G498">
        <v>4</v>
      </c>
      <c r="H498">
        <v>9</v>
      </c>
    </row>
    <row r="499" spans="1:8" x14ac:dyDescent="0.3">
      <c r="A499" t="s">
        <v>664</v>
      </c>
      <c r="B499" t="s">
        <v>665</v>
      </c>
      <c r="C499" t="s">
        <v>14</v>
      </c>
      <c r="D499" t="s">
        <v>49</v>
      </c>
      <c r="E499">
        <v>119682</v>
      </c>
      <c r="F499" s="2">
        <v>42817</v>
      </c>
      <c r="G499">
        <v>4</v>
      </c>
      <c r="H499">
        <v>8</v>
      </c>
    </row>
    <row r="500" spans="1:8" x14ac:dyDescent="0.3">
      <c r="A500" t="s">
        <v>662</v>
      </c>
      <c r="B500" t="s">
        <v>663</v>
      </c>
      <c r="C500" t="s">
        <v>26</v>
      </c>
      <c r="D500" t="s">
        <v>49</v>
      </c>
      <c r="E500">
        <v>119878</v>
      </c>
      <c r="F500" s="2">
        <v>44382</v>
      </c>
      <c r="G500">
        <v>3</v>
      </c>
      <c r="H500">
        <v>14</v>
      </c>
    </row>
    <row r="501" spans="1:8" x14ac:dyDescent="0.3">
      <c r="A501" t="s">
        <v>98</v>
      </c>
      <c r="B501" t="s">
        <v>99</v>
      </c>
      <c r="C501" t="s">
        <v>17</v>
      </c>
      <c r="D501" t="s">
        <v>11</v>
      </c>
      <c r="E501">
        <v>119918</v>
      </c>
      <c r="F501" s="2">
        <v>42817</v>
      </c>
      <c r="G501">
        <v>1</v>
      </c>
      <c r="H501">
        <v>5</v>
      </c>
    </row>
  </sheetData>
  <autoFilter ref="A1:H501" xr:uid="{1625EBB5-A4CD-4222-8D02-AFE954ADF719}">
    <sortState xmlns:xlrd2="http://schemas.microsoft.com/office/spreadsheetml/2017/richdata2" ref="A2:H501">
      <sortCondition ref="E1:E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506D-0F6A-4ACB-91D2-0CE036FD14B2}">
  <dimension ref="A1:B501"/>
  <sheetViews>
    <sheetView topLeftCell="A470" workbookViewId="0">
      <selection activeCell="E16" sqref="E16"/>
    </sheetView>
  </sheetViews>
  <sheetFormatPr defaultRowHeight="14.4" x14ac:dyDescent="0.3"/>
  <cols>
    <col min="1" max="1" width="11.5546875" bestFit="1" customWidth="1"/>
    <col min="2" max="2" width="23.77734375" bestFit="1" customWidth="1"/>
  </cols>
  <sheetData>
    <row r="1" spans="1:2" x14ac:dyDescent="0.3">
      <c r="A1" s="1" t="s">
        <v>0</v>
      </c>
      <c r="B1" s="1" t="s">
        <v>1015</v>
      </c>
    </row>
    <row r="2" spans="1:2" x14ac:dyDescent="0.3">
      <c r="A2" t="s">
        <v>8</v>
      </c>
      <c r="B2" t="s">
        <v>1016</v>
      </c>
    </row>
    <row r="3" spans="1:2" x14ac:dyDescent="0.3">
      <c r="A3" t="s">
        <v>12</v>
      </c>
      <c r="B3" t="s">
        <v>1017</v>
      </c>
    </row>
    <row r="4" spans="1:2" x14ac:dyDescent="0.3">
      <c r="A4" t="s">
        <v>15</v>
      </c>
      <c r="B4" t="s">
        <v>1018</v>
      </c>
    </row>
    <row r="5" spans="1:2" x14ac:dyDescent="0.3">
      <c r="A5" t="s">
        <v>18</v>
      </c>
      <c r="B5" t="s">
        <v>1019</v>
      </c>
    </row>
    <row r="6" spans="1:2" x14ac:dyDescent="0.3">
      <c r="A6" t="s">
        <v>20</v>
      </c>
      <c r="B6" t="s">
        <v>1020</v>
      </c>
    </row>
    <row r="7" spans="1:2" x14ac:dyDescent="0.3">
      <c r="A7" t="s">
        <v>22</v>
      </c>
      <c r="B7" t="s">
        <v>1021</v>
      </c>
    </row>
    <row r="8" spans="1:2" x14ac:dyDescent="0.3">
      <c r="A8" t="s">
        <v>24</v>
      </c>
      <c r="B8" t="s">
        <v>1022</v>
      </c>
    </row>
    <row r="9" spans="1:2" x14ac:dyDescent="0.3">
      <c r="A9" t="s">
        <v>27</v>
      </c>
      <c r="B9" t="s">
        <v>1023</v>
      </c>
    </row>
    <row r="10" spans="1:2" x14ac:dyDescent="0.3">
      <c r="A10" t="s">
        <v>30</v>
      </c>
      <c r="B10" t="s">
        <v>1024</v>
      </c>
    </row>
    <row r="11" spans="1:2" x14ac:dyDescent="0.3">
      <c r="A11" t="s">
        <v>32</v>
      </c>
      <c r="B11" t="s">
        <v>1025</v>
      </c>
    </row>
    <row r="12" spans="1:2" x14ac:dyDescent="0.3">
      <c r="A12" t="s">
        <v>34</v>
      </c>
      <c r="B12" t="s">
        <v>1026</v>
      </c>
    </row>
    <row r="13" spans="1:2" x14ac:dyDescent="0.3">
      <c r="A13" t="s">
        <v>37</v>
      </c>
      <c r="B13" t="s">
        <v>1027</v>
      </c>
    </row>
    <row r="14" spans="1:2" x14ac:dyDescent="0.3">
      <c r="A14" t="s">
        <v>39</v>
      </c>
      <c r="B14" t="s">
        <v>1022</v>
      </c>
    </row>
    <row r="15" spans="1:2" x14ac:dyDescent="0.3">
      <c r="A15" t="s">
        <v>41</v>
      </c>
      <c r="B15" t="s">
        <v>1018</v>
      </c>
    </row>
    <row r="16" spans="1:2" x14ac:dyDescent="0.3">
      <c r="A16" t="s">
        <v>43</v>
      </c>
      <c r="B16" t="s">
        <v>1024</v>
      </c>
    </row>
    <row r="17" spans="1:2" x14ac:dyDescent="0.3">
      <c r="A17" t="s">
        <v>45</v>
      </c>
      <c r="B17" t="s">
        <v>1027</v>
      </c>
    </row>
    <row r="18" spans="1:2" x14ac:dyDescent="0.3">
      <c r="A18" t="s">
        <v>47</v>
      </c>
      <c r="B18" t="s">
        <v>1028</v>
      </c>
    </row>
    <row r="19" spans="1:2" x14ac:dyDescent="0.3">
      <c r="A19" t="s">
        <v>50</v>
      </c>
      <c r="B19" t="s">
        <v>1026</v>
      </c>
    </row>
    <row r="20" spans="1:2" x14ac:dyDescent="0.3">
      <c r="A20" t="s">
        <v>52</v>
      </c>
      <c r="B20" t="s">
        <v>1029</v>
      </c>
    </row>
    <row r="21" spans="1:2" x14ac:dyDescent="0.3">
      <c r="A21" t="s">
        <v>54</v>
      </c>
      <c r="B21" t="s">
        <v>1020</v>
      </c>
    </row>
    <row r="22" spans="1:2" x14ac:dyDescent="0.3">
      <c r="A22" t="s">
        <v>56</v>
      </c>
      <c r="B22" t="s">
        <v>1019</v>
      </c>
    </row>
    <row r="23" spans="1:2" x14ac:dyDescent="0.3">
      <c r="A23" t="s">
        <v>58</v>
      </c>
      <c r="B23" t="s">
        <v>1024</v>
      </c>
    </row>
    <row r="24" spans="1:2" x14ac:dyDescent="0.3">
      <c r="A24" t="s">
        <v>60</v>
      </c>
      <c r="B24" t="s">
        <v>1030</v>
      </c>
    </row>
    <row r="25" spans="1:2" x14ac:dyDescent="0.3">
      <c r="A25" t="s">
        <v>62</v>
      </c>
      <c r="B25" t="s">
        <v>1023</v>
      </c>
    </row>
    <row r="26" spans="1:2" x14ac:dyDescent="0.3">
      <c r="A26" t="s">
        <v>64</v>
      </c>
      <c r="B26" t="s">
        <v>1031</v>
      </c>
    </row>
    <row r="27" spans="1:2" x14ac:dyDescent="0.3">
      <c r="A27" t="s">
        <v>66</v>
      </c>
      <c r="B27" t="s">
        <v>1018</v>
      </c>
    </row>
    <row r="28" spans="1:2" x14ac:dyDescent="0.3">
      <c r="A28" t="s">
        <v>68</v>
      </c>
      <c r="B28" t="s">
        <v>1026</v>
      </c>
    </row>
    <row r="29" spans="1:2" x14ac:dyDescent="0.3">
      <c r="A29" t="s">
        <v>70</v>
      </c>
      <c r="B29" t="s">
        <v>1026</v>
      </c>
    </row>
    <row r="30" spans="1:2" x14ac:dyDescent="0.3">
      <c r="A30" t="s">
        <v>72</v>
      </c>
      <c r="B30" t="s">
        <v>1020</v>
      </c>
    </row>
    <row r="31" spans="1:2" x14ac:dyDescent="0.3">
      <c r="A31" t="s">
        <v>74</v>
      </c>
      <c r="B31" t="s">
        <v>1032</v>
      </c>
    </row>
    <row r="32" spans="1:2" x14ac:dyDescent="0.3">
      <c r="A32" t="s">
        <v>76</v>
      </c>
      <c r="B32" t="s">
        <v>1030</v>
      </c>
    </row>
    <row r="33" spans="1:2" x14ac:dyDescent="0.3">
      <c r="A33" t="s">
        <v>78</v>
      </c>
      <c r="B33" t="s">
        <v>1024</v>
      </c>
    </row>
    <row r="34" spans="1:2" x14ac:dyDescent="0.3">
      <c r="A34" t="s">
        <v>80</v>
      </c>
      <c r="B34" t="s">
        <v>1023</v>
      </c>
    </row>
    <row r="35" spans="1:2" x14ac:dyDescent="0.3">
      <c r="A35" t="s">
        <v>82</v>
      </c>
      <c r="B35" t="s">
        <v>1020</v>
      </c>
    </row>
    <row r="36" spans="1:2" x14ac:dyDescent="0.3">
      <c r="A36" t="s">
        <v>84</v>
      </c>
      <c r="B36" t="s">
        <v>1018</v>
      </c>
    </row>
    <row r="37" spans="1:2" x14ac:dyDescent="0.3">
      <c r="A37" t="s">
        <v>86</v>
      </c>
      <c r="B37" t="s">
        <v>1022</v>
      </c>
    </row>
    <row r="38" spans="1:2" x14ac:dyDescent="0.3">
      <c r="A38" t="s">
        <v>88</v>
      </c>
      <c r="B38" t="s">
        <v>1019</v>
      </c>
    </row>
    <row r="39" spans="1:2" x14ac:dyDescent="0.3">
      <c r="A39" t="s">
        <v>90</v>
      </c>
      <c r="B39" t="s">
        <v>1032</v>
      </c>
    </row>
    <row r="40" spans="1:2" x14ac:dyDescent="0.3">
      <c r="A40" t="s">
        <v>92</v>
      </c>
      <c r="B40" t="s">
        <v>1016</v>
      </c>
    </row>
    <row r="41" spans="1:2" x14ac:dyDescent="0.3">
      <c r="A41" t="s">
        <v>94</v>
      </c>
      <c r="B41" t="s">
        <v>1031</v>
      </c>
    </row>
    <row r="42" spans="1:2" x14ac:dyDescent="0.3">
      <c r="A42" t="s">
        <v>96</v>
      </c>
      <c r="B42" t="s">
        <v>1020</v>
      </c>
    </row>
    <row r="43" spans="1:2" x14ac:dyDescent="0.3">
      <c r="A43" t="s">
        <v>98</v>
      </c>
      <c r="B43" t="s">
        <v>1024</v>
      </c>
    </row>
    <row r="44" spans="1:2" x14ac:dyDescent="0.3">
      <c r="A44" t="s">
        <v>100</v>
      </c>
      <c r="B44" t="s">
        <v>1032</v>
      </c>
    </row>
    <row r="45" spans="1:2" x14ac:dyDescent="0.3">
      <c r="A45" t="s">
        <v>102</v>
      </c>
      <c r="B45" t="s">
        <v>1033</v>
      </c>
    </row>
    <row r="46" spans="1:2" x14ac:dyDescent="0.3">
      <c r="A46" t="s">
        <v>104</v>
      </c>
      <c r="B46" t="s">
        <v>1028</v>
      </c>
    </row>
    <row r="47" spans="1:2" x14ac:dyDescent="0.3">
      <c r="A47" t="s">
        <v>106</v>
      </c>
      <c r="B47" t="s">
        <v>1022</v>
      </c>
    </row>
    <row r="48" spans="1:2" x14ac:dyDescent="0.3">
      <c r="A48" t="s">
        <v>108</v>
      </c>
      <c r="B48" t="s">
        <v>1021</v>
      </c>
    </row>
    <row r="49" spans="1:2" x14ac:dyDescent="0.3">
      <c r="A49" t="s">
        <v>110</v>
      </c>
      <c r="B49" t="s">
        <v>1032</v>
      </c>
    </row>
    <row r="50" spans="1:2" x14ac:dyDescent="0.3">
      <c r="A50" t="s">
        <v>112</v>
      </c>
      <c r="B50" t="s">
        <v>1018</v>
      </c>
    </row>
    <row r="51" spans="1:2" x14ac:dyDescent="0.3">
      <c r="A51" t="s">
        <v>114</v>
      </c>
      <c r="B51" t="s">
        <v>1019</v>
      </c>
    </row>
    <row r="52" spans="1:2" x14ac:dyDescent="0.3">
      <c r="A52" t="s">
        <v>116</v>
      </c>
      <c r="B52" t="s">
        <v>1030</v>
      </c>
    </row>
    <row r="53" spans="1:2" x14ac:dyDescent="0.3">
      <c r="A53" t="s">
        <v>118</v>
      </c>
      <c r="B53" t="s">
        <v>1022</v>
      </c>
    </row>
    <row r="54" spans="1:2" x14ac:dyDescent="0.3">
      <c r="A54" t="s">
        <v>120</v>
      </c>
      <c r="B54" t="s">
        <v>1018</v>
      </c>
    </row>
    <row r="55" spans="1:2" x14ac:dyDescent="0.3">
      <c r="A55" t="s">
        <v>122</v>
      </c>
      <c r="B55" t="s">
        <v>1029</v>
      </c>
    </row>
    <row r="56" spans="1:2" x14ac:dyDescent="0.3">
      <c r="A56" t="s">
        <v>124</v>
      </c>
      <c r="B56" t="s">
        <v>1029</v>
      </c>
    </row>
    <row r="57" spans="1:2" x14ac:dyDescent="0.3">
      <c r="A57" t="s">
        <v>126</v>
      </c>
      <c r="B57" t="s">
        <v>1026</v>
      </c>
    </row>
    <row r="58" spans="1:2" x14ac:dyDescent="0.3">
      <c r="A58" t="s">
        <v>128</v>
      </c>
      <c r="B58" t="s">
        <v>1026</v>
      </c>
    </row>
    <row r="59" spans="1:2" x14ac:dyDescent="0.3">
      <c r="A59" t="s">
        <v>130</v>
      </c>
      <c r="B59" t="s">
        <v>1028</v>
      </c>
    </row>
    <row r="60" spans="1:2" x14ac:dyDescent="0.3">
      <c r="A60" t="s">
        <v>132</v>
      </c>
      <c r="B60" t="s">
        <v>1018</v>
      </c>
    </row>
    <row r="61" spans="1:2" x14ac:dyDescent="0.3">
      <c r="A61" t="s">
        <v>134</v>
      </c>
      <c r="B61" t="s">
        <v>1030</v>
      </c>
    </row>
    <row r="62" spans="1:2" x14ac:dyDescent="0.3">
      <c r="A62" t="s">
        <v>136</v>
      </c>
      <c r="B62" t="s">
        <v>1024</v>
      </c>
    </row>
    <row r="63" spans="1:2" x14ac:dyDescent="0.3">
      <c r="A63" t="s">
        <v>138</v>
      </c>
      <c r="B63" t="s">
        <v>1022</v>
      </c>
    </row>
    <row r="64" spans="1:2" x14ac:dyDescent="0.3">
      <c r="A64" t="s">
        <v>140</v>
      </c>
      <c r="B64" t="s">
        <v>1018</v>
      </c>
    </row>
    <row r="65" spans="1:2" x14ac:dyDescent="0.3">
      <c r="A65" t="s">
        <v>142</v>
      </c>
      <c r="B65" t="s">
        <v>1027</v>
      </c>
    </row>
    <row r="66" spans="1:2" x14ac:dyDescent="0.3">
      <c r="A66" t="s">
        <v>144</v>
      </c>
      <c r="B66" t="s">
        <v>1016</v>
      </c>
    </row>
    <row r="67" spans="1:2" x14ac:dyDescent="0.3">
      <c r="A67" t="s">
        <v>146</v>
      </c>
      <c r="B67" t="s">
        <v>1016</v>
      </c>
    </row>
    <row r="68" spans="1:2" x14ac:dyDescent="0.3">
      <c r="A68" t="s">
        <v>148</v>
      </c>
      <c r="B68" t="s">
        <v>1032</v>
      </c>
    </row>
    <row r="69" spans="1:2" x14ac:dyDescent="0.3">
      <c r="A69" t="s">
        <v>150</v>
      </c>
      <c r="B69" t="s">
        <v>1030</v>
      </c>
    </row>
    <row r="70" spans="1:2" x14ac:dyDescent="0.3">
      <c r="A70" t="s">
        <v>152</v>
      </c>
      <c r="B70" t="s">
        <v>1032</v>
      </c>
    </row>
    <row r="71" spans="1:2" x14ac:dyDescent="0.3">
      <c r="A71" t="s">
        <v>154</v>
      </c>
      <c r="B71" t="s">
        <v>1028</v>
      </c>
    </row>
    <row r="72" spans="1:2" x14ac:dyDescent="0.3">
      <c r="A72" t="s">
        <v>156</v>
      </c>
      <c r="B72" t="s">
        <v>1030</v>
      </c>
    </row>
    <row r="73" spans="1:2" x14ac:dyDescent="0.3">
      <c r="A73" t="s">
        <v>158</v>
      </c>
      <c r="B73" t="s">
        <v>1032</v>
      </c>
    </row>
    <row r="74" spans="1:2" x14ac:dyDescent="0.3">
      <c r="A74" t="s">
        <v>160</v>
      </c>
      <c r="B74" t="s">
        <v>1033</v>
      </c>
    </row>
    <row r="75" spans="1:2" x14ac:dyDescent="0.3">
      <c r="A75" t="s">
        <v>162</v>
      </c>
      <c r="B75" t="s">
        <v>1028</v>
      </c>
    </row>
    <row r="76" spans="1:2" x14ac:dyDescent="0.3">
      <c r="A76" t="s">
        <v>164</v>
      </c>
      <c r="B76" t="s">
        <v>1029</v>
      </c>
    </row>
    <row r="77" spans="1:2" x14ac:dyDescent="0.3">
      <c r="A77" t="s">
        <v>166</v>
      </c>
      <c r="B77" t="s">
        <v>1026</v>
      </c>
    </row>
    <row r="78" spans="1:2" x14ac:dyDescent="0.3">
      <c r="A78" t="s">
        <v>168</v>
      </c>
      <c r="B78" t="s">
        <v>1030</v>
      </c>
    </row>
    <row r="79" spans="1:2" x14ac:dyDescent="0.3">
      <c r="A79" t="s">
        <v>170</v>
      </c>
      <c r="B79" t="s">
        <v>1029</v>
      </c>
    </row>
    <row r="80" spans="1:2" x14ac:dyDescent="0.3">
      <c r="A80" t="s">
        <v>172</v>
      </c>
      <c r="B80" t="s">
        <v>1030</v>
      </c>
    </row>
    <row r="81" spans="1:2" x14ac:dyDescent="0.3">
      <c r="A81" t="s">
        <v>174</v>
      </c>
      <c r="B81" t="s">
        <v>1021</v>
      </c>
    </row>
    <row r="82" spans="1:2" x14ac:dyDescent="0.3">
      <c r="A82" t="s">
        <v>176</v>
      </c>
      <c r="B82" t="s">
        <v>1032</v>
      </c>
    </row>
    <row r="83" spans="1:2" x14ac:dyDescent="0.3">
      <c r="A83" t="s">
        <v>178</v>
      </c>
      <c r="B83" t="s">
        <v>1027</v>
      </c>
    </row>
    <row r="84" spans="1:2" x14ac:dyDescent="0.3">
      <c r="A84" t="s">
        <v>180</v>
      </c>
      <c r="B84" t="s">
        <v>1031</v>
      </c>
    </row>
    <row r="85" spans="1:2" x14ac:dyDescent="0.3">
      <c r="A85" t="s">
        <v>182</v>
      </c>
      <c r="B85" t="s">
        <v>1032</v>
      </c>
    </row>
    <row r="86" spans="1:2" x14ac:dyDescent="0.3">
      <c r="A86" t="s">
        <v>184</v>
      </c>
      <c r="B86" t="s">
        <v>1022</v>
      </c>
    </row>
    <row r="87" spans="1:2" x14ac:dyDescent="0.3">
      <c r="A87" t="s">
        <v>186</v>
      </c>
      <c r="B87" t="s">
        <v>1017</v>
      </c>
    </row>
    <row r="88" spans="1:2" x14ac:dyDescent="0.3">
      <c r="A88" t="s">
        <v>188</v>
      </c>
      <c r="B88" t="s">
        <v>1031</v>
      </c>
    </row>
    <row r="89" spans="1:2" x14ac:dyDescent="0.3">
      <c r="A89" t="s">
        <v>190</v>
      </c>
      <c r="B89" t="s">
        <v>1017</v>
      </c>
    </row>
    <row r="90" spans="1:2" x14ac:dyDescent="0.3">
      <c r="A90" t="s">
        <v>192</v>
      </c>
      <c r="B90" t="s">
        <v>1032</v>
      </c>
    </row>
    <row r="91" spans="1:2" x14ac:dyDescent="0.3">
      <c r="A91" t="s">
        <v>194</v>
      </c>
      <c r="B91" t="s">
        <v>1031</v>
      </c>
    </row>
    <row r="92" spans="1:2" x14ac:dyDescent="0.3">
      <c r="A92" t="s">
        <v>196</v>
      </c>
      <c r="B92" t="s">
        <v>1028</v>
      </c>
    </row>
    <row r="93" spans="1:2" x14ac:dyDescent="0.3">
      <c r="A93" t="s">
        <v>198</v>
      </c>
      <c r="B93" t="s">
        <v>1020</v>
      </c>
    </row>
    <row r="94" spans="1:2" x14ac:dyDescent="0.3">
      <c r="A94" t="s">
        <v>200</v>
      </c>
      <c r="B94" t="s">
        <v>1026</v>
      </c>
    </row>
    <row r="95" spans="1:2" x14ac:dyDescent="0.3">
      <c r="A95" t="s">
        <v>202</v>
      </c>
      <c r="B95" t="s">
        <v>1018</v>
      </c>
    </row>
    <row r="96" spans="1:2" x14ac:dyDescent="0.3">
      <c r="A96" t="s">
        <v>204</v>
      </c>
      <c r="B96" t="s">
        <v>1025</v>
      </c>
    </row>
    <row r="97" spans="1:2" x14ac:dyDescent="0.3">
      <c r="A97" t="s">
        <v>206</v>
      </c>
      <c r="B97" t="s">
        <v>1028</v>
      </c>
    </row>
    <row r="98" spans="1:2" x14ac:dyDescent="0.3">
      <c r="A98" t="s">
        <v>208</v>
      </c>
      <c r="B98" t="s">
        <v>1023</v>
      </c>
    </row>
    <row r="99" spans="1:2" x14ac:dyDescent="0.3">
      <c r="A99" t="s">
        <v>210</v>
      </c>
      <c r="B99" t="s">
        <v>1025</v>
      </c>
    </row>
    <row r="100" spans="1:2" x14ac:dyDescent="0.3">
      <c r="A100" t="s">
        <v>212</v>
      </c>
      <c r="B100" t="s">
        <v>1029</v>
      </c>
    </row>
    <row r="101" spans="1:2" x14ac:dyDescent="0.3">
      <c r="A101" t="s">
        <v>214</v>
      </c>
      <c r="B101" t="s">
        <v>1016</v>
      </c>
    </row>
    <row r="102" spans="1:2" x14ac:dyDescent="0.3">
      <c r="A102" t="s">
        <v>216</v>
      </c>
      <c r="B102" t="s">
        <v>1033</v>
      </c>
    </row>
    <row r="103" spans="1:2" x14ac:dyDescent="0.3">
      <c r="A103" t="s">
        <v>218</v>
      </c>
      <c r="B103" t="s">
        <v>1028</v>
      </c>
    </row>
    <row r="104" spans="1:2" x14ac:dyDescent="0.3">
      <c r="A104" t="s">
        <v>220</v>
      </c>
      <c r="B104" t="s">
        <v>1034</v>
      </c>
    </row>
    <row r="105" spans="1:2" x14ac:dyDescent="0.3">
      <c r="A105" t="s">
        <v>222</v>
      </c>
      <c r="B105" t="s">
        <v>1024</v>
      </c>
    </row>
    <row r="106" spans="1:2" x14ac:dyDescent="0.3">
      <c r="A106" t="s">
        <v>224</v>
      </c>
      <c r="B106" t="s">
        <v>1027</v>
      </c>
    </row>
    <row r="107" spans="1:2" x14ac:dyDescent="0.3">
      <c r="A107" t="s">
        <v>226</v>
      </c>
      <c r="B107" t="s">
        <v>1023</v>
      </c>
    </row>
    <row r="108" spans="1:2" x14ac:dyDescent="0.3">
      <c r="A108" t="s">
        <v>228</v>
      </c>
      <c r="B108" t="s">
        <v>1021</v>
      </c>
    </row>
    <row r="109" spans="1:2" x14ac:dyDescent="0.3">
      <c r="A109" t="s">
        <v>230</v>
      </c>
      <c r="B109" t="s">
        <v>1016</v>
      </c>
    </row>
    <row r="110" spans="1:2" x14ac:dyDescent="0.3">
      <c r="A110" t="s">
        <v>232</v>
      </c>
      <c r="B110" t="s">
        <v>1017</v>
      </c>
    </row>
    <row r="111" spans="1:2" x14ac:dyDescent="0.3">
      <c r="A111" t="s">
        <v>234</v>
      </c>
      <c r="B111" t="s">
        <v>1019</v>
      </c>
    </row>
    <row r="112" spans="1:2" x14ac:dyDescent="0.3">
      <c r="A112" t="s">
        <v>236</v>
      </c>
      <c r="B112" t="s">
        <v>1026</v>
      </c>
    </row>
    <row r="113" spans="1:2" x14ac:dyDescent="0.3">
      <c r="A113" t="s">
        <v>238</v>
      </c>
      <c r="B113" t="s">
        <v>1029</v>
      </c>
    </row>
    <row r="114" spans="1:2" x14ac:dyDescent="0.3">
      <c r="A114" t="s">
        <v>240</v>
      </c>
      <c r="B114" t="s">
        <v>1025</v>
      </c>
    </row>
    <row r="115" spans="1:2" x14ac:dyDescent="0.3">
      <c r="A115" t="s">
        <v>242</v>
      </c>
      <c r="B115" t="s">
        <v>1023</v>
      </c>
    </row>
    <row r="116" spans="1:2" x14ac:dyDescent="0.3">
      <c r="A116" t="s">
        <v>244</v>
      </c>
      <c r="B116" t="s">
        <v>1022</v>
      </c>
    </row>
    <row r="117" spans="1:2" x14ac:dyDescent="0.3">
      <c r="A117" t="s">
        <v>246</v>
      </c>
      <c r="B117" t="s">
        <v>1016</v>
      </c>
    </row>
    <row r="118" spans="1:2" x14ac:dyDescent="0.3">
      <c r="A118" t="s">
        <v>248</v>
      </c>
      <c r="B118" t="s">
        <v>1028</v>
      </c>
    </row>
    <row r="119" spans="1:2" x14ac:dyDescent="0.3">
      <c r="A119" t="s">
        <v>250</v>
      </c>
      <c r="B119" t="s">
        <v>1017</v>
      </c>
    </row>
    <row r="120" spans="1:2" x14ac:dyDescent="0.3">
      <c r="A120" t="s">
        <v>252</v>
      </c>
      <c r="B120" t="s">
        <v>1023</v>
      </c>
    </row>
    <row r="121" spans="1:2" x14ac:dyDescent="0.3">
      <c r="A121" t="s">
        <v>254</v>
      </c>
      <c r="B121" t="s">
        <v>1016</v>
      </c>
    </row>
    <row r="122" spans="1:2" x14ac:dyDescent="0.3">
      <c r="A122" t="s">
        <v>256</v>
      </c>
      <c r="B122" t="s">
        <v>1017</v>
      </c>
    </row>
    <row r="123" spans="1:2" x14ac:dyDescent="0.3">
      <c r="A123" t="s">
        <v>258</v>
      </c>
      <c r="B123" t="s">
        <v>1022</v>
      </c>
    </row>
    <row r="124" spans="1:2" x14ac:dyDescent="0.3">
      <c r="A124" t="s">
        <v>260</v>
      </c>
      <c r="B124" t="s">
        <v>1029</v>
      </c>
    </row>
    <row r="125" spans="1:2" x14ac:dyDescent="0.3">
      <c r="A125" t="s">
        <v>262</v>
      </c>
      <c r="B125" t="s">
        <v>1027</v>
      </c>
    </row>
    <row r="126" spans="1:2" x14ac:dyDescent="0.3">
      <c r="A126" t="s">
        <v>264</v>
      </c>
      <c r="B126" t="s">
        <v>1018</v>
      </c>
    </row>
    <row r="127" spans="1:2" x14ac:dyDescent="0.3">
      <c r="A127" t="s">
        <v>266</v>
      </c>
      <c r="B127" t="s">
        <v>1031</v>
      </c>
    </row>
    <row r="128" spans="1:2" x14ac:dyDescent="0.3">
      <c r="A128" t="s">
        <v>268</v>
      </c>
      <c r="B128" t="s">
        <v>1033</v>
      </c>
    </row>
    <row r="129" spans="1:2" x14ac:dyDescent="0.3">
      <c r="A129" t="s">
        <v>270</v>
      </c>
      <c r="B129" t="s">
        <v>1032</v>
      </c>
    </row>
    <row r="130" spans="1:2" x14ac:dyDescent="0.3">
      <c r="A130" t="s">
        <v>272</v>
      </c>
      <c r="B130" t="s">
        <v>1030</v>
      </c>
    </row>
    <row r="131" spans="1:2" x14ac:dyDescent="0.3">
      <c r="A131" t="s">
        <v>274</v>
      </c>
      <c r="B131" t="s">
        <v>1019</v>
      </c>
    </row>
    <row r="132" spans="1:2" x14ac:dyDescent="0.3">
      <c r="A132" t="s">
        <v>276</v>
      </c>
      <c r="B132" t="s">
        <v>1021</v>
      </c>
    </row>
    <row r="133" spans="1:2" x14ac:dyDescent="0.3">
      <c r="A133" t="s">
        <v>278</v>
      </c>
      <c r="B133" t="s">
        <v>1020</v>
      </c>
    </row>
    <row r="134" spans="1:2" x14ac:dyDescent="0.3">
      <c r="A134" t="s">
        <v>280</v>
      </c>
      <c r="B134" t="s">
        <v>1025</v>
      </c>
    </row>
    <row r="135" spans="1:2" x14ac:dyDescent="0.3">
      <c r="A135" t="s">
        <v>282</v>
      </c>
      <c r="B135" t="s">
        <v>1021</v>
      </c>
    </row>
    <row r="136" spans="1:2" x14ac:dyDescent="0.3">
      <c r="A136" t="s">
        <v>284</v>
      </c>
      <c r="B136" t="s">
        <v>1024</v>
      </c>
    </row>
    <row r="137" spans="1:2" x14ac:dyDescent="0.3">
      <c r="A137" t="s">
        <v>286</v>
      </c>
      <c r="B137" t="s">
        <v>1031</v>
      </c>
    </row>
    <row r="138" spans="1:2" x14ac:dyDescent="0.3">
      <c r="A138" t="s">
        <v>288</v>
      </c>
      <c r="B138" t="s">
        <v>1018</v>
      </c>
    </row>
    <row r="139" spans="1:2" x14ac:dyDescent="0.3">
      <c r="A139" t="s">
        <v>290</v>
      </c>
      <c r="B139" t="s">
        <v>1022</v>
      </c>
    </row>
    <row r="140" spans="1:2" x14ac:dyDescent="0.3">
      <c r="A140" t="s">
        <v>292</v>
      </c>
      <c r="B140" t="s">
        <v>1019</v>
      </c>
    </row>
    <row r="141" spans="1:2" x14ac:dyDescent="0.3">
      <c r="A141" t="s">
        <v>294</v>
      </c>
      <c r="B141" t="s">
        <v>1031</v>
      </c>
    </row>
    <row r="142" spans="1:2" x14ac:dyDescent="0.3">
      <c r="A142" t="s">
        <v>296</v>
      </c>
      <c r="B142" t="s">
        <v>1022</v>
      </c>
    </row>
    <row r="143" spans="1:2" x14ac:dyDescent="0.3">
      <c r="A143" t="s">
        <v>298</v>
      </c>
      <c r="B143" t="s">
        <v>1026</v>
      </c>
    </row>
    <row r="144" spans="1:2" x14ac:dyDescent="0.3">
      <c r="A144" t="s">
        <v>300</v>
      </c>
      <c r="B144" t="s">
        <v>1031</v>
      </c>
    </row>
    <row r="145" spans="1:2" x14ac:dyDescent="0.3">
      <c r="A145" t="s">
        <v>302</v>
      </c>
      <c r="B145" t="s">
        <v>1018</v>
      </c>
    </row>
    <row r="146" spans="1:2" x14ac:dyDescent="0.3">
      <c r="A146" t="s">
        <v>304</v>
      </c>
      <c r="B146" t="s">
        <v>1017</v>
      </c>
    </row>
    <row r="147" spans="1:2" x14ac:dyDescent="0.3">
      <c r="A147" t="s">
        <v>306</v>
      </c>
      <c r="B147" t="s">
        <v>1032</v>
      </c>
    </row>
    <row r="148" spans="1:2" x14ac:dyDescent="0.3">
      <c r="A148" t="s">
        <v>308</v>
      </c>
      <c r="B148" t="s">
        <v>1033</v>
      </c>
    </row>
    <row r="149" spans="1:2" x14ac:dyDescent="0.3">
      <c r="A149" t="s">
        <v>310</v>
      </c>
      <c r="B149" t="s">
        <v>1023</v>
      </c>
    </row>
    <row r="150" spans="1:2" x14ac:dyDescent="0.3">
      <c r="A150" t="s">
        <v>312</v>
      </c>
      <c r="B150" t="s">
        <v>1022</v>
      </c>
    </row>
    <row r="151" spans="1:2" x14ac:dyDescent="0.3">
      <c r="A151" t="s">
        <v>314</v>
      </c>
      <c r="B151" t="s">
        <v>1026</v>
      </c>
    </row>
    <row r="152" spans="1:2" x14ac:dyDescent="0.3">
      <c r="A152" t="s">
        <v>316</v>
      </c>
      <c r="B152" t="s">
        <v>1026</v>
      </c>
    </row>
    <row r="153" spans="1:2" x14ac:dyDescent="0.3">
      <c r="A153" t="s">
        <v>318</v>
      </c>
      <c r="B153" t="s">
        <v>1023</v>
      </c>
    </row>
    <row r="154" spans="1:2" x14ac:dyDescent="0.3">
      <c r="A154" t="s">
        <v>320</v>
      </c>
      <c r="B154" t="s">
        <v>1019</v>
      </c>
    </row>
    <row r="155" spans="1:2" x14ac:dyDescent="0.3">
      <c r="A155" t="s">
        <v>322</v>
      </c>
      <c r="B155" t="s">
        <v>1017</v>
      </c>
    </row>
    <row r="156" spans="1:2" x14ac:dyDescent="0.3">
      <c r="A156" t="s">
        <v>324</v>
      </c>
      <c r="B156" t="s">
        <v>1028</v>
      </c>
    </row>
    <row r="157" spans="1:2" x14ac:dyDescent="0.3">
      <c r="A157" t="s">
        <v>326</v>
      </c>
      <c r="B157" t="s">
        <v>1025</v>
      </c>
    </row>
    <row r="158" spans="1:2" x14ac:dyDescent="0.3">
      <c r="A158" t="s">
        <v>328</v>
      </c>
      <c r="B158" t="s">
        <v>1033</v>
      </c>
    </row>
    <row r="159" spans="1:2" x14ac:dyDescent="0.3">
      <c r="A159" t="s">
        <v>330</v>
      </c>
      <c r="B159" t="s">
        <v>1017</v>
      </c>
    </row>
    <row r="160" spans="1:2" x14ac:dyDescent="0.3">
      <c r="A160" t="s">
        <v>332</v>
      </c>
      <c r="B160" t="s">
        <v>1030</v>
      </c>
    </row>
    <row r="161" spans="1:2" x14ac:dyDescent="0.3">
      <c r="A161" t="s">
        <v>334</v>
      </c>
      <c r="B161" t="s">
        <v>1026</v>
      </c>
    </row>
    <row r="162" spans="1:2" x14ac:dyDescent="0.3">
      <c r="A162" t="s">
        <v>336</v>
      </c>
      <c r="B162" t="s">
        <v>1017</v>
      </c>
    </row>
    <row r="163" spans="1:2" x14ac:dyDescent="0.3">
      <c r="A163" t="s">
        <v>338</v>
      </c>
      <c r="B163" t="s">
        <v>1028</v>
      </c>
    </row>
    <row r="164" spans="1:2" x14ac:dyDescent="0.3">
      <c r="A164" t="s">
        <v>340</v>
      </c>
      <c r="B164" t="s">
        <v>1018</v>
      </c>
    </row>
    <row r="165" spans="1:2" x14ac:dyDescent="0.3">
      <c r="A165" t="s">
        <v>342</v>
      </c>
      <c r="B165" t="s">
        <v>1024</v>
      </c>
    </row>
    <row r="166" spans="1:2" x14ac:dyDescent="0.3">
      <c r="A166" t="s">
        <v>344</v>
      </c>
      <c r="B166" t="s">
        <v>1031</v>
      </c>
    </row>
    <row r="167" spans="1:2" x14ac:dyDescent="0.3">
      <c r="A167" t="s">
        <v>346</v>
      </c>
      <c r="B167" t="s">
        <v>1021</v>
      </c>
    </row>
    <row r="168" spans="1:2" x14ac:dyDescent="0.3">
      <c r="A168" t="s">
        <v>348</v>
      </c>
      <c r="B168" t="s">
        <v>1016</v>
      </c>
    </row>
    <row r="169" spans="1:2" x14ac:dyDescent="0.3">
      <c r="A169" t="s">
        <v>350</v>
      </c>
      <c r="B169" t="s">
        <v>1034</v>
      </c>
    </row>
    <row r="170" spans="1:2" x14ac:dyDescent="0.3">
      <c r="A170" t="s">
        <v>352</v>
      </c>
      <c r="B170" t="s">
        <v>1029</v>
      </c>
    </row>
    <row r="171" spans="1:2" x14ac:dyDescent="0.3">
      <c r="A171" t="s">
        <v>354</v>
      </c>
      <c r="B171" t="s">
        <v>1023</v>
      </c>
    </row>
    <row r="172" spans="1:2" x14ac:dyDescent="0.3">
      <c r="A172" t="s">
        <v>356</v>
      </c>
      <c r="B172" t="s">
        <v>1023</v>
      </c>
    </row>
    <row r="173" spans="1:2" x14ac:dyDescent="0.3">
      <c r="A173" t="s">
        <v>358</v>
      </c>
      <c r="B173" t="s">
        <v>1032</v>
      </c>
    </row>
    <row r="174" spans="1:2" x14ac:dyDescent="0.3">
      <c r="A174" t="s">
        <v>360</v>
      </c>
      <c r="B174" t="s">
        <v>1032</v>
      </c>
    </row>
    <row r="175" spans="1:2" x14ac:dyDescent="0.3">
      <c r="A175" t="s">
        <v>362</v>
      </c>
      <c r="B175" t="s">
        <v>1023</v>
      </c>
    </row>
    <row r="176" spans="1:2" x14ac:dyDescent="0.3">
      <c r="A176" t="s">
        <v>364</v>
      </c>
      <c r="B176" t="s">
        <v>1031</v>
      </c>
    </row>
    <row r="177" spans="1:2" x14ac:dyDescent="0.3">
      <c r="A177" t="s">
        <v>366</v>
      </c>
      <c r="B177" t="s">
        <v>1021</v>
      </c>
    </row>
    <row r="178" spans="1:2" x14ac:dyDescent="0.3">
      <c r="A178" t="s">
        <v>368</v>
      </c>
      <c r="B178" t="s">
        <v>1031</v>
      </c>
    </row>
    <row r="179" spans="1:2" x14ac:dyDescent="0.3">
      <c r="A179" t="s">
        <v>370</v>
      </c>
      <c r="B179" t="s">
        <v>1020</v>
      </c>
    </row>
    <row r="180" spans="1:2" x14ac:dyDescent="0.3">
      <c r="A180" t="s">
        <v>372</v>
      </c>
      <c r="B180" t="s">
        <v>1022</v>
      </c>
    </row>
    <row r="181" spans="1:2" x14ac:dyDescent="0.3">
      <c r="A181" t="s">
        <v>374</v>
      </c>
      <c r="B181" t="s">
        <v>1024</v>
      </c>
    </row>
    <row r="182" spans="1:2" x14ac:dyDescent="0.3">
      <c r="A182" t="s">
        <v>376</v>
      </c>
      <c r="B182" t="s">
        <v>1029</v>
      </c>
    </row>
    <row r="183" spans="1:2" x14ac:dyDescent="0.3">
      <c r="A183" t="s">
        <v>378</v>
      </c>
      <c r="B183" t="s">
        <v>1016</v>
      </c>
    </row>
    <row r="184" spans="1:2" x14ac:dyDescent="0.3">
      <c r="A184" t="s">
        <v>380</v>
      </c>
      <c r="B184" t="s">
        <v>1028</v>
      </c>
    </row>
    <row r="185" spans="1:2" x14ac:dyDescent="0.3">
      <c r="A185" t="s">
        <v>382</v>
      </c>
      <c r="B185" t="s">
        <v>1021</v>
      </c>
    </row>
    <row r="186" spans="1:2" x14ac:dyDescent="0.3">
      <c r="A186" t="s">
        <v>384</v>
      </c>
      <c r="B186" t="s">
        <v>1027</v>
      </c>
    </row>
    <row r="187" spans="1:2" x14ac:dyDescent="0.3">
      <c r="A187" t="s">
        <v>386</v>
      </c>
      <c r="B187" t="s">
        <v>1019</v>
      </c>
    </row>
    <row r="188" spans="1:2" x14ac:dyDescent="0.3">
      <c r="A188" t="s">
        <v>388</v>
      </c>
      <c r="B188" t="s">
        <v>1026</v>
      </c>
    </row>
    <row r="189" spans="1:2" x14ac:dyDescent="0.3">
      <c r="A189" t="s">
        <v>390</v>
      </c>
      <c r="B189" t="s">
        <v>1027</v>
      </c>
    </row>
    <row r="190" spans="1:2" x14ac:dyDescent="0.3">
      <c r="A190" t="s">
        <v>392</v>
      </c>
      <c r="B190" t="s">
        <v>1021</v>
      </c>
    </row>
    <row r="191" spans="1:2" x14ac:dyDescent="0.3">
      <c r="A191" t="s">
        <v>394</v>
      </c>
      <c r="B191" t="s">
        <v>1026</v>
      </c>
    </row>
    <row r="192" spans="1:2" x14ac:dyDescent="0.3">
      <c r="A192" t="s">
        <v>396</v>
      </c>
      <c r="B192" t="s">
        <v>1024</v>
      </c>
    </row>
    <row r="193" spans="1:2" x14ac:dyDescent="0.3">
      <c r="A193" t="s">
        <v>398</v>
      </c>
      <c r="B193" t="s">
        <v>1030</v>
      </c>
    </row>
    <row r="194" spans="1:2" x14ac:dyDescent="0.3">
      <c r="A194" t="s">
        <v>400</v>
      </c>
      <c r="B194" t="s">
        <v>1024</v>
      </c>
    </row>
    <row r="195" spans="1:2" x14ac:dyDescent="0.3">
      <c r="A195" t="s">
        <v>402</v>
      </c>
      <c r="B195" t="s">
        <v>1018</v>
      </c>
    </row>
    <row r="196" spans="1:2" x14ac:dyDescent="0.3">
      <c r="A196" t="s">
        <v>404</v>
      </c>
      <c r="B196" t="s">
        <v>1018</v>
      </c>
    </row>
    <row r="197" spans="1:2" x14ac:dyDescent="0.3">
      <c r="A197" t="s">
        <v>406</v>
      </c>
      <c r="B197" t="s">
        <v>1020</v>
      </c>
    </row>
    <row r="198" spans="1:2" x14ac:dyDescent="0.3">
      <c r="A198" t="s">
        <v>408</v>
      </c>
      <c r="B198" t="s">
        <v>1020</v>
      </c>
    </row>
    <row r="199" spans="1:2" x14ac:dyDescent="0.3">
      <c r="A199" t="s">
        <v>410</v>
      </c>
      <c r="B199" t="s">
        <v>1031</v>
      </c>
    </row>
    <row r="200" spans="1:2" x14ac:dyDescent="0.3">
      <c r="A200" t="s">
        <v>412</v>
      </c>
      <c r="B200" t="s">
        <v>1026</v>
      </c>
    </row>
    <row r="201" spans="1:2" x14ac:dyDescent="0.3">
      <c r="A201" t="s">
        <v>414</v>
      </c>
      <c r="B201" t="s">
        <v>1025</v>
      </c>
    </row>
    <row r="202" spans="1:2" x14ac:dyDescent="0.3">
      <c r="A202" t="s">
        <v>416</v>
      </c>
      <c r="B202" t="s">
        <v>1023</v>
      </c>
    </row>
    <row r="203" spans="1:2" x14ac:dyDescent="0.3">
      <c r="A203" t="s">
        <v>418</v>
      </c>
      <c r="B203" t="s">
        <v>1017</v>
      </c>
    </row>
    <row r="204" spans="1:2" x14ac:dyDescent="0.3">
      <c r="A204" t="s">
        <v>420</v>
      </c>
      <c r="B204" t="s">
        <v>1032</v>
      </c>
    </row>
    <row r="205" spans="1:2" x14ac:dyDescent="0.3">
      <c r="A205" t="s">
        <v>422</v>
      </c>
      <c r="B205" t="s">
        <v>1022</v>
      </c>
    </row>
    <row r="206" spans="1:2" x14ac:dyDescent="0.3">
      <c r="A206" t="s">
        <v>424</v>
      </c>
      <c r="B206" t="s">
        <v>1031</v>
      </c>
    </row>
    <row r="207" spans="1:2" x14ac:dyDescent="0.3">
      <c r="A207" t="s">
        <v>426</v>
      </c>
      <c r="B207" t="s">
        <v>1033</v>
      </c>
    </row>
    <row r="208" spans="1:2" x14ac:dyDescent="0.3">
      <c r="A208" t="s">
        <v>428</v>
      </c>
      <c r="B208" t="s">
        <v>1033</v>
      </c>
    </row>
    <row r="209" spans="1:2" x14ac:dyDescent="0.3">
      <c r="A209" t="s">
        <v>430</v>
      </c>
      <c r="B209" t="s">
        <v>1029</v>
      </c>
    </row>
    <row r="210" spans="1:2" x14ac:dyDescent="0.3">
      <c r="A210" t="s">
        <v>432</v>
      </c>
      <c r="B210" t="s">
        <v>1030</v>
      </c>
    </row>
    <row r="211" spans="1:2" x14ac:dyDescent="0.3">
      <c r="A211" t="s">
        <v>434</v>
      </c>
      <c r="B211" t="s">
        <v>1030</v>
      </c>
    </row>
    <row r="212" spans="1:2" x14ac:dyDescent="0.3">
      <c r="A212" t="s">
        <v>436</v>
      </c>
      <c r="B212" t="s">
        <v>1019</v>
      </c>
    </row>
    <row r="213" spans="1:2" x14ac:dyDescent="0.3">
      <c r="A213" t="s">
        <v>438</v>
      </c>
      <c r="B213" t="s">
        <v>1033</v>
      </c>
    </row>
    <row r="214" spans="1:2" x14ac:dyDescent="0.3">
      <c r="A214" t="s">
        <v>440</v>
      </c>
      <c r="B214" t="s">
        <v>1026</v>
      </c>
    </row>
    <row r="215" spans="1:2" x14ac:dyDescent="0.3">
      <c r="A215" t="s">
        <v>442</v>
      </c>
      <c r="B215" t="s">
        <v>1031</v>
      </c>
    </row>
    <row r="216" spans="1:2" x14ac:dyDescent="0.3">
      <c r="A216" t="s">
        <v>444</v>
      </c>
      <c r="B216" t="s">
        <v>1034</v>
      </c>
    </row>
    <row r="217" spans="1:2" x14ac:dyDescent="0.3">
      <c r="A217" t="s">
        <v>446</v>
      </c>
      <c r="B217" t="s">
        <v>1030</v>
      </c>
    </row>
    <row r="218" spans="1:2" x14ac:dyDescent="0.3">
      <c r="A218" t="s">
        <v>448</v>
      </c>
      <c r="B218" t="s">
        <v>1020</v>
      </c>
    </row>
    <row r="219" spans="1:2" x14ac:dyDescent="0.3">
      <c r="A219" t="s">
        <v>450</v>
      </c>
      <c r="B219" t="s">
        <v>1028</v>
      </c>
    </row>
    <row r="220" spans="1:2" x14ac:dyDescent="0.3">
      <c r="A220" t="s">
        <v>452</v>
      </c>
      <c r="B220" t="s">
        <v>1016</v>
      </c>
    </row>
    <row r="221" spans="1:2" x14ac:dyDescent="0.3">
      <c r="A221" t="s">
        <v>454</v>
      </c>
      <c r="B221" t="s">
        <v>1026</v>
      </c>
    </row>
    <row r="222" spans="1:2" x14ac:dyDescent="0.3">
      <c r="A222" t="s">
        <v>456</v>
      </c>
      <c r="B222" t="s">
        <v>1023</v>
      </c>
    </row>
    <row r="223" spans="1:2" x14ac:dyDescent="0.3">
      <c r="A223" t="s">
        <v>458</v>
      </c>
      <c r="B223" t="s">
        <v>1017</v>
      </c>
    </row>
    <row r="224" spans="1:2" x14ac:dyDescent="0.3">
      <c r="A224" t="s">
        <v>460</v>
      </c>
      <c r="B224" t="s">
        <v>1034</v>
      </c>
    </row>
    <row r="225" spans="1:2" x14ac:dyDescent="0.3">
      <c r="A225" t="s">
        <v>462</v>
      </c>
      <c r="B225" t="s">
        <v>1019</v>
      </c>
    </row>
    <row r="226" spans="1:2" x14ac:dyDescent="0.3">
      <c r="A226" t="s">
        <v>464</v>
      </c>
      <c r="B226" t="s">
        <v>1032</v>
      </c>
    </row>
    <row r="227" spans="1:2" x14ac:dyDescent="0.3">
      <c r="A227" t="s">
        <v>466</v>
      </c>
      <c r="B227" t="s">
        <v>1025</v>
      </c>
    </row>
    <row r="228" spans="1:2" x14ac:dyDescent="0.3">
      <c r="A228" t="s">
        <v>468</v>
      </c>
      <c r="B228" t="s">
        <v>1022</v>
      </c>
    </row>
    <row r="229" spans="1:2" x14ac:dyDescent="0.3">
      <c r="A229" t="s">
        <v>470</v>
      </c>
      <c r="B229" t="s">
        <v>1025</v>
      </c>
    </row>
    <row r="230" spans="1:2" x14ac:dyDescent="0.3">
      <c r="A230" t="s">
        <v>472</v>
      </c>
      <c r="B230" t="s">
        <v>1022</v>
      </c>
    </row>
    <row r="231" spans="1:2" x14ac:dyDescent="0.3">
      <c r="A231" t="s">
        <v>474</v>
      </c>
      <c r="B231" t="s">
        <v>1026</v>
      </c>
    </row>
    <row r="232" spans="1:2" x14ac:dyDescent="0.3">
      <c r="A232" t="s">
        <v>476</v>
      </c>
      <c r="B232" t="s">
        <v>1033</v>
      </c>
    </row>
    <row r="233" spans="1:2" x14ac:dyDescent="0.3">
      <c r="A233" t="s">
        <v>478</v>
      </c>
      <c r="B233" t="s">
        <v>1024</v>
      </c>
    </row>
    <row r="234" spans="1:2" x14ac:dyDescent="0.3">
      <c r="A234" t="s">
        <v>480</v>
      </c>
      <c r="B234" t="s">
        <v>1026</v>
      </c>
    </row>
    <row r="235" spans="1:2" x14ac:dyDescent="0.3">
      <c r="A235" t="s">
        <v>482</v>
      </c>
      <c r="B235" t="s">
        <v>1026</v>
      </c>
    </row>
    <row r="236" spans="1:2" x14ac:dyDescent="0.3">
      <c r="A236" t="s">
        <v>484</v>
      </c>
      <c r="B236" t="s">
        <v>1031</v>
      </c>
    </row>
    <row r="237" spans="1:2" x14ac:dyDescent="0.3">
      <c r="A237" t="s">
        <v>486</v>
      </c>
      <c r="B237" t="s">
        <v>1022</v>
      </c>
    </row>
    <row r="238" spans="1:2" x14ac:dyDescent="0.3">
      <c r="A238" t="s">
        <v>488</v>
      </c>
      <c r="B238" t="s">
        <v>1025</v>
      </c>
    </row>
    <row r="239" spans="1:2" x14ac:dyDescent="0.3">
      <c r="A239" t="s">
        <v>490</v>
      </c>
      <c r="B239" t="s">
        <v>1022</v>
      </c>
    </row>
    <row r="240" spans="1:2" x14ac:dyDescent="0.3">
      <c r="A240" t="s">
        <v>492</v>
      </c>
      <c r="B240" t="s">
        <v>1032</v>
      </c>
    </row>
    <row r="241" spans="1:2" x14ac:dyDescent="0.3">
      <c r="A241" t="s">
        <v>494</v>
      </c>
      <c r="B241" t="s">
        <v>1027</v>
      </c>
    </row>
    <row r="242" spans="1:2" x14ac:dyDescent="0.3">
      <c r="A242" t="s">
        <v>496</v>
      </c>
      <c r="B242" t="s">
        <v>1032</v>
      </c>
    </row>
    <row r="243" spans="1:2" x14ac:dyDescent="0.3">
      <c r="A243" t="s">
        <v>498</v>
      </c>
      <c r="B243" t="s">
        <v>1018</v>
      </c>
    </row>
    <row r="244" spans="1:2" x14ac:dyDescent="0.3">
      <c r="A244" t="s">
        <v>500</v>
      </c>
      <c r="B244" t="s">
        <v>1026</v>
      </c>
    </row>
    <row r="245" spans="1:2" x14ac:dyDescent="0.3">
      <c r="A245" t="s">
        <v>502</v>
      </c>
      <c r="B245" t="s">
        <v>1020</v>
      </c>
    </row>
    <row r="246" spans="1:2" x14ac:dyDescent="0.3">
      <c r="A246" t="s">
        <v>504</v>
      </c>
      <c r="B246" t="s">
        <v>1026</v>
      </c>
    </row>
    <row r="247" spans="1:2" x14ac:dyDescent="0.3">
      <c r="A247" t="s">
        <v>506</v>
      </c>
      <c r="B247" t="s">
        <v>1023</v>
      </c>
    </row>
    <row r="248" spans="1:2" x14ac:dyDescent="0.3">
      <c r="A248" t="s">
        <v>508</v>
      </c>
      <c r="B248" t="s">
        <v>1031</v>
      </c>
    </row>
    <row r="249" spans="1:2" x14ac:dyDescent="0.3">
      <c r="A249" t="s">
        <v>510</v>
      </c>
      <c r="B249" t="s">
        <v>1027</v>
      </c>
    </row>
    <row r="250" spans="1:2" x14ac:dyDescent="0.3">
      <c r="A250" t="s">
        <v>512</v>
      </c>
      <c r="B250" t="s">
        <v>1033</v>
      </c>
    </row>
    <row r="251" spans="1:2" x14ac:dyDescent="0.3">
      <c r="A251" t="s">
        <v>514</v>
      </c>
      <c r="B251" t="s">
        <v>1034</v>
      </c>
    </row>
    <row r="252" spans="1:2" x14ac:dyDescent="0.3">
      <c r="A252" t="s">
        <v>516</v>
      </c>
      <c r="B252" t="s">
        <v>1033</v>
      </c>
    </row>
    <row r="253" spans="1:2" x14ac:dyDescent="0.3">
      <c r="A253" t="s">
        <v>518</v>
      </c>
      <c r="B253" t="s">
        <v>1022</v>
      </c>
    </row>
    <row r="254" spans="1:2" x14ac:dyDescent="0.3">
      <c r="A254" t="s">
        <v>520</v>
      </c>
      <c r="B254" t="s">
        <v>1024</v>
      </c>
    </row>
    <row r="255" spans="1:2" x14ac:dyDescent="0.3">
      <c r="A255" t="s">
        <v>522</v>
      </c>
      <c r="B255" t="s">
        <v>1034</v>
      </c>
    </row>
    <row r="256" spans="1:2" x14ac:dyDescent="0.3">
      <c r="A256" t="s">
        <v>524</v>
      </c>
      <c r="B256" t="s">
        <v>1027</v>
      </c>
    </row>
    <row r="257" spans="1:2" x14ac:dyDescent="0.3">
      <c r="A257" t="s">
        <v>526</v>
      </c>
      <c r="B257" t="s">
        <v>1026</v>
      </c>
    </row>
    <row r="258" spans="1:2" x14ac:dyDescent="0.3">
      <c r="A258" t="s">
        <v>528</v>
      </c>
      <c r="B258" t="s">
        <v>1021</v>
      </c>
    </row>
    <row r="259" spans="1:2" x14ac:dyDescent="0.3">
      <c r="A259" t="s">
        <v>530</v>
      </c>
      <c r="B259" t="s">
        <v>1023</v>
      </c>
    </row>
    <row r="260" spans="1:2" x14ac:dyDescent="0.3">
      <c r="A260" t="s">
        <v>532</v>
      </c>
      <c r="B260" t="s">
        <v>1020</v>
      </c>
    </row>
    <row r="261" spans="1:2" x14ac:dyDescent="0.3">
      <c r="A261" t="s">
        <v>534</v>
      </c>
      <c r="B261" t="s">
        <v>1029</v>
      </c>
    </row>
    <row r="262" spans="1:2" x14ac:dyDescent="0.3">
      <c r="A262" t="s">
        <v>536</v>
      </c>
      <c r="B262" t="s">
        <v>1024</v>
      </c>
    </row>
    <row r="263" spans="1:2" x14ac:dyDescent="0.3">
      <c r="A263" t="s">
        <v>538</v>
      </c>
      <c r="B263" t="s">
        <v>1034</v>
      </c>
    </row>
    <row r="264" spans="1:2" x14ac:dyDescent="0.3">
      <c r="A264" t="s">
        <v>540</v>
      </c>
      <c r="B264" t="s">
        <v>1027</v>
      </c>
    </row>
    <row r="265" spans="1:2" x14ac:dyDescent="0.3">
      <c r="A265" t="s">
        <v>542</v>
      </c>
      <c r="B265" t="s">
        <v>1017</v>
      </c>
    </row>
    <row r="266" spans="1:2" x14ac:dyDescent="0.3">
      <c r="A266" t="s">
        <v>544</v>
      </c>
      <c r="B266" t="s">
        <v>1033</v>
      </c>
    </row>
    <row r="267" spans="1:2" x14ac:dyDescent="0.3">
      <c r="A267" t="s">
        <v>546</v>
      </c>
      <c r="B267" t="s">
        <v>1017</v>
      </c>
    </row>
    <row r="268" spans="1:2" x14ac:dyDescent="0.3">
      <c r="A268" t="s">
        <v>548</v>
      </c>
      <c r="B268" t="s">
        <v>1028</v>
      </c>
    </row>
    <row r="269" spans="1:2" x14ac:dyDescent="0.3">
      <c r="A269" t="s">
        <v>550</v>
      </c>
      <c r="B269" t="s">
        <v>1033</v>
      </c>
    </row>
    <row r="270" spans="1:2" x14ac:dyDescent="0.3">
      <c r="A270" t="s">
        <v>552</v>
      </c>
      <c r="B270" t="s">
        <v>1034</v>
      </c>
    </row>
    <row r="271" spans="1:2" x14ac:dyDescent="0.3">
      <c r="A271" t="s">
        <v>554</v>
      </c>
      <c r="B271" t="s">
        <v>1030</v>
      </c>
    </row>
    <row r="272" spans="1:2" x14ac:dyDescent="0.3">
      <c r="A272" t="s">
        <v>556</v>
      </c>
      <c r="B272" t="s">
        <v>1017</v>
      </c>
    </row>
    <row r="273" spans="1:2" x14ac:dyDescent="0.3">
      <c r="A273" t="s">
        <v>558</v>
      </c>
      <c r="B273" t="s">
        <v>1029</v>
      </c>
    </row>
    <row r="274" spans="1:2" x14ac:dyDescent="0.3">
      <c r="A274" t="s">
        <v>560</v>
      </c>
      <c r="B274" t="s">
        <v>1018</v>
      </c>
    </row>
    <row r="275" spans="1:2" x14ac:dyDescent="0.3">
      <c r="A275" t="s">
        <v>562</v>
      </c>
      <c r="B275" t="s">
        <v>1016</v>
      </c>
    </row>
    <row r="276" spans="1:2" x14ac:dyDescent="0.3">
      <c r="A276" t="s">
        <v>564</v>
      </c>
      <c r="B276" t="s">
        <v>1026</v>
      </c>
    </row>
    <row r="277" spans="1:2" x14ac:dyDescent="0.3">
      <c r="A277" t="s">
        <v>566</v>
      </c>
      <c r="B277" t="s">
        <v>1016</v>
      </c>
    </row>
    <row r="278" spans="1:2" x14ac:dyDescent="0.3">
      <c r="A278" t="s">
        <v>568</v>
      </c>
      <c r="B278" t="s">
        <v>1032</v>
      </c>
    </row>
    <row r="279" spans="1:2" x14ac:dyDescent="0.3">
      <c r="A279" t="s">
        <v>570</v>
      </c>
      <c r="B279" t="s">
        <v>1020</v>
      </c>
    </row>
    <row r="280" spans="1:2" x14ac:dyDescent="0.3">
      <c r="A280" t="s">
        <v>572</v>
      </c>
      <c r="B280" t="s">
        <v>1028</v>
      </c>
    </row>
    <row r="281" spans="1:2" x14ac:dyDescent="0.3">
      <c r="A281" t="s">
        <v>574</v>
      </c>
      <c r="B281" t="s">
        <v>1020</v>
      </c>
    </row>
    <row r="282" spans="1:2" x14ac:dyDescent="0.3">
      <c r="A282" t="s">
        <v>576</v>
      </c>
      <c r="B282" t="s">
        <v>1016</v>
      </c>
    </row>
    <row r="283" spans="1:2" x14ac:dyDescent="0.3">
      <c r="A283" t="s">
        <v>578</v>
      </c>
      <c r="B283" t="s">
        <v>1021</v>
      </c>
    </row>
    <row r="284" spans="1:2" x14ac:dyDescent="0.3">
      <c r="A284" t="s">
        <v>580</v>
      </c>
      <c r="B284" t="s">
        <v>1029</v>
      </c>
    </row>
    <row r="285" spans="1:2" x14ac:dyDescent="0.3">
      <c r="A285" t="s">
        <v>582</v>
      </c>
      <c r="B285" t="s">
        <v>1034</v>
      </c>
    </row>
    <row r="286" spans="1:2" x14ac:dyDescent="0.3">
      <c r="A286" t="s">
        <v>584</v>
      </c>
      <c r="B286" t="s">
        <v>1022</v>
      </c>
    </row>
    <row r="287" spans="1:2" x14ac:dyDescent="0.3">
      <c r="A287" t="s">
        <v>586</v>
      </c>
      <c r="B287" t="s">
        <v>1019</v>
      </c>
    </row>
    <row r="288" spans="1:2" x14ac:dyDescent="0.3">
      <c r="A288" t="s">
        <v>588</v>
      </c>
      <c r="B288" t="s">
        <v>1022</v>
      </c>
    </row>
    <row r="289" spans="1:2" x14ac:dyDescent="0.3">
      <c r="A289" t="s">
        <v>590</v>
      </c>
      <c r="B289" t="s">
        <v>1025</v>
      </c>
    </row>
    <row r="290" spans="1:2" x14ac:dyDescent="0.3">
      <c r="A290" t="s">
        <v>592</v>
      </c>
      <c r="B290" t="s">
        <v>1019</v>
      </c>
    </row>
    <row r="291" spans="1:2" x14ac:dyDescent="0.3">
      <c r="A291" t="s">
        <v>594</v>
      </c>
      <c r="B291" t="s">
        <v>1022</v>
      </c>
    </row>
    <row r="292" spans="1:2" x14ac:dyDescent="0.3">
      <c r="A292" t="s">
        <v>596</v>
      </c>
      <c r="B292" t="s">
        <v>1018</v>
      </c>
    </row>
    <row r="293" spans="1:2" x14ac:dyDescent="0.3">
      <c r="A293" t="s">
        <v>598</v>
      </c>
      <c r="B293" t="s">
        <v>1024</v>
      </c>
    </row>
    <row r="294" spans="1:2" x14ac:dyDescent="0.3">
      <c r="A294" t="s">
        <v>600</v>
      </c>
      <c r="B294" t="s">
        <v>1021</v>
      </c>
    </row>
    <row r="295" spans="1:2" x14ac:dyDescent="0.3">
      <c r="A295" t="s">
        <v>602</v>
      </c>
      <c r="B295" t="s">
        <v>1032</v>
      </c>
    </row>
    <row r="296" spans="1:2" x14ac:dyDescent="0.3">
      <c r="A296" t="s">
        <v>604</v>
      </c>
      <c r="B296" t="s">
        <v>1023</v>
      </c>
    </row>
    <row r="297" spans="1:2" x14ac:dyDescent="0.3">
      <c r="A297" t="s">
        <v>606</v>
      </c>
      <c r="B297" t="s">
        <v>1020</v>
      </c>
    </row>
    <row r="298" spans="1:2" x14ac:dyDescent="0.3">
      <c r="A298" t="s">
        <v>608</v>
      </c>
      <c r="B298" t="s">
        <v>1017</v>
      </c>
    </row>
    <row r="299" spans="1:2" x14ac:dyDescent="0.3">
      <c r="A299" t="s">
        <v>610</v>
      </c>
      <c r="B299" t="s">
        <v>1026</v>
      </c>
    </row>
    <row r="300" spans="1:2" x14ac:dyDescent="0.3">
      <c r="A300" t="s">
        <v>612</v>
      </c>
      <c r="B300" t="s">
        <v>1034</v>
      </c>
    </row>
    <row r="301" spans="1:2" x14ac:dyDescent="0.3">
      <c r="A301" t="s">
        <v>614</v>
      </c>
      <c r="B301" t="s">
        <v>1017</v>
      </c>
    </row>
    <row r="302" spans="1:2" x14ac:dyDescent="0.3">
      <c r="A302" t="s">
        <v>616</v>
      </c>
      <c r="B302" t="s">
        <v>1022</v>
      </c>
    </row>
    <row r="303" spans="1:2" x14ac:dyDescent="0.3">
      <c r="A303" t="s">
        <v>618</v>
      </c>
      <c r="B303" t="s">
        <v>1023</v>
      </c>
    </row>
    <row r="304" spans="1:2" x14ac:dyDescent="0.3">
      <c r="A304" t="s">
        <v>620</v>
      </c>
      <c r="B304" t="s">
        <v>1029</v>
      </c>
    </row>
    <row r="305" spans="1:2" x14ac:dyDescent="0.3">
      <c r="A305" t="s">
        <v>622</v>
      </c>
      <c r="B305" t="s">
        <v>1027</v>
      </c>
    </row>
    <row r="306" spans="1:2" x14ac:dyDescent="0.3">
      <c r="A306" t="s">
        <v>624</v>
      </c>
      <c r="B306" t="s">
        <v>1024</v>
      </c>
    </row>
    <row r="307" spans="1:2" x14ac:dyDescent="0.3">
      <c r="A307" t="s">
        <v>626</v>
      </c>
      <c r="B307" t="s">
        <v>1030</v>
      </c>
    </row>
    <row r="308" spans="1:2" x14ac:dyDescent="0.3">
      <c r="A308" t="s">
        <v>628</v>
      </c>
      <c r="B308" t="s">
        <v>1025</v>
      </c>
    </row>
    <row r="309" spans="1:2" x14ac:dyDescent="0.3">
      <c r="A309" t="s">
        <v>630</v>
      </c>
      <c r="B309" t="s">
        <v>1029</v>
      </c>
    </row>
    <row r="310" spans="1:2" x14ac:dyDescent="0.3">
      <c r="A310" t="s">
        <v>632</v>
      </c>
      <c r="B310" t="s">
        <v>1027</v>
      </c>
    </row>
    <row r="311" spans="1:2" x14ac:dyDescent="0.3">
      <c r="A311" t="s">
        <v>634</v>
      </c>
      <c r="B311" t="s">
        <v>1022</v>
      </c>
    </row>
    <row r="312" spans="1:2" x14ac:dyDescent="0.3">
      <c r="A312" t="s">
        <v>636</v>
      </c>
      <c r="B312" t="s">
        <v>1017</v>
      </c>
    </row>
    <row r="313" spans="1:2" x14ac:dyDescent="0.3">
      <c r="A313" t="s">
        <v>638</v>
      </c>
      <c r="B313" t="s">
        <v>1018</v>
      </c>
    </row>
    <row r="314" spans="1:2" x14ac:dyDescent="0.3">
      <c r="A314" t="s">
        <v>640</v>
      </c>
      <c r="B314" t="s">
        <v>1030</v>
      </c>
    </row>
    <row r="315" spans="1:2" x14ac:dyDescent="0.3">
      <c r="A315" t="s">
        <v>642</v>
      </c>
      <c r="B315" t="s">
        <v>1032</v>
      </c>
    </row>
    <row r="316" spans="1:2" x14ac:dyDescent="0.3">
      <c r="A316" t="s">
        <v>644</v>
      </c>
      <c r="B316" t="s">
        <v>1018</v>
      </c>
    </row>
    <row r="317" spans="1:2" x14ac:dyDescent="0.3">
      <c r="A317" t="s">
        <v>646</v>
      </c>
      <c r="B317" t="s">
        <v>1017</v>
      </c>
    </row>
    <row r="318" spans="1:2" x14ac:dyDescent="0.3">
      <c r="A318" t="s">
        <v>648</v>
      </c>
      <c r="B318" t="s">
        <v>1034</v>
      </c>
    </row>
    <row r="319" spans="1:2" x14ac:dyDescent="0.3">
      <c r="A319" t="s">
        <v>650</v>
      </c>
      <c r="B319" t="s">
        <v>1025</v>
      </c>
    </row>
    <row r="320" spans="1:2" x14ac:dyDescent="0.3">
      <c r="A320" t="s">
        <v>652</v>
      </c>
      <c r="B320" t="s">
        <v>1027</v>
      </c>
    </row>
    <row r="321" spans="1:2" x14ac:dyDescent="0.3">
      <c r="A321" t="s">
        <v>654</v>
      </c>
      <c r="B321" t="s">
        <v>1027</v>
      </c>
    </row>
    <row r="322" spans="1:2" x14ac:dyDescent="0.3">
      <c r="A322" t="s">
        <v>656</v>
      </c>
      <c r="B322" t="s">
        <v>1027</v>
      </c>
    </row>
    <row r="323" spans="1:2" x14ac:dyDescent="0.3">
      <c r="A323" t="s">
        <v>658</v>
      </c>
      <c r="B323" t="s">
        <v>1029</v>
      </c>
    </row>
    <row r="324" spans="1:2" x14ac:dyDescent="0.3">
      <c r="A324" t="s">
        <v>660</v>
      </c>
      <c r="B324" t="s">
        <v>1026</v>
      </c>
    </row>
    <row r="325" spans="1:2" x14ac:dyDescent="0.3">
      <c r="A325" t="s">
        <v>662</v>
      </c>
      <c r="B325" t="s">
        <v>1030</v>
      </c>
    </row>
    <row r="326" spans="1:2" x14ac:dyDescent="0.3">
      <c r="A326" t="s">
        <v>664</v>
      </c>
      <c r="B326" t="s">
        <v>1020</v>
      </c>
    </row>
    <row r="327" spans="1:2" x14ac:dyDescent="0.3">
      <c r="A327" t="s">
        <v>666</v>
      </c>
      <c r="B327" t="s">
        <v>1025</v>
      </c>
    </row>
    <row r="328" spans="1:2" x14ac:dyDescent="0.3">
      <c r="A328" t="s">
        <v>668</v>
      </c>
      <c r="B328" t="s">
        <v>1027</v>
      </c>
    </row>
    <row r="329" spans="1:2" x14ac:dyDescent="0.3">
      <c r="A329" t="s">
        <v>670</v>
      </c>
      <c r="B329" t="s">
        <v>1033</v>
      </c>
    </row>
    <row r="330" spans="1:2" x14ac:dyDescent="0.3">
      <c r="A330" t="s">
        <v>672</v>
      </c>
      <c r="B330" t="s">
        <v>1026</v>
      </c>
    </row>
    <row r="331" spans="1:2" x14ac:dyDescent="0.3">
      <c r="A331" t="s">
        <v>674</v>
      </c>
      <c r="B331" t="s">
        <v>1025</v>
      </c>
    </row>
    <row r="332" spans="1:2" x14ac:dyDescent="0.3">
      <c r="A332" t="s">
        <v>676</v>
      </c>
      <c r="B332" t="s">
        <v>1030</v>
      </c>
    </row>
    <row r="333" spans="1:2" x14ac:dyDescent="0.3">
      <c r="A333" t="s">
        <v>678</v>
      </c>
      <c r="B333" t="s">
        <v>1033</v>
      </c>
    </row>
    <row r="334" spans="1:2" x14ac:dyDescent="0.3">
      <c r="A334" t="s">
        <v>680</v>
      </c>
      <c r="B334" t="s">
        <v>1025</v>
      </c>
    </row>
    <row r="335" spans="1:2" x14ac:dyDescent="0.3">
      <c r="A335" t="s">
        <v>682</v>
      </c>
      <c r="B335" t="s">
        <v>1034</v>
      </c>
    </row>
    <row r="336" spans="1:2" x14ac:dyDescent="0.3">
      <c r="A336" t="s">
        <v>684</v>
      </c>
      <c r="B336" t="s">
        <v>1027</v>
      </c>
    </row>
    <row r="337" spans="1:2" x14ac:dyDescent="0.3">
      <c r="A337" t="s">
        <v>686</v>
      </c>
      <c r="B337" t="s">
        <v>1023</v>
      </c>
    </row>
    <row r="338" spans="1:2" x14ac:dyDescent="0.3">
      <c r="A338" t="s">
        <v>688</v>
      </c>
      <c r="B338" t="s">
        <v>1028</v>
      </c>
    </row>
    <row r="339" spans="1:2" x14ac:dyDescent="0.3">
      <c r="A339" t="s">
        <v>690</v>
      </c>
      <c r="B339" t="s">
        <v>1018</v>
      </c>
    </row>
    <row r="340" spans="1:2" x14ac:dyDescent="0.3">
      <c r="A340" t="s">
        <v>692</v>
      </c>
      <c r="B340" t="s">
        <v>1027</v>
      </c>
    </row>
    <row r="341" spans="1:2" x14ac:dyDescent="0.3">
      <c r="A341" t="s">
        <v>694</v>
      </c>
      <c r="B341" t="s">
        <v>1021</v>
      </c>
    </row>
    <row r="342" spans="1:2" x14ac:dyDescent="0.3">
      <c r="A342" t="s">
        <v>696</v>
      </c>
      <c r="B342" t="s">
        <v>1025</v>
      </c>
    </row>
    <row r="343" spans="1:2" x14ac:dyDescent="0.3">
      <c r="A343" t="s">
        <v>698</v>
      </c>
      <c r="B343" t="s">
        <v>1016</v>
      </c>
    </row>
    <row r="344" spans="1:2" x14ac:dyDescent="0.3">
      <c r="A344" t="s">
        <v>700</v>
      </c>
      <c r="B344" t="s">
        <v>1017</v>
      </c>
    </row>
    <row r="345" spans="1:2" x14ac:dyDescent="0.3">
      <c r="A345" t="s">
        <v>702</v>
      </c>
      <c r="B345" t="s">
        <v>1018</v>
      </c>
    </row>
    <row r="346" spans="1:2" x14ac:dyDescent="0.3">
      <c r="A346" t="s">
        <v>704</v>
      </c>
      <c r="B346" t="s">
        <v>1032</v>
      </c>
    </row>
    <row r="347" spans="1:2" x14ac:dyDescent="0.3">
      <c r="A347" t="s">
        <v>706</v>
      </c>
      <c r="B347" t="s">
        <v>1030</v>
      </c>
    </row>
    <row r="348" spans="1:2" x14ac:dyDescent="0.3">
      <c r="A348" t="s">
        <v>708</v>
      </c>
      <c r="B348" t="s">
        <v>1027</v>
      </c>
    </row>
    <row r="349" spans="1:2" x14ac:dyDescent="0.3">
      <c r="A349" t="s">
        <v>710</v>
      </c>
      <c r="B349" t="s">
        <v>1016</v>
      </c>
    </row>
    <row r="350" spans="1:2" x14ac:dyDescent="0.3">
      <c r="A350" t="s">
        <v>712</v>
      </c>
      <c r="B350" t="s">
        <v>1020</v>
      </c>
    </row>
    <row r="351" spans="1:2" x14ac:dyDescent="0.3">
      <c r="A351" t="s">
        <v>714</v>
      </c>
      <c r="B351" t="s">
        <v>1033</v>
      </c>
    </row>
    <row r="352" spans="1:2" x14ac:dyDescent="0.3">
      <c r="A352" t="s">
        <v>716</v>
      </c>
      <c r="B352" t="s">
        <v>1031</v>
      </c>
    </row>
    <row r="353" spans="1:2" x14ac:dyDescent="0.3">
      <c r="A353" t="s">
        <v>718</v>
      </c>
      <c r="B353" t="s">
        <v>1025</v>
      </c>
    </row>
    <row r="354" spans="1:2" x14ac:dyDescent="0.3">
      <c r="A354" t="s">
        <v>720</v>
      </c>
      <c r="B354" t="s">
        <v>1031</v>
      </c>
    </row>
    <row r="355" spans="1:2" x14ac:dyDescent="0.3">
      <c r="A355" t="s">
        <v>722</v>
      </c>
      <c r="B355" t="s">
        <v>1018</v>
      </c>
    </row>
    <row r="356" spans="1:2" x14ac:dyDescent="0.3">
      <c r="A356" t="s">
        <v>724</v>
      </c>
      <c r="B356" t="s">
        <v>1019</v>
      </c>
    </row>
    <row r="357" spans="1:2" x14ac:dyDescent="0.3">
      <c r="A357" t="s">
        <v>726</v>
      </c>
      <c r="B357" t="s">
        <v>1025</v>
      </c>
    </row>
    <row r="358" spans="1:2" x14ac:dyDescent="0.3">
      <c r="A358" t="s">
        <v>728</v>
      </c>
      <c r="B358" t="s">
        <v>1024</v>
      </c>
    </row>
    <row r="359" spans="1:2" x14ac:dyDescent="0.3">
      <c r="A359" t="s">
        <v>730</v>
      </c>
      <c r="B359" t="s">
        <v>1017</v>
      </c>
    </row>
    <row r="360" spans="1:2" x14ac:dyDescent="0.3">
      <c r="A360" t="s">
        <v>732</v>
      </c>
      <c r="B360" t="s">
        <v>1031</v>
      </c>
    </row>
    <row r="361" spans="1:2" x14ac:dyDescent="0.3">
      <c r="A361" t="s">
        <v>734</v>
      </c>
      <c r="B361" t="s">
        <v>1028</v>
      </c>
    </row>
    <row r="362" spans="1:2" x14ac:dyDescent="0.3">
      <c r="A362" t="s">
        <v>736</v>
      </c>
      <c r="B362" t="s">
        <v>1027</v>
      </c>
    </row>
    <row r="363" spans="1:2" x14ac:dyDescent="0.3">
      <c r="A363" t="s">
        <v>738</v>
      </c>
      <c r="B363" t="s">
        <v>1028</v>
      </c>
    </row>
    <row r="364" spans="1:2" x14ac:dyDescent="0.3">
      <c r="A364" t="s">
        <v>740</v>
      </c>
      <c r="B364" t="s">
        <v>1033</v>
      </c>
    </row>
    <row r="365" spans="1:2" x14ac:dyDescent="0.3">
      <c r="A365" t="s">
        <v>742</v>
      </c>
      <c r="B365" t="s">
        <v>1019</v>
      </c>
    </row>
    <row r="366" spans="1:2" x14ac:dyDescent="0.3">
      <c r="A366" t="s">
        <v>744</v>
      </c>
      <c r="B366" t="s">
        <v>1022</v>
      </c>
    </row>
    <row r="367" spans="1:2" x14ac:dyDescent="0.3">
      <c r="A367" t="s">
        <v>746</v>
      </c>
      <c r="B367" t="s">
        <v>1017</v>
      </c>
    </row>
    <row r="368" spans="1:2" x14ac:dyDescent="0.3">
      <c r="A368" t="s">
        <v>748</v>
      </c>
      <c r="B368" t="s">
        <v>1018</v>
      </c>
    </row>
    <row r="369" spans="1:2" x14ac:dyDescent="0.3">
      <c r="A369" t="s">
        <v>750</v>
      </c>
      <c r="B369" t="s">
        <v>1016</v>
      </c>
    </row>
    <row r="370" spans="1:2" x14ac:dyDescent="0.3">
      <c r="A370" t="s">
        <v>752</v>
      </c>
      <c r="B370" t="s">
        <v>1018</v>
      </c>
    </row>
    <row r="371" spans="1:2" x14ac:dyDescent="0.3">
      <c r="A371" t="s">
        <v>754</v>
      </c>
      <c r="B371" t="s">
        <v>1029</v>
      </c>
    </row>
    <row r="372" spans="1:2" x14ac:dyDescent="0.3">
      <c r="A372" t="s">
        <v>756</v>
      </c>
      <c r="B372" t="s">
        <v>1033</v>
      </c>
    </row>
    <row r="373" spans="1:2" x14ac:dyDescent="0.3">
      <c r="A373" t="s">
        <v>758</v>
      </c>
      <c r="B373" t="s">
        <v>1027</v>
      </c>
    </row>
    <row r="374" spans="1:2" x14ac:dyDescent="0.3">
      <c r="A374" t="s">
        <v>760</v>
      </c>
      <c r="B374" t="s">
        <v>1018</v>
      </c>
    </row>
    <row r="375" spans="1:2" x14ac:dyDescent="0.3">
      <c r="A375" t="s">
        <v>762</v>
      </c>
      <c r="B375" t="s">
        <v>1033</v>
      </c>
    </row>
    <row r="376" spans="1:2" x14ac:dyDescent="0.3">
      <c r="A376" t="s">
        <v>764</v>
      </c>
      <c r="B376" t="s">
        <v>1030</v>
      </c>
    </row>
    <row r="377" spans="1:2" x14ac:dyDescent="0.3">
      <c r="A377" t="s">
        <v>766</v>
      </c>
      <c r="B377" t="s">
        <v>1018</v>
      </c>
    </row>
    <row r="378" spans="1:2" x14ac:dyDescent="0.3">
      <c r="A378" t="s">
        <v>768</v>
      </c>
      <c r="B378" t="s">
        <v>1026</v>
      </c>
    </row>
    <row r="379" spans="1:2" x14ac:dyDescent="0.3">
      <c r="A379" t="s">
        <v>770</v>
      </c>
      <c r="B379" t="s">
        <v>1026</v>
      </c>
    </row>
    <row r="380" spans="1:2" x14ac:dyDescent="0.3">
      <c r="A380" t="s">
        <v>772</v>
      </c>
      <c r="B380" t="s">
        <v>1034</v>
      </c>
    </row>
    <row r="381" spans="1:2" x14ac:dyDescent="0.3">
      <c r="A381" t="s">
        <v>774</v>
      </c>
      <c r="B381" t="s">
        <v>1016</v>
      </c>
    </row>
    <row r="382" spans="1:2" x14ac:dyDescent="0.3">
      <c r="A382" t="s">
        <v>776</v>
      </c>
      <c r="B382" t="s">
        <v>1029</v>
      </c>
    </row>
    <row r="383" spans="1:2" x14ac:dyDescent="0.3">
      <c r="A383" t="s">
        <v>778</v>
      </c>
      <c r="B383" t="s">
        <v>1025</v>
      </c>
    </row>
    <row r="384" spans="1:2" x14ac:dyDescent="0.3">
      <c r="A384" t="s">
        <v>780</v>
      </c>
      <c r="B384" t="s">
        <v>1028</v>
      </c>
    </row>
    <row r="385" spans="1:2" x14ac:dyDescent="0.3">
      <c r="A385" t="s">
        <v>782</v>
      </c>
      <c r="B385" t="s">
        <v>1034</v>
      </c>
    </row>
    <row r="386" spans="1:2" x14ac:dyDescent="0.3">
      <c r="A386" t="s">
        <v>784</v>
      </c>
      <c r="B386" t="s">
        <v>1024</v>
      </c>
    </row>
    <row r="387" spans="1:2" x14ac:dyDescent="0.3">
      <c r="A387" t="s">
        <v>786</v>
      </c>
      <c r="B387" t="s">
        <v>1026</v>
      </c>
    </row>
    <row r="388" spans="1:2" x14ac:dyDescent="0.3">
      <c r="A388" t="s">
        <v>788</v>
      </c>
      <c r="B388" t="s">
        <v>1022</v>
      </c>
    </row>
    <row r="389" spans="1:2" x14ac:dyDescent="0.3">
      <c r="A389" t="s">
        <v>790</v>
      </c>
      <c r="B389" t="s">
        <v>1018</v>
      </c>
    </row>
    <row r="390" spans="1:2" x14ac:dyDescent="0.3">
      <c r="A390" t="s">
        <v>792</v>
      </c>
      <c r="B390" t="s">
        <v>1032</v>
      </c>
    </row>
    <row r="391" spans="1:2" x14ac:dyDescent="0.3">
      <c r="A391" t="s">
        <v>794</v>
      </c>
      <c r="B391" t="s">
        <v>1020</v>
      </c>
    </row>
    <row r="392" spans="1:2" x14ac:dyDescent="0.3">
      <c r="A392" t="s">
        <v>796</v>
      </c>
      <c r="B392" t="s">
        <v>1025</v>
      </c>
    </row>
    <row r="393" spans="1:2" x14ac:dyDescent="0.3">
      <c r="A393" t="s">
        <v>798</v>
      </c>
      <c r="B393" t="s">
        <v>1029</v>
      </c>
    </row>
    <row r="394" spans="1:2" x14ac:dyDescent="0.3">
      <c r="A394" t="s">
        <v>800</v>
      </c>
      <c r="B394" t="s">
        <v>1025</v>
      </c>
    </row>
    <row r="395" spans="1:2" x14ac:dyDescent="0.3">
      <c r="A395" t="s">
        <v>802</v>
      </c>
      <c r="B395" t="s">
        <v>1029</v>
      </c>
    </row>
    <row r="396" spans="1:2" x14ac:dyDescent="0.3">
      <c r="A396" t="s">
        <v>804</v>
      </c>
      <c r="B396" t="s">
        <v>1028</v>
      </c>
    </row>
    <row r="397" spans="1:2" x14ac:dyDescent="0.3">
      <c r="A397" t="s">
        <v>806</v>
      </c>
      <c r="B397" t="s">
        <v>1021</v>
      </c>
    </row>
    <row r="398" spans="1:2" x14ac:dyDescent="0.3">
      <c r="A398" t="s">
        <v>808</v>
      </c>
      <c r="B398" t="s">
        <v>1031</v>
      </c>
    </row>
    <row r="399" spans="1:2" x14ac:dyDescent="0.3">
      <c r="A399" t="s">
        <v>810</v>
      </c>
      <c r="B399" t="s">
        <v>1029</v>
      </c>
    </row>
    <row r="400" spans="1:2" x14ac:dyDescent="0.3">
      <c r="A400" t="s">
        <v>812</v>
      </c>
      <c r="B400" t="s">
        <v>1026</v>
      </c>
    </row>
    <row r="401" spans="1:2" x14ac:dyDescent="0.3">
      <c r="A401" t="s">
        <v>814</v>
      </c>
      <c r="B401" t="s">
        <v>1019</v>
      </c>
    </row>
    <row r="402" spans="1:2" x14ac:dyDescent="0.3">
      <c r="A402" t="s">
        <v>816</v>
      </c>
      <c r="B402" t="s">
        <v>1029</v>
      </c>
    </row>
    <row r="403" spans="1:2" x14ac:dyDescent="0.3">
      <c r="A403" t="s">
        <v>818</v>
      </c>
      <c r="B403" t="s">
        <v>1025</v>
      </c>
    </row>
    <row r="404" spans="1:2" x14ac:dyDescent="0.3">
      <c r="A404" t="s">
        <v>820</v>
      </c>
      <c r="B404" t="s">
        <v>1033</v>
      </c>
    </row>
    <row r="405" spans="1:2" x14ac:dyDescent="0.3">
      <c r="A405" t="s">
        <v>822</v>
      </c>
      <c r="B405" t="s">
        <v>1016</v>
      </c>
    </row>
    <row r="406" spans="1:2" x14ac:dyDescent="0.3">
      <c r="A406" t="s">
        <v>824</v>
      </c>
      <c r="B406" t="s">
        <v>1033</v>
      </c>
    </row>
    <row r="407" spans="1:2" x14ac:dyDescent="0.3">
      <c r="A407" t="s">
        <v>826</v>
      </c>
      <c r="B407" t="s">
        <v>1026</v>
      </c>
    </row>
    <row r="408" spans="1:2" x14ac:dyDescent="0.3">
      <c r="A408" t="s">
        <v>828</v>
      </c>
      <c r="B408" t="s">
        <v>1028</v>
      </c>
    </row>
    <row r="409" spans="1:2" x14ac:dyDescent="0.3">
      <c r="A409" t="s">
        <v>830</v>
      </c>
      <c r="B409" t="s">
        <v>1025</v>
      </c>
    </row>
    <row r="410" spans="1:2" x14ac:dyDescent="0.3">
      <c r="A410" t="s">
        <v>832</v>
      </c>
      <c r="B410" t="s">
        <v>1025</v>
      </c>
    </row>
    <row r="411" spans="1:2" x14ac:dyDescent="0.3">
      <c r="A411" t="s">
        <v>834</v>
      </c>
      <c r="B411" t="s">
        <v>1028</v>
      </c>
    </row>
    <row r="412" spans="1:2" x14ac:dyDescent="0.3">
      <c r="A412" t="s">
        <v>836</v>
      </c>
      <c r="B412" t="s">
        <v>1022</v>
      </c>
    </row>
    <row r="413" spans="1:2" x14ac:dyDescent="0.3">
      <c r="A413" t="s">
        <v>838</v>
      </c>
      <c r="B413" t="s">
        <v>1029</v>
      </c>
    </row>
    <row r="414" spans="1:2" x14ac:dyDescent="0.3">
      <c r="A414" t="s">
        <v>839</v>
      </c>
      <c r="B414" t="s">
        <v>1020</v>
      </c>
    </row>
    <row r="415" spans="1:2" x14ac:dyDescent="0.3">
      <c r="A415" t="s">
        <v>841</v>
      </c>
      <c r="B415" t="s">
        <v>1032</v>
      </c>
    </row>
    <row r="416" spans="1:2" x14ac:dyDescent="0.3">
      <c r="A416" t="s">
        <v>843</v>
      </c>
      <c r="B416" t="s">
        <v>1021</v>
      </c>
    </row>
    <row r="417" spans="1:2" x14ac:dyDescent="0.3">
      <c r="A417" t="s">
        <v>845</v>
      </c>
      <c r="B417" t="s">
        <v>1025</v>
      </c>
    </row>
    <row r="418" spans="1:2" x14ac:dyDescent="0.3">
      <c r="A418" t="s">
        <v>847</v>
      </c>
      <c r="B418" t="s">
        <v>1024</v>
      </c>
    </row>
    <row r="419" spans="1:2" x14ac:dyDescent="0.3">
      <c r="A419" t="s">
        <v>849</v>
      </c>
      <c r="B419" t="s">
        <v>1023</v>
      </c>
    </row>
    <row r="420" spans="1:2" x14ac:dyDescent="0.3">
      <c r="A420" t="s">
        <v>851</v>
      </c>
      <c r="B420" t="s">
        <v>1022</v>
      </c>
    </row>
    <row r="421" spans="1:2" x14ac:dyDescent="0.3">
      <c r="A421" t="s">
        <v>853</v>
      </c>
      <c r="B421" t="s">
        <v>1034</v>
      </c>
    </row>
    <row r="422" spans="1:2" x14ac:dyDescent="0.3">
      <c r="A422" t="s">
        <v>855</v>
      </c>
      <c r="B422" t="s">
        <v>1023</v>
      </c>
    </row>
    <row r="423" spans="1:2" x14ac:dyDescent="0.3">
      <c r="A423" t="s">
        <v>857</v>
      </c>
      <c r="B423" t="s">
        <v>1027</v>
      </c>
    </row>
    <row r="424" spans="1:2" x14ac:dyDescent="0.3">
      <c r="A424" t="s">
        <v>859</v>
      </c>
      <c r="B424" t="s">
        <v>1028</v>
      </c>
    </row>
    <row r="425" spans="1:2" x14ac:dyDescent="0.3">
      <c r="A425" t="s">
        <v>861</v>
      </c>
      <c r="B425" t="s">
        <v>1026</v>
      </c>
    </row>
    <row r="426" spans="1:2" x14ac:dyDescent="0.3">
      <c r="A426" t="s">
        <v>863</v>
      </c>
      <c r="B426" t="s">
        <v>1029</v>
      </c>
    </row>
    <row r="427" spans="1:2" x14ac:dyDescent="0.3">
      <c r="A427" t="s">
        <v>865</v>
      </c>
      <c r="B427" t="s">
        <v>1030</v>
      </c>
    </row>
    <row r="428" spans="1:2" x14ac:dyDescent="0.3">
      <c r="A428" t="s">
        <v>867</v>
      </c>
      <c r="B428" t="s">
        <v>1029</v>
      </c>
    </row>
    <row r="429" spans="1:2" x14ac:dyDescent="0.3">
      <c r="A429" t="s">
        <v>869</v>
      </c>
      <c r="B429" t="s">
        <v>1025</v>
      </c>
    </row>
    <row r="430" spans="1:2" x14ac:dyDescent="0.3">
      <c r="A430" t="s">
        <v>871</v>
      </c>
      <c r="B430" t="s">
        <v>1016</v>
      </c>
    </row>
    <row r="431" spans="1:2" x14ac:dyDescent="0.3">
      <c r="A431" t="s">
        <v>873</v>
      </c>
      <c r="B431" t="s">
        <v>1031</v>
      </c>
    </row>
    <row r="432" spans="1:2" x14ac:dyDescent="0.3">
      <c r="A432" t="s">
        <v>875</v>
      </c>
      <c r="B432" t="s">
        <v>1033</v>
      </c>
    </row>
    <row r="433" spans="1:2" x14ac:dyDescent="0.3">
      <c r="A433" t="s">
        <v>877</v>
      </c>
      <c r="B433" t="s">
        <v>1021</v>
      </c>
    </row>
    <row r="434" spans="1:2" x14ac:dyDescent="0.3">
      <c r="A434" t="s">
        <v>879</v>
      </c>
      <c r="B434" t="s">
        <v>1017</v>
      </c>
    </row>
    <row r="435" spans="1:2" x14ac:dyDescent="0.3">
      <c r="A435" t="s">
        <v>881</v>
      </c>
      <c r="B435" t="s">
        <v>1027</v>
      </c>
    </row>
    <row r="436" spans="1:2" x14ac:dyDescent="0.3">
      <c r="A436" t="s">
        <v>883</v>
      </c>
      <c r="B436" t="s">
        <v>1019</v>
      </c>
    </row>
    <row r="437" spans="1:2" x14ac:dyDescent="0.3">
      <c r="A437" t="s">
        <v>885</v>
      </c>
      <c r="B437" t="s">
        <v>1018</v>
      </c>
    </row>
    <row r="438" spans="1:2" x14ac:dyDescent="0.3">
      <c r="A438" t="s">
        <v>887</v>
      </c>
      <c r="B438" t="s">
        <v>1021</v>
      </c>
    </row>
    <row r="439" spans="1:2" x14ac:dyDescent="0.3">
      <c r="A439" t="s">
        <v>889</v>
      </c>
      <c r="B439" t="s">
        <v>1020</v>
      </c>
    </row>
    <row r="440" spans="1:2" x14ac:dyDescent="0.3">
      <c r="A440" t="s">
        <v>891</v>
      </c>
      <c r="B440" t="s">
        <v>1022</v>
      </c>
    </row>
    <row r="441" spans="1:2" x14ac:dyDescent="0.3">
      <c r="A441" t="s">
        <v>893</v>
      </c>
      <c r="B441" t="s">
        <v>1017</v>
      </c>
    </row>
    <row r="442" spans="1:2" x14ac:dyDescent="0.3">
      <c r="A442" t="s">
        <v>895</v>
      </c>
      <c r="B442" t="s">
        <v>1024</v>
      </c>
    </row>
    <row r="443" spans="1:2" x14ac:dyDescent="0.3">
      <c r="A443" t="s">
        <v>897</v>
      </c>
      <c r="B443" t="s">
        <v>1031</v>
      </c>
    </row>
    <row r="444" spans="1:2" x14ac:dyDescent="0.3">
      <c r="A444" t="s">
        <v>899</v>
      </c>
      <c r="B444" t="s">
        <v>1018</v>
      </c>
    </row>
    <row r="445" spans="1:2" x14ac:dyDescent="0.3">
      <c r="A445" t="s">
        <v>901</v>
      </c>
      <c r="B445" t="s">
        <v>1032</v>
      </c>
    </row>
    <row r="446" spans="1:2" x14ac:dyDescent="0.3">
      <c r="A446" t="s">
        <v>903</v>
      </c>
      <c r="B446" t="s">
        <v>1023</v>
      </c>
    </row>
    <row r="447" spans="1:2" x14ac:dyDescent="0.3">
      <c r="A447" t="s">
        <v>905</v>
      </c>
      <c r="B447" t="s">
        <v>1032</v>
      </c>
    </row>
    <row r="448" spans="1:2" x14ac:dyDescent="0.3">
      <c r="A448" t="s">
        <v>907</v>
      </c>
      <c r="B448" t="s">
        <v>1018</v>
      </c>
    </row>
    <row r="449" spans="1:2" x14ac:dyDescent="0.3">
      <c r="A449" t="s">
        <v>909</v>
      </c>
      <c r="B449" t="s">
        <v>1027</v>
      </c>
    </row>
    <row r="450" spans="1:2" x14ac:dyDescent="0.3">
      <c r="A450" t="s">
        <v>911</v>
      </c>
      <c r="B450" t="s">
        <v>1027</v>
      </c>
    </row>
    <row r="451" spans="1:2" x14ac:dyDescent="0.3">
      <c r="A451" t="s">
        <v>913</v>
      </c>
      <c r="B451" t="s">
        <v>1024</v>
      </c>
    </row>
    <row r="452" spans="1:2" x14ac:dyDescent="0.3">
      <c r="A452" t="s">
        <v>915</v>
      </c>
      <c r="B452" t="s">
        <v>1032</v>
      </c>
    </row>
    <row r="453" spans="1:2" x14ac:dyDescent="0.3">
      <c r="A453" t="s">
        <v>917</v>
      </c>
      <c r="B453" t="s">
        <v>1031</v>
      </c>
    </row>
    <row r="454" spans="1:2" x14ac:dyDescent="0.3">
      <c r="A454" t="s">
        <v>919</v>
      </c>
      <c r="B454" t="s">
        <v>1034</v>
      </c>
    </row>
    <row r="455" spans="1:2" x14ac:dyDescent="0.3">
      <c r="A455" t="s">
        <v>921</v>
      </c>
      <c r="B455" t="s">
        <v>1026</v>
      </c>
    </row>
    <row r="456" spans="1:2" x14ac:dyDescent="0.3">
      <c r="A456" t="s">
        <v>923</v>
      </c>
      <c r="B456" t="s">
        <v>1033</v>
      </c>
    </row>
    <row r="457" spans="1:2" x14ac:dyDescent="0.3">
      <c r="A457" t="s">
        <v>925</v>
      </c>
      <c r="B457" t="s">
        <v>1022</v>
      </c>
    </row>
    <row r="458" spans="1:2" x14ac:dyDescent="0.3">
      <c r="A458" t="s">
        <v>927</v>
      </c>
      <c r="B458" t="s">
        <v>1023</v>
      </c>
    </row>
    <row r="459" spans="1:2" x14ac:dyDescent="0.3">
      <c r="A459" t="s">
        <v>929</v>
      </c>
      <c r="B459" t="s">
        <v>1029</v>
      </c>
    </row>
    <row r="460" spans="1:2" x14ac:dyDescent="0.3">
      <c r="A460" t="s">
        <v>931</v>
      </c>
      <c r="B460" t="s">
        <v>1034</v>
      </c>
    </row>
    <row r="461" spans="1:2" x14ac:dyDescent="0.3">
      <c r="A461" t="s">
        <v>933</v>
      </c>
      <c r="B461" t="s">
        <v>1017</v>
      </c>
    </row>
    <row r="462" spans="1:2" x14ac:dyDescent="0.3">
      <c r="A462" t="s">
        <v>935</v>
      </c>
      <c r="B462" t="s">
        <v>1022</v>
      </c>
    </row>
    <row r="463" spans="1:2" x14ac:dyDescent="0.3">
      <c r="A463" t="s">
        <v>937</v>
      </c>
      <c r="B463" t="s">
        <v>1032</v>
      </c>
    </row>
    <row r="464" spans="1:2" x14ac:dyDescent="0.3">
      <c r="A464" t="s">
        <v>939</v>
      </c>
      <c r="B464" t="s">
        <v>1029</v>
      </c>
    </row>
    <row r="465" spans="1:2" x14ac:dyDescent="0.3">
      <c r="A465" t="s">
        <v>941</v>
      </c>
      <c r="B465" t="s">
        <v>1033</v>
      </c>
    </row>
    <row r="466" spans="1:2" x14ac:dyDescent="0.3">
      <c r="A466" t="s">
        <v>943</v>
      </c>
      <c r="B466" t="s">
        <v>1017</v>
      </c>
    </row>
    <row r="467" spans="1:2" x14ac:dyDescent="0.3">
      <c r="A467" t="s">
        <v>945</v>
      </c>
      <c r="B467" t="s">
        <v>1026</v>
      </c>
    </row>
    <row r="468" spans="1:2" x14ac:dyDescent="0.3">
      <c r="A468" t="s">
        <v>947</v>
      </c>
      <c r="B468" t="s">
        <v>1021</v>
      </c>
    </row>
    <row r="469" spans="1:2" x14ac:dyDescent="0.3">
      <c r="A469" t="s">
        <v>949</v>
      </c>
      <c r="B469" t="s">
        <v>1024</v>
      </c>
    </row>
    <row r="470" spans="1:2" x14ac:dyDescent="0.3">
      <c r="A470" t="s">
        <v>951</v>
      </c>
      <c r="B470" t="s">
        <v>1027</v>
      </c>
    </row>
    <row r="471" spans="1:2" x14ac:dyDescent="0.3">
      <c r="A471" t="s">
        <v>953</v>
      </c>
      <c r="B471" t="s">
        <v>1029</v>
      </c>
    </row>
    <row r="472" spans="1:2" x14ac:dyDescent="0.3">
      <c r="A472" t="s">
        <v>955</v>
      </c>
      <c r="B472" t="s">
        <v>1024</v>
      </c>
    </row>
    <row r="473" spans="1:2" x14ac:dyDescent="0.3">
      <c r="A473" t="s">
        <v>957</v>
      </c>
      <c r="B473" t="s">
        <v>1032</v>
      </c>
    </row>
    <row r="474" spans="1:2" x14ac:dyDescent="0.3">
      <c r="A474" t="s">
        <v>959</v>
      </c>
      <c r="B474" t="s">
        <v>1022</v>
      </c>
    </row>
    <row r="475" spans="1:2" x14ac:dyDescent="0.3">
      <c r="A475" t="s">
        <v>961</v>
      </c>
      <c r="B475" t="s">
        <v>1020</v>
      </c>
    </row>
    <row r="476" spans="1:2" x14ac:dyDescent="0.3">
      <c r="A476" t="s">
        <v>963</v>
      </c>
      <c r="B476" t="s">
        <v>1022</v>
      </c>
    </row>
    <row r="477" spans="1:2" x14ac:dyDescent="0.3">
      <c r="A477" t="s">
        <v>965</v>
      </c>
      <c r="B477" t="s">
        <v>1024</v>
      </c>
    </row>
    <row r="478" spans="1:2" x14ac:dyDescent="0.3">
      <c r="A478" t="s">
        <v>967</v>
      </c>
      <c r="B478" t="s">
        <v>1033</v>
      </c>
    </row>
    <row r="479" spans="1:2" x14ac:dyDescent="0.3">
      <c r="A479" t="s">
        <v>969</v>
      </c>
      <c r="B479" t="s">
        <v>1026</v>
      </c>
    </row>
    <row r="480" spans="1:2" x14ac:dyDescent="0.3">
      <c r="A480" t="s">
        <v>971</v>
      </c>
      <c r="B480" t="s">
        <v>1029</v>
      </c>
    </row>
    <row r="481" spans="1:2" x14ac:dyDescent="0.3">
      <c r="A481" t="s">
        <v>973</v>
      </c>
      <c r="B481" t="s">
        <v>1021</v>
      </c>
    </row>
    <row r="482" spans="1:2" x14ac:dyDescent="0.3">
      <c r="A482" t="s">
        <v>975</v>
      </c>
      <c r="B482" t="s">
        <v>1032</v>
      </c>
    </row>
    <row r="483" spans="1:2" x14ac:dyDescent="0.3">
      <c r="A483" t="s">
        <v>977</v>
      </c>
      <c r="B483" t="s">
        <v>1018</v>
      </c>
    </row>
    <row r="484" spans="1:2" x14ac:dyDescent="0.3">
      <c r="A484" t="s">
        <v>979</v>
      </c>
      <c r="B484" t="s">
        <v>1018</v>
      </c>
    </row>
    <row r="485" spans="1:2" x14ac:dyDescent="0.3">
      <c r="A485" t="s">
        <v>981</v>
      </c>
      <c r="B485" t="s">
        <v>1022</v>
      </c>
    </row>
    <row r="486" spans="1:2" x14ac:dyDescent="0.3">
      <c r="A486" t="s">
        <v>983</v>
      </c>
      <c r="B486" t="s">
        <v>1019</v>
      </c>
    </row>
    <row r="487" spans="1:2" x14ac:dyDescent="0.3">
      <c r="A487" t="s">
        <v>985</v>
      </c>
      <c r="B487" t="s">
        <v>1030</v>
      </c>
    </row>
    <row r="488" spans="1:2" x14ac:dyDescent="0.3">
      <c r="A488" t="s">
        <v>987</v>
      </c>
      <c r="B488" t="s">
        <v>1033</v>
      </c>
    </row>
    <row r="489" spans="1:2" x14ac:dyDescent="0.3">
      <c r="A489" t="s">
        <v>989</v>
      </c>
      <c r="B489" t="s">
        <v>1032</v>
      </c>
    </row>
    <row r="490" spans="1:2" x14ac:dyDescent="0.3">
      <c r="A490" t="s">
        <v>991</v>
      </c>
      <c r="B490" t="s">
        <v>1025</v>
      </c>
    </row>
    <row r="491" spans="1:2" x14ac:dyDescent="0.3">
      <c r="A491" t="s">
        <v>993</v>
      </c>
      <c r="B491" t="s">
        <v>1023</v>
      </c>
    </row>
    <row r="492" spans="1:2" x14ac:dyDescent="0.3">
      <c r="A492" t="s">
        <v>995</v>
      </c>
      <c r="B492" t="s">
        <v>1029</v>
      </c>
    </row>
    <row r="493" spans="1:2" x14ac:dyDescent="0.3">
      <c r="A493" t="s">
        <v>997</v>
      </c>
      <c r="B493" t="s">
        <v>1017</v>
      </c>
    </row>
    <row r="494" spans="1:2" x14ac:dyDescent="0.3">
      <c r="A494" t="s">
        <v>999</v>
      </c>
      <c r="B494" t="s">
        <v>1021</v>
      </c>
    </row>
    <row r="495" spans="1:2" x14ac:dyDescent="0.3">
      <c r="A495" t="s">
        <v>1001</v>
      </c>
      <c r="B495" t="s">
        <v>1034</v>
      </c>
    </row>
    <row r="496" spans="1:2" x14ac:dyDescent="0.3">
      <c r="A496" t="s">
        <v>1003</v>
      </c>
      <c r="B496" t="s">
        <v>1019</v>
      </c>
    </row>
    <row r="497" spans="1:2" x14ac:dyDescent="0.3">
      <c r="A497" t="s">
        <v>1005</v>
      </c>
      <c r="B497" t="s">
        <v>1025</v>
      </c>
    </row>
    <row r="498" spans="1:2" x14ac:dyDescent="0.3">
      <c r="A498" t="s">
        <v>1007</v>
      </c>
      <c r="B498" t="s">
        <v>1027</v>
      </c>
    </row>
    <row r="499" spans="1:2" x14ac:dyDescent="0.3">
      <c r="A499" t="s">
        <v>1009</v>
      </c>
      <c r="B499" t="s">
        <v>1017</v>
      </c>
    </row>
    <row r="500" spans="1:2" x14ac:dyDescent="0.3">
      <c r="A500" t="s">
        <v>1011</v>
      </c>
      <c r="B500" t="s">
        <v>1030</v>
      </c>
    </row>
    <row r="501" spans="1:2" x14ac:dyDescent="0.3">
      <c r="A501" t="s">
        <v>1013</v>
      </c>
      <c r="B501" t="s">
        <v>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A4D4-1361-4976-9789-10DDCDB5074B}">
  <dimension ref="A1:P501"/>
  <sheetViews>
    <sheetView topLeftCell="G1" workbookViewId="0">
      <selection activeCell="Q1" sqref="Q1:Q1048576"/>
    </sheetView>
  </sheetViews>
  <sheetFormatPr defaultRowHeight="14.4" x14ac:dyDescent="0.3"/>
  <cols>
    <col min="1" max="1" width="19.21875" bestFit="1" customWidth="1"/>
    <col min="2" max="2" width="20.88671875" bestFit="1" customWidth="1"/>
    <col min="3" max="3" width="11.109375" bestFit="1" customWidth="1"/>
    <col min="4" max="4" width="12.77734375" bestFit="1" customWidth="1"/>
    <col min="5" max="5" width="20.5546875" style="5" bestFit="1" customWidth="1"/>
    <col min="6" max="6" width="10.33203125" bestFit="1" customWidth="1"/>
    <col min="7" max="7" width="17.88671875" bestFit="1" customWidth="1"/>
    <col min="8" max="8" width="9.44140625" bestFit="1" customWidth="1"/>
    <col min="11" max="11" width="19.21875" bestFit="1" customWidth="1"/>
    <col min="12" max="12" width="9.77734375" bestFit="1" customWidth="1"/>
    <col min="13" max="13" width="11.88671875" bestFit="1" customWidth="1"/>
    <col min="14" max="14" width="12.77734375" bestFit="1" customWidth="1"/>
    <col min="15" max="15" width="20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K1" t="s">
        <v>1035</v>
      </c>
      <c r="L1" t="s">
        <v>1036</v>
      </c>
      <c r="M1" t="s">
        <v>1037</v>
      </c>
      <c r="N1" t="s">
        <v>1038</v>
      </c>
      <c r="O1" t="s">
        <v>1039</v>
      </c>
    </row>
    <row r="2" spans="1:16" x14ac:dyDescent="0.3">
      <c r="A2" t="s">
        <v>8</v>
      </c>
      <c r="B2" t="s">
        <v>9</v>
      </c>
      <c r="C2" t="s">
        <v>10</v>
      </c>
      <c r="D2" t="s">
        <v>11</v>
      </c>
      <c r="E2" s="5">
        <v>109560</v>
      </c>
      <c r="F2" s="2">
        <v>43054</v>
      </c>
      <c r="G2">
        <v>5</v>
      </c>
      <c r="H2">
        <v>14</v>
      </c>
      <c r="K2">
        <f>COUNTA('Sample Data'!A2:A501)</f>
        <v>500</v>
      </c>
      <c r="L2" s="3">
        <f>AVERAGE('Sample Data'!E:E)</f>
        <v>81157.067999999999</v>
      </c>
      <c r="M2">
        <f>MAX('Sample Data'!E:E)</f>
        <v>119918</v>
      </c>
      <c r="N2">
        <f>MIN('Sample Data'!E:E)</f>
        <v>40297</v>
      </c>
      <c r="O2" t="s">
        <v>10</v>
      </c>
      <c r="P2">
        <f>COUNTIF('Sample Data'!C:C,"IT")</f>
        <v>78</v>
      </c>
    </row>
    <row r="3" spans="1:16" x14ac:dyDescent="0.3">
      <c r="A3" t="s">
        <v>12</v>
      </c>
      <c r="B3" t="s">
        <v>13</v>
      </c>
      <c r="C3" t="s">
        <v>14</v>
      </c>
      <c r="D3" t="s">
        <v>11</v>
      </c>
      <c r="E3" s="5">
        <v>49728</v>
      </c>
      <c r="F3" s="2">
        <v>45360</v>
      </c>
      <c r="G3">
        <v>4</v>
      </c>
      <c r="H3">
        <v>15</v>
      </c>
      <c r="O3" t="s">
        <v>36</v>
      </c>
      <c r="P3">
        <f>COUNTIF('Sample Data'!C:C, "HR")</f>
        <v>98</v>
      </c>
    </row>
    <row r="4" spans="1:16" x14ac:dyDescent="0.3">
      <c r="A4" t="s">
        <v>15</v>
      </c>
      <c r="B4" t="s">
        <v>16</v>
      </c>
      <c r="C4" t="s">
        <v>17</v>
      </c>
      <c r="D4" t="s">
        <v>11</v>
      </c>
      <c r="E4" s="5">
        <v>90389</v>
      </c>
      <c r="F4" s="2">
        <v>45246</v>
      </c>
      <c r="G4">
        <v>2</v>
      </c>
      <c r="H4">
        <v>4</v>
      </c>
      <c r="O4" t="s">
        <v>17</v>
      </c>
      <c r="P4">
        <f>COUNTIF('Sample Data'!C:C, "Marketing")</f>
        <v>89</v>
      </c>
    </row>
    <row r="5" spans="1:16" x14ac:dyDescent="0.3">
      <c r="A5" t="s">
        <v>18</v>
      </c>
      <c r="B5" t="s">
        <v>19</v>
      </c>
      <c r="C5" t="s">
        <v>10</v>
      </c>
      <c r="D5" t="s">
        <v>11</v>
      </c>
      <c r="E5" s="5">
        <v>68449</v>
      </c>
      <c r="F5" s="2">
        <v>43567</v>
      </c>
      <c r="G5">
        <v>1</v>
      </c>
      <c r="H5">
        <v>2</v>
      </c>
      <c r="O5" t="s">
        <v>26</v>
      </c>
      <c r="P5">
        <f>COUNTIF('Sample Data'!C:C, "Sales")</f>
        <v>81</v>
      </c>
    </row>
    <row r="6" spans="1:16" x14ac:dyDescent="0.3">
      <c r="A6" t="s">
        <v>20</v>
      </c>
      <c r="B6" t="s">
        <v>21</v>
      </c>
      <c r="C6" t="s">
        <v>14</v>
      </c>
      <c r="D6" t="s">
        <v>11</v>
      </c>
      <c r="E6" s="5">
        <v>114452</v>
      </c>
      <c r="F6" s="2">
        <v>43447</v>
      </c>
      <c r="G6">
        <v>4</v>
      </c>
      <c r="H6">
        <v>10</v>
      </c>
      <c r="O6" t="s">
        <v>14</v>
      </c>
      <c r="P6">
        <f>COUNTIF('Sample Data'!C:C, "Finance")</f>
        <v>74</v>
      </c>
    </row>
    <row r="7" spans="1:16" x14ac:dyDescent="0.3">
      <c r="A7" t="s">
        <v>22</v>
      </c>
      <c r="B7" t="s">
        <v>23</v>
      </c>
      <c r="C7" t="s">
        <v>10</v>
      </c>
      <c r="D7" t="s">
        <v>11</v>
      </c>
      <c r="E7" s="5">
        <v>65029</v>
      </c>
      <c r="F7" s="2">
        <v>43414</v>
      </c>
      <c r="G7">
        <v>5</v>
      </c>
      <c r="H7">
        <v>7</v>
      </c>
      <c r="O7" t="s">
        <v>29</v>
      </c>
      <c r="P7">
        <f>COUNTIF('Sample Data'!C:C, "Operations")</f>
        <v>80</v>
      </c>
    </row>
    <row r="8" spans="1:16" x14ac:dyDescent="0.3">
      <c r="A8" t="s">
        <v>24</v>
      </c>
      <c r="B8" t="s">
        <v>25</v>
      </c>
      <c r="C8" t="s">
        <v>26</v>
      </c>
      <c r="D8" t="s">
        <v>11</v>
      </c>
      <c r="E8" s="5">
        <v>51150</v>
      </c>
      <c r="F8" s="2">
        <v>44049</v>
      </c>
      <c r="G8">
        <v>1</v>
      </c>
      <c r="H8">
        <v>2</v>
      </c>
    </row>
    <row r="9" spans="1:16" x14ac:dyDescent="0.3">
      <c r="A9" t="s">
        <v>27</v>
      </c>
      <c r="B9" t="s">
        <v>28</v>
      </c>
      <c r="C9" t="s">
        <v>29</v>
      </c>
      <c r="D9" t="s">
        <v>11</v>
      </c>
      <c r="E9" s="5">
        <v>66946</v>
      </c>
      <c r="F9" s="2">
        <v>42454</v>
      </c>
      <c r="G9">
        <v>3</v>
      </c>
      <c r="H9">
        <v>10</v>
      </c>
    </row>
    <row r="10" spans="1:16" x14ac:dyDescent="0.3">
      <c r="A10" t="s">
        <v>30</v>
      </c>
      <c r="B10" t="s">
        <v>31</v>
      </c>
      <c r="C10" t="s">
        <v>17</v>
      </c>
      <c r="D10" t="s">
        <v>11</v>
      </c>
      <c r="E10" s="5">
        <v>94223</v>
      </c>
      <c r="F10" s="2">
        <v>43138</v>
      </c>
      <c r="G10">
        <v>2</v>
      </c>
      <c r="H10">
        <v>3</v>
      </c>
    </row>
    <row r="11" spans="1:16" x14ac:dyDescent="0.3">
      <c r="A11" t="s">
        <v>32</v>
      </c>
      <c r="B11" t="s">
        <v>33</v>
      </c>
      <c r="C11" t="s">
        <v>29</v>
      </c>
      <c r="D11" t="s">
        <v>11</v>
      </c>
      <c r="E11" s="5">
        <v>79841</v>
      </c>
      <c r="F11" s="2">
        <v>45434</v>
      </c>
      <c r="G11">
        <v>5</v>
      </c>
      <c r="H11">
        <v>4</v>
      </c>
    </row>
    <row r="12" spans="1:16" x14ac:dyDescent="0.3">
      <c r="A12" t="s">
        <v>34</v>
      </c>
      <c r="B12" t="s">
        <v>35</v>
      </c>
      <c r="C12" t="s">
        <v>36</v>
      </c>
      <c r="D12" t="s">
        <v>11</v>
      </c>
      <c r="E12" s="5">
        <v>54234</v>
      </c>
      <c r="F12" s="2">
        <v>42907</v>
      </c>
      <c r="G12">
        <v>4</v>
      </c>
      <c r="H12">
        <v>12</v>
      </c>
    </row>
    <row r="13" spans="1:16" x14ac:dyDescent="0.3">
      <c r="A13" t="s">
        <v>37</v>
      </c>
      <c r="B13" t="s">
        <v>38</v>
      </c>
      <c r="C13" t="s">
        <v>36</v>
      </c>
      <c r="D13" t="s">
        <v>11</v>
      </c>
      <c r="E13" s="5">
        <v>63865</v>
      </c>
      <c r="F13" s="2">
        <v>43065</v>
      </c>
      <c r="G13">
        <v>4</v>
      </c>
      <c r="H13">
        <v>9</v>
      </c>
    </row>
    <row r="14" spans="1:16" x14ac:dyDescent="0.3">
      <c r="A14" t="s">
        <v>39</v>
      </c>
      <c r="B14" t="s">
        <v>40</v>
      </c>
      <c r="C14" t="s">
        <v>26</v>
      </c>
      <c r="D14" t="s">
        <v>11</v>
      </c>
      <c r="E14" s="5">
        <v>46742</v>
      </c>
      <c r="F14" s="2">
        <v>45075</v>
      </c>
      <c r="G14">
        <v>5</v>
      </c>
      <c r="H14">
        <v>13</v>
      </c>
    </row>
    <row r="15" spans="1:16" x14ac:dyDescent="0.3">
      <c r="A15" t="s">
        <v>41</v>
      </c>
      <c r="B15" t="s">
        <v>42</v>
      </c>
      <c r="C15" t="s">
        <v>17</v>
      </c>
      <c r="D15" t="s">
        <v>11</v>
      </c>
      <c r="E15" s="5">
        <v>54706</v>
      </c>
      <c r="F15" s="2">
        <v>42775</v>
      </c>
      <c r="G15">
        <v>2</v>
      </c>
      <c r="H15">
        <v>4</v>
      </c>
    </row>
    <row r="16" spans="1:16" x14ac:dyDescent="0.3">
      <c r="A16" t="s">
        <v>43</v>
      </c>
      <c r="B16" t="s">
        <v>44</v>
      </c>
      <c r="C16" t="s">
        <v>17</v>
      </c>
      <c r="D16" t="s">
        <v>11</v>
      </c>
      <c r="E16" s="5">
        <v>109585</v>
      </c>
      <c r="F16" s="2">
        <v>42151</v>
      </c>
      <c r="G16">
        <v>1</v>
      </c>
      <c r="H16">
        <v>1</v>
      </c>
    </row>
    <row r="17" spans="1:8" x14ac:dyDescent="0.3">
      <c r="A17" t="s">
        <v>45</v>
      </c>
      <c r="B17" t="s">
        <v>46</v>
      </c>
      <c r="C17" t="s">
        <v>36</v>
      </c>
      <c r="D17" t="s">
        <v>11</v>
      </c>
      <c r="E17" s="5">
        <v>111691</v>
      </c>
      <c r="F17" s="2">
        <v>44226</v>
      </c>
      <c r="G17">
        <v>3</v>
      </c>
      <c r="H17">
        <v>7</v>
      </c>
    </row>
    <row r="18" spans="1:8" x14ac:dyDescent="0.3">
      <c r="A18" t="s">
        <v>47</v>
      </c>
      <c r="B18" t="s">
        <v>48</v>
      </c>
      <c r="C18" t="s">
        <v>26</v>
      </c>
      <c r="D18" t="s">
        <v>49</v>
      </c>
      <c r="E18" s="5">
        <v>90378</v>
      </c>
      <c r="F18" s="2">
        <v>42145</v>
      </c>
      <c r="G18">
        <v>1</v>
      </c>
      <c r="H18">
        <v>4</v>
      </c>
    </row>
    <row r="19" spans="1:8" x14ac:dyDescent="0.3">
      <c r="A19" t="s">
        <v>50</v>
      </c>
      <c r="B19" t="s">
        <v>51</v>
      </c>
      <c r="C19" t="s">
        <v>36</v>
      </c>
      <c r="D19" t="s">
        <v>11</v>
      </c>
      <c r="E19" s="5">
        <v>116133</v>
      </c>
      <c r="F19" s="2">
        <v>45379</v>
      </c>
      <c r="G19">
        <v>4</v>
      </c>
      <c r="H19">
        <v>8</v>
      </c>
    </row>
    <row r="20" spans="1:8" x14ac:dyDescent="0.3">
      <c r="A20" t="s">
        <v>52</v>
      </c>
      <c r="B20" t="s">
        <v>53</v>
      </c>
      <c r="C20" t="s">
        <v>17</v>
      </c>
      <c r="D20" t="s">
        <v>49</v>
      </c>
      <c r="E20" s="5">
        <v>80182</v>
      </c>
      <c r="F20" s="2">
        <v>44962</v>
      </c>
      <c r="G20">
        <v>2</v>
      </c>
      <c r="H20">
        <v>5</v>
      </c>
    </row>
    <row r="21" spans="1:8" x14ac:dyDescent="0.3">
      <c r="A21" t="s">
        <v>54</v>
      </c>
      <c r="B21" t="s">
        <v>55</v>
      </c>
      <c r="C21" t="s">
        <v>14</v>
      </c>
      <c r="D21" t="s">
        <v>11</v>
      </c>
      <c r="E21" s="5">
        <v>106584</v>
      </c>
      <c r="F21" s="2">
        <v>42546</v>
      </c>
      <c r="G21">
        <v>3</v>
      </c>
      <c r="H21">
        <v>12</v>
      </c>
    </row>
    <row r="22" spans="1:8" x14ac:dyDescent="0.3">
      <c r="A22" t="s">
        <v>56</v>
      </c>
      <c r="B22" t="s">
        <v>57</v>
      </c>
      <c r="C22" t="s">
        <v>10</v>
      </c>
      <c r="D22" t="s">
        <v>11</v>
      </c>
      <c r="E22" s="5">
        <v>90939</v>
      </c>
      <c r="F22" s="2">
        <v>42955</v>
      </c>
      <c r="G22">
        <v>4</v>
      </c>
      <c r="H22">
        <v>15</v>
      </c>
    </row>
    <row r="23" spans="1:8" x14ac:dyDescent="0.3">
      <c r="A23" t="s">
        <v>58</v>
      </c>
      <c r="B23" t="s">
        <v>59</v>
      </c>
      <c r="C23" t="s">
        <v>17</v>
      </c>
      <c r="D23" t="s">
        <v>49</v>
      </c>
      <c r="E23" s="5">
        <v>110937</v>
      </c>
      <c r="F23" s="2">
        <v>43685</v>
      </c>
      <c r="G23">
        <v>5</v>
      </c>
      <c r="H23">
        <v>3</v>
      </c>
    </row>
    <row r="24" spans="1:8" x14ac:dyDescent="0.3">
      <c r="A24" t="s">
        <v>60</v>
      </c>
      <c r="B24" t="s">
        <v>61</v>
      </c>
      <c r="C24" t="s">
        <v>26</v>
      </c>
      <c r="D24" t="s">
        <v>11</v>
      </c>
      <c r="E24" s="5">
        <v>105173</v>
      </c>
      <c r="F24" s="2">
        <v>42564</v>
      </c>
      <c r="G24">
        <v>3</v>
      </c>
      <c r="H24">
        <v>7</v>
      </c>
    </row>
    <row r="25" spans="1:8" x14ac:dyDescent="0.3">
      <c r="A25" t="s">
        <v>62</v>
      </c>
      <c r="B25" t="s">
        <v>63</v>
      </c>
      <c r="C25" t="s">
        <v>29</v>
      </c>
      <c r="D25" t="s">
        <v>11</v>
      </c>
      <c r="E25" s="5">
        <v>67530</v>
      </c>
      <c r="F25" s="2">
        <v>43844</v>
      </c>
      <c r="G25">
        <v>5</v>
      </c>
      <c r="H25">
        <v>11</v>
      </c>
    </row>
    <row r="26" spans="1:8" x14ac:dyDescent="0.3">
      <c r="A26" t="s">
        <v>64</v>
      </c>
      <c r="B26" t="s">
        <v>65</v>
      </c>
      <c r="C26" t="s">
        <v>14</v>
      </c>
      <c r="D26" t="s">
        <v>49</v>
      </c>
      <c r="E26" s="5">
        <v>80269</v>
      </c>
      <c r="F26" s="2">
        <v>42174</v>
      </c>
      <c r="G26">
        <v>1</v>
      </c>
      <c r="H26">
        <v>3</v>
      </c>
    </row>
    <row r="27" spans="1:8" x14ac:dyDescent="0.3">
      <c r="A27" t="s">
        <v>66</v>
      </c>
      <c r="B27" t="s">
        <v>67</v>
      </c>
      <c r="C27" t="s">
        <v>17</v>
      </c>
      <c r="D27" t="s">
        <v>11</v>
      </c>
      <c r="E27" s="5">
        <v>61726</v>
      </c>
      <c r="F27" s="2">
        <v>42945</v>
      </c>
      <c r="G27">
        <v>4</v>
      </c>
      <c r="H27">
        <v>8</v>
      </c>
    </row>
    <row r="28" spans="1:8" x14ac:dyDescent="0.3">
      <c r="A28" t="s">
        <v>68</v>
      </c>
      <c r="B28" t="s">
        <v>69</v>
      </c>
      <c r="C28" t="s">
        <v>36</v>
      </c>
      <c r="D28" t="s">
        <v>11</v>
      </c>
      <c r="E28" s="5">
        <v>52632</v>
      </c>
      <c r="F28" s="2">
        <v>43305</v>
      </c>
      <c r="G28">
        <v>5</v>
      </c>
      <c r="H28">
        <v>7</v>
      </c>
    </row>
    <row r="29" spans="1:8" x14ac:dyDescent="0.3">
      <c r="A29" t="s">
        <v>70</v>
      </c>
      <c r="B29" t="s">
        <v>71</v>
      </c>
      <c r="C29" t="s">
        <v>36</v>
      </c>
      <c r="D29" t="s">
        <v>11</v>
      </c>
      <c r="E29" s="5">
        <v>80322</v>
      </c>
      <c r="F29" s="2">
        <v>43157</v>
      </c>
      <c r="G29">
        <v>2</v>
      </c>
      <c r="H29">
        <v>4</v>
      </c>
    </row>
    <row r="30" spans="1:8" x14ac:dyDescent="0.3">
      <c r="A30" t="s">
        <v>72</v>
      </c>
      <c r="B30" t="s">
        <v>73</v>
      </c>
      <c r="C30" t="s">
        <v>14</v>
      </c>
      <c r="D30" t="s">
        <v>11</v>
      </c>
      <c r="E30" s="5">
        <v>56172</v>
      </c>
      <c r="F30" s="2">
        <v>43793</v>
      </c>
      <c r="G30">
        <v>3</v>
      </c>
      <c r="H30">
        <v>7</v>
      </c>
    </row>
    <row r="31" spans="1:8" x14ac:dyDescent="0.3">
      <c r="A31" t="s">
        <v>74</v>
      </c>
      <c r="B31" t="s">
        <v>75</v>
      </c>
      <c r="C31" t="s">
        <v>36</v>
      </c>
      <c r="D31" t="s">
        <v>11</v>
      </c>
      <c r="E31" s="5">
        <v>55484</v>
      </c>
      <c r="F31" s="2">
        <v>42594</v>
      </c>
      <c r="G31">
        <v>4</v>
      </c>
      <c r="H31">
        <v>5</v>
      </c>
    </row>
    <row r="32" spans="1:8" x14ac:dyDescent="0.3">
      <c r="A32" t="s">
        <v>76</v>
      </c>
      <c r="B32" t="s">
        <v>77</v>
      </c>
      <c r="C32" t="s">
        <v>26</v>
      </c>
      <c r="D32" t="s">
        <v>49</v>
      </c>
      <c r="E32" s="5">
        <v>76623</v>
      </c>
      <c r="F32" s="2">
        <v>43852</v>
      </c>
      <c r="G32">
        <v>2</v>
      </c>
      <c r="H32">
        <v>0</v>
      </c>
    </row>
    <row r="33" spans="1:8" x14ac:dyDescent="0.3">
      <c r="A33" t="s">
        <v>78</v>
      </c>
      <c r="B33" t="s">
        <v>79</v>
      </c>
      <c r="C33" t="s">
        <v>17</v>
      </c>
      <c r="D33" t="s">
        <v>11</v>
      </c>
      <c r="E33" s="5">
        <v>100902</v>
      </c>
      <c r="F33" s="2">
        <v>44190</v>
      </c>
      <c r="G33">
        <v>1</v>
      </c>
      <c r="H33">
        <v>2</v>
      </c>
    </row>
    <row r="34" spans="1:8" x14ac:dyDescent="0.3">
      <c r="A34" t="s">
        <v>80</v>
      </c>
      <c r="B34" t="s">
        <v>81</v>
      </c>
      <c r="C34" t="s">
        <v>29</v>
      </c>
      <c r="D34" t="s">
        <v>11</v>
      </c>
      <c r="E34" s="5">
        <v>65198</v>
      </c>
      <c r="F34" s="2">
        <v>45347</v>
      </c>
      <c r="G34">
        <v>2</v>
      </c>
      <c r="H34">
        <v>1</v>
      </c>
    </row>
    <row r="35" spans="1:8" x14ac:dyDescent="0.3">
      <c r="A35" t="s">
        <v>82</v>
      </c>
      <c r="B35" t="s">
        <v>83</v>
      </c>
      <c r="C35" t="s">
        <v>14</v>
      </c>
      <c r="D35" t="s">
        <v>49</v>
      </c>
      <c r="E35" s="5">
        <v>45726</v>
      </c>
      <c r="F35" s="2">
        <v>42595</v>
      </c>
      <c r="G35">
        <v>4</v>
      </c>
      <c r="H35">
        <v>10</v>
      </c>
    </row>
    <row r="36" spans="1:8" x14ac:dyDescent="0.3">
      <c r="A36" t="s">
        <v>84</v>
      </c>
      <c r="B36" t="s">
        <v>85</v>
      </c>
      <c r="C36" t="s">
        <v>17</v>
      </c>
      <c r="D36" t="s">
        <v>49</v>
      </c>
      <c r="E36" s="5">
        <v>72895</v>
      </c>
      <c r="F36" s="2">
        <v>45449</v>
      </c>
      <c r="G36">
        <v>2</v>
      </c>
      <c r="H36">
        <v>2</v>
      </c>
    </row>
    <row r="37" spans="1:8" x14ac:dyDescent="0.3">
      <c r="A37" t="s">
        <v>86</v>
      </c>
      <c r="B37" t="s">
        <v>87</v>
      </c>
      <c r="C37" t="s">
        <v>26</v>
      </c>
      <c r="D37" t="s">
        <v>11</v>
      </c>
      <c r="E37" s="5">
        <v>57260</v>
      </c>
      <c r="F37" s="2">
        <v>44110</v>
      </c>
      <c r="G37">
        <v>5</v>
      </c>
      <c r="H37">
        <v>8</v>
      </c>
    </row>
    <row r="38" spans="1:8" x14ac:dyDescent="0.3">
      <c r="A38" t="s">
        <v>88</v>
      </c>
      <c r="B38" t="s">
        <v>89</v>
      </c>
      <c r="C38" t="s">
        <v>10</v>
      </c>
      <c r="D38" t="s">
        <v>49</v>
      </c>
      <c r="E38" s="5">
        <v>82896</v>
      </c>
      <c r="F38" s="2">
        <v>45480</v>
      </c>
      <c r="G38">
        <v>4</v>
      </c>
      <c r="H38">
        <v>5</v>
      </c>
    </row>
    <row r="39" spans="1:8" x14ac:dyDescent="0.3">
      <c r="A39" t="s">
        <v>90</v>
      </c>
      <c r="B39" t="s">
        <v>91</v>
      </c>
      <c r="C39" t="s">
        <v>36</v>
      </c>
      <c r="D39" t="s">
        <v>49</v>
      </c>
      <c r="E39" s="5">
        <v>90058</v>
      </c>
      <c r="F39" s="2">
        <v>45291</v>
      </c>
      <c r="G39">
        <v>3</v>
      </c>
      <c r="H39">
        <v>14</v>
      </c>
    </row>
    <row r="40" spans="1:8" x14ac:dyDescent="0.3">
      <c r="A40" t="s">
        <v>92</v>
      </c>
      <c r="B40" t="s">
        <v>93</v>
      </c>
      <c r="C40" t="s">
        <v>10</v>
      </c>
      <c r="D40" t="s">
        <v>49</v>
      </c>
      <c r="E40" s="5">
        <v>103717</v>
      </c>
      <c r="F40" s="2">
        <v>42647</v>
      </c>
      <c r="G40">
        <v>1</v>
      </c>
      <c r="H40">
        <v>1</v>
      </c>
    </row>
    <row r="41" spans="1:8" x14ac:dyDescent="0.3">
      <c r="A41" t="s">
        <v>94</v>
      </c>
      <c r="B41" t="s">
        <v>95</v>
      </c>
      <c r="C41" t="s">
        <v>14</v>
      </c>
      <c r="D41" t="s">
        <v>49</v>
      </c>
      <c r="E41" s="5">
        <v>74255</v>
      </c>
      <c r="F41" s="2">
        <v>44628</v>
      </c>
      <c r="G41">
        <v>2</v>
      </c>
      <c r="H41">
        <v>1</v>
      </c>
    </row>
    <row r="42" spans="1:8" x14ac:dyDescent="0.3">
      <c r="A42" t="s">
        <v>96</v>
      </c>
      <c r="B42" t="s">
        <v>97</v>
      </c>
      <c r="C42" t="s">
        <v>14</v>
      </c>
      <c r="D42" t="s">
        <v>11</v>
      </c>
      <c r="E42" s="5">
        <v>97524</v>
      </c>
      <c r="F42" s="2">
        <v>44835</v>
      </c>
      <c r="G42">
        <v>1</v>
      </c>
      <c r="H42">
        <v>1</v>
      </c>
    </row>
    <row r="43" spans="1:8" x14ac:dyDescent="0.3">
      <c r="A43" t="s">
        <v>98</v>
      </c>
      <c r="B43" t="s">
        <v>99</v>
      </c>
      <c r="C43" t="s">
        <v>17</v>
      </c>
      <c r="D43" t="s">
        <v>11</v>
      </c>
      <c r="E43" s="5">
        <v>119918</v>
      </c>
      <c r="F43" s="2">
        <v>42817</v>
      </c>
      <c r="G43">
        <v>1</v>
      </c>
      <c r="H43">
        <v>5</v>
      </c>
    </row>
    <row r="44" spans="1:8" x14ac:dyDescent="0.3">
      <c r="A44" t="s">
        <v>100</v>
      </c>
      <c r="B44" t="s">
        <v>101</v>
      </c>
      <c r="C44" t="s">
        <v>36</v>
      </c>
      <c r="D44" t="s">
        <v>11</v>
      </c>
      <c r="E44" s="5">
        <v>60144</v>
      </c>
      <c r="F44" s="2">
        <v>43354</v>
      </c>
      <c r="G44">
        <v>1</v>
      </c>
      <c r="H44">
        <v>0</v>
      </c>
    </row>
    <row r="45" spans="1:8" x14ac:dyDescent="0.3">
      <c r="A45" t="s">
        <v>102</v>
      </c>
      <c r="B45" t="s">
        <v>103</v>
      </c>
      <c r="C45" t="s">
        <v>29</v>
      </c>
      <c r="D45" t="s">
        <v>11</v>
      </c>
      <c r="E45" s="5">
        <v>80387</v>
      </c>
      <c r="F45" s="2">
        <v>43181</v>
      </c>
      <c r="G45">
        <v>3</v>
      </c>
      <c r="H45">
        <v>10</v>
      </c>
    </row>
    <row r="46" spans="1:8" x14ac:dyDescent="0.3">
      <c r="A46" t="s">
        <v>104</v>
      </c>
      <c r="B46" t="s">
        <v>105</v>
      </c>
      <c r="C46" t="s">
        <v>26</v>
      </c>
      <c r="D46" t="s">
        <v>11</v>
      </c>
      <c r="E46" s="5">
        <v>90634</v>
      </c>
      <c r="F46" s="2">
        <v>45486</v>
      </c>
      <c r="G46">
        <v>2</v>
      </c>
      <c r="H46">
        <v>0</v>
      </c>
    </row>
    <row r="47" spans="1:8" x14ac:dyDescent="0.3">
      <c r="A47" t="s">
        <v>106</v>
      </c>
      <c r="B47" t="s">
        <v>107</v>
      </c>
      <c r="C47" t="s">
        <v>26</v>
      </c>
      <c r="D47" t="s">
        <v>11</v>
      </c>
      <c r="E47" s="5">
        <v>104551</v>
      </c>
      <c r="F47" s="2">
        <v>45157</v>
      </c>
      <c r="G47">
        <v>4</v>
      </c>
      <c r="H47">
        <v>5</v>
      </c>
    </row>
    <row r="48" spans="1:8" x14ac:dyDescent="0.3">
      <c r="A48" t="s">
        <v>108</v>
      </c>
      <c r="B48" t="s">
        <v>109</v>
      </c>
      <c r="C48" t="s">
        <v>10</v>
      </c>
      <c r="D48" t="s">
        <v>11</v>
      </c>
      <c r="E48" s="5">
        <v>104958</v>
      </c>
      <c r="F48" s="2">
        <v>42583</v>
      </c>
      <c r="G48">
        <v>1</v>
      </c>
      <c r="H48">
        <v>0</v>
      </c>
    </row>
    <row r="49" spans="1:8" x14ac:dyDescent="0.3">
      <c r="A49" t="s">
        <v>110</v>
      </c>
      <c r="B49" t="s">
        <v>111</v>
      </c>
      <c r="C49" t="s">
        <v>36</v>
      </c>
      <c r="D49" t="s">
        <v>49</v>
      </c>
      <c r="E49" s="5">
        <v>105169</v>
      </c>
      <c r="F49" s="2">
        <v>43770</v>
      </c>
      <c r="G49">
        <v>4</v>
      </c>
      <c r="H49">
        <v>11</v>
      </c>
    </row>
    <row r="50" spans="1:8" x14ac:dyDescent="0.3">
      <c r="A50" t="s">
        <v>112</v>
      </c>
      <c r="B50" t="s">
        <v>113</v>
      </c>
      <c r="C50" t="s">
        <v>17</v>
      </c>
      <c r="D50" t="s">
        <v>11</v>
      </c>
      <c r="E50" s="5">
        <v>81121</v>
      </c>
      <c r="F50" s="2">
        <v>45364</v>
      </c>
      <c r="G50">
        <v>3</v>
      </c>
      <c r="H50">
        <v>5</v>
      </c>
    </row>
    <row r="51" spans="1:8" x14ac:dyDescent="0.3">
      <c r="A51" t="s">
        <v>114</v>
      </c>
      <c r="B51" t="s">
        <v>115</v>
      </c>
      <c r="C51" t="s">
        <v>10</v>
      </c>
      <c r="D51" t="s">
        <v>49</v>
      </c>
      <c r="E51" s="5">
        <v>51200</v>
      </c>
      <c r="F51" s="2">
        <v>44537</v>
      </c>
      <c r="G51">
        <v>3</v>
      </c>
      <c r="H51">
        <v>5</v>
      </c>
    </row>
    <row r="52" spans="1:8" x14ac:dyDescent="0.3">
      <c r="A52" t="s">
        <v>116</v>
      </c>
      <c r="B52" t="s">
        <v>117</v>
      </c>
      <c r="C52" t="s">
        <v>26</v>
      </c>
      <c r="D52" t="s">
        <v>49</v>
      </c>
      <c r="E52" s="5">
        <v>63670</v>
      </c>
      <c r="F52" s="2">
        <v>44461</v>
      </c>
      <c r="G52">
        <v>5</v>
      </c>
      <c r="H52">
        <v>11</v>
      </c>
    </row>
    <row r="53" spans="1:8" x14ac:dyDescent="0.3">
      <c r="A53" t="s">
        <v>118</v>
      </c>
      <c r="B53" t="s">
        <v>119</v>
      </c>
      <c r="C53" t="s">
        <v>26</v>
      </c>
      <c r="D53" t="s">
        <v>49</v>
      </c>
      <c r="E53" s="5">
        <v>76593</v>
      </c>
      <c r="F53" s="2">
        <v>44769</v>
      </c>
      <c r="G53">
        <v>5</v>
      </c>
      <c r="H53">
        <v>10</v>
      </c>
    </row>
    <row r="54" spans="1:8" x14ac:dyDescent="0.3">
      <c r="A54" t="s">
        <v>120</v>
      </c>
      <c r="B54" t="s">
        <v>121</v>
      </c>
      <c r="C54" t="s">
        <v>17</v>
      </c>
      <c r="D54" t="s">
        <v>49</v>
      </c>
      <c r="E54" s="5">
        <v>115990</v>
      </c>
      <c r="F54" s="2">
        <v>42604</v>
      </c>
      <c r="G54">
        <v>2</v>
      </c>
      <c r="H54">
        <v>1</v>
      </c>
    </row>
    <row r="55" spans="1:8" x14ac:dyDescent="0.3">
      <c r="A55" t="s">
        <v>122</v>
      </c>
      <c r="B55" t="s">
        <v>123</v>
      </c>
      <c r="C55" t="s">
        <v>17</v>
      </c>
      <c r="D55" t="s">
        <v>11</v>
      </c>
      <c r="E55" s="5">
        <v>70063</v>
      </c>
      <c r="F55" s="2">
        <v>42220</v>
      </c>
      <c r="G55">
        <v>3</v>
      </c>
      <c r="H55">
        <v>13</v>
      </c>
    </row>
    <row r="56" spans="1:8" x14ac:dyDescent="0.3">
      <c r="A56" t="s">
        <v>124</v>
      </c>
      <c r="B56" t="s">
        <v>125</v>
      </c>
      <c r="C56" t="s">
        <v>17</v>
      </c>
      <c r="D56" t="s">
        <v>49</v>
      </c>
      <c r="E56" s="5">
        <v>52009</v>
      </c>
      <c r="F56" s="2">
        <v>44456</v>
      </c>
      <c r="G56">
        <v>3</v>
      </c>
      <c r="H56">
        <v>15</v>
      </c>
    </row>
    <row r="57" spans="1:8" x14ac:dyDescent="0.3">
      <c r="A57" t="s">
        <v>126</v>
      </c>
      <c r="B57" t="s">
        <v>127</v>
      </c>
      <c r="C57" t="s">
        <v>36</v>
      </c>
      <c r="D57" t="s">
        <v>11</v>
      </c>
      <c r="E57" s="5">
        <v>100412</v>
      </c>
      <c r="F57" s="2">
        <v>45344</v>
      </c>
      <c r="G57">
        <v>3</v>
      </c>
      <c r="H57">
        <v>15</v>
      </c>
    </row>
    <row r="58" spans="1:8" x14ac:dyDescent="0.3">
      <c r="A58" t="s">
        <v>128</v>
      </c>
      <c r="B58" t="s">
        <v>129</v>
      </c>
      <c r="C58" t="s">
        <v>36</v>
      </c>
      <c r="D58" t="s">
        <v>49</v>
      </c>
      <c r="E58" s="5">
        <v>73342</v>
      </c>
      <c r="F58" s="2">
        <v>44228</v>
      </c>
      <c r="G58">
        <v>2</v>
      </c>
      <c r="H58">
        <v>2</v>
      </c>
    </row>
    <row r="59" spans="1:8" x14ac:dyDescent="0.3">
      <c r="A59" t="s">
        <v>130</v>
      </c>
      <c r="B59" t="s">
        <v>131</v>
      </c>
      <c r="C59" t="s">
        <v>26</v>
      </c>
      <c r="D59" t="s">
        <v>11</v>
      </c>
      <c r="E59" s="5">
        <v>50623</v>
      </c>
      <c r="F59" s="2">
        <v>45629</v>
      </c>
      <c r="G59">
        <v>3</v>
      </c>
      <c r="H59">
        <v>4</v>
      </c>
    </row>
    <row r="60" spans="1:8" x14ac:dyDescent="0.3">
      <c r="A60" t="s">
        <v>132</v>
      </c>
      <c r="B60" t="s">
        <v>133</v>
      </c>
      <c r="C60" t="s">
        <v>17</v>
      </c>
      <c r="D60" t="s">
        <v>11</v>
      </c>
      <c r="E60" s="5">
        <v>90724</v>
      </c>
      <c r="F60" s="2">
        <v>44761</v>
      </c>
      <c r="G60">
        <v>2</v>
      </c>
      <c r="H60">
        <v>2</v>
      </c>
    </row>
    <row r="61" spans="1:8" x14ac:dyDescent="0.3">
      <c r="A61" t="s">
        <v>134</v>
      </c>
      <c r="B61" t="s">
        <v>135</v>
      </c>
      <c r="C61" t="s">
        <v>26</v>
      </c>
      <c r="D61" t="s">
        <v>11</v>
      </c>
      <c r="E61" s="5">
        <v>98610</v>
      </c>
      <c r="F61" s="2">
        <v>45647</v>
      </c>
      <c r="G61">
        <v>2</v>
      </c>
      <c r="H61">
        <v>5</v>
      </c>
    </row>
    <row r="62" spans="1:8" x14ac:dyDescent="0.3">
      <c r="A62" t="s">
        <v>136</v>
      </c>
      <c r="B62" t="s">
        <v>137</v>
      </c>
      <c r="C62" t="s">
        <v>17</v>
      </c>
      <c r="D62" t="s">
        <v>11</v>
      </c>
      <c r="E62" s="5">
        <v>93269</v>
      </c>
      <c r="F62" s="2">
        <v>45357</v>
      </c>
      <c r="G62">
        <v>1</v>
      </c>
      <c r="H62">
        <v>2</v>
      </c>
    </row>
    <row r="63" spans="1:8" x14ac:dyDescent="0.3">
      <c r="A63" t="s">
        <v>138</v>
      </c>
      <c r="B63" t="s">
        <v>139</v>
      </c>
      <c r="C63" t="s">
        <v>26</v>
      </c>
      <c r="D63" t="s">
        <v>49</v>
      </c>
      <c r="E63" s="5">
        <v>54963</v>
      </c>
      <c r="F63" s="2">
        <v>42827</v>
      </c>
      <c r="G63">
        <v>5</v>
      </c>
      <c r="H63">
        <v>6</v>
      </c>
    </row>
    <row r="64" spans="1:8" x14ac:dyDescent="0.3">
      <c r="A64" t="s">
        <v>140</v>
      </c>
      <c r="B64" t="s">
        <v>141</v>
      </c>
      <c r="C64" t="s">
        <v>17</v>
      </c>
      <c r="D64" t="s">
        <v>49</v>
      </c>
      <c r="E64" s="5">
        <v>102125</v>
      </c>
      <c r="F64" s="2">
        <v>44420</v>
      </c>
      <c r="G64">
        <v>1</v>
      </c>
      <c r="H64">
        <v>0</v>
      </c>
    </row>
    <row r="65" spans="1:8" x14ac:dyDescent="0.3">
      <c r="A65" t="s">
        <v>142</v>
      </c>
      <c r="B65" t="s">
        <v>143</v>
      </c>
      <c r="C65" t="s">
        <v>36</v>
      </c>
      <c r="D65" t="s">
        <v>49</v>
      </c>
      <c r="E65" s="5">
        <v>56164</v>
      </c>
      <c r="F65" s="2">
        <v>42317</v>
      </c>
      <c r="G65">
        <v>4</v>
      </c>
      <c r="H65">
        <v>3</v>
      </c>
    </row>
    <row r="66" spans="1:8" x14ac:dyDescent="0.3">
      <c r="A66" t="s">
        <v>144</v>
      </c>
      <c r="B66" t="s">
        <v>145</v>
      </c>
      <c r="C66" t="s">
        <v>10</v>
      </c>
      <c r="D66" t="s">
        <v>49</v>
      </c>
      <c r="E66" s="5">
        <v>113719</v>
      </c>
      <c r="F66" s="2">
        <v>45280</v>
      </c>
      <c r="G66">
        <v>4</v>
      </c>
      <c r="H66">
        <v>8</v>
      </c>
    </row>
    <row r="67" spans="1:8" x14ac:dyDescent="0.3">
      <c r="A67" t="s">
        <v>146</v>
      </c>
      <c r="B67" t="s">
        <v>147</v>
      </c>
      <c r="C67" t="s">
        <v>10</v>
      </c>
      <c r="D67" t="s">
        <v>49</v>
      </c>
      <c r="E67" s="5">
        <v>83006</v>
      </c>
      <c r="F67" s="2">
        <v>44322</v>
      </c>
      <c r="G67">
        <v>5</v>
      </c>
      <c r="H67">
        <v>7</v>
      </c>
    </row>
    <row r="68" spans="1:8" x14ac:dyDescent="0.3">
      <c r="A68" t="s">
        <v>148</v>
      </c>
      <c r="B68" t="s">
        <v>149</v>
      </c>
      <c r="C68" t="s">
        <v>36</v>
      </c>
      <c r="D68" t="s">
        <v>49</v>
      </c>
      <c r="E68" s="5">
        <v>82015</v>
      </c>
      <c r="F68" s="2">
        <v>42722</v>
      </c>
      <c r="G68">
        <v>2</v>
      </c>
      <c r="H68">
        <v>5</v>
      </c>
    </row>
    <row r="69" spans="1:8" x14ac:dyDescent="0.3">
      <c r="A69" t="s">
        <v>150</v>
      </c>
      <c r="B69" t="s">
        <v>151</v>
      </c>
      <c r="C69" t="s">
        <v>26</v>
      </c>
      <c r="D69" t="s">
        <v>11</v>
      </c>
      <c r="E69" s="5">
        <v>49853</v>
      </c>
      <c r="F69" s="2">
        <v>44124</v>
      </c>
      <c r="G69">
        <v>2</v>
      </c>
      <c r="H69">
        <v>5</v>
      </c>
    </row>
    <row r="70" spans="1:8" x14ac:dyDescent="0.3">
      <c r="A70" t="s">
        <v>152</v>
      </c>
      <c r="B70" t="s">
        <v>153</v>
      </c>
      <c r="C70" t="s">
        <v>36</v>
      </c>
      <c r="D70" t="s">
        <v>11</v>
      </c>
      <c r="E70" s="5">
        <v>59553</v>
      </c>
      <c r="F70" s="2">
        <v>43685</v>
      </c>
      <c r="G70">
        <v>4</v>
      </c>
      <c r="H70">
        <v>10</v>
      </c>
    </row>
    <row r="71" spans="1:8" x14ac:dyDescent="0.3">
      <c r="A71" t="s">
        <v>154</v>
      </c>
      <c r="B71" t="s">
        <v>155</v>
      </c>
      <c r="C71" t="s">
        <v>26</v>
      </c>
      <c r="D71" t="s">
        <v>11</v>
      </c>
      <c r="E71" s="5">
        <v>109298</v>
      </c>
      <c r="F71" s="2">
        <v>44907</v>
      </c>
      <c r="G71">
        <v>2</v>
      </c>
      <c r="H71">
        <v>4</v>
      </c>
    </row>
    <row r="72" spans="1:8" x14ac:dyDescent="0.3">
      <c r="A72" t="s">
        <v>156</v>
      </c>
      <c r="B72" t="s">
        <v>157</v>
      </c>
      <c r="C72" t="s">
        <v>26</v>
      </c>
      <c r="D72" t="s">
        <v>11</v>
      </c>
      <c r="E72" s="5">
        <v>93962</v>
      </c>
      <c r="F72" s="2">
        <v>42997</v>
      </c>
      <c r="G72">
        <v>5</v>
      </c>
      <c r="H72">
        <v>5</v>
      </c>
    </row>
    <row r="73" spans="1:8" x14ac:dyDescent="0.3">
      <c r="A73" t="s">
        <v>158</v>
      </c>
      <c r="B73" t="s">
        <v>159</v>
      </c>
      <c r="C73" t="s">
        <v>36</v>
      </c>
      <c r="D73" t="s">
        <v>49</v>
      </c>
      <c r="E73" s="5">
        <v>95902</v>
      </c>
      <c r="F73" s="2">
        <v>43393</v>
      </c>
      <c r="G73">
        <v>3</v>
      </c>
      <c r="H73">
        <v>4</v>
      </c>
    </row>
    <row r="74" spans="1:8" x14ac:dyDescent="0.3">
      <c r="A74" t="s">
        <v>160</v>
      </c>
      <c r="B74" t="s">
        <v>161</v>
      </c>
      <c r="C74" t="s">
        <v>29</v>
      </c>
      <c r="D74" t="s">
        <v>49</v>
      </c>
      <c r="E74" s="5">
        <v>55604</v>
      </c>
      <c r="F74" s="2">
        <v>42314</v>
      </c>
      <c r="G74">
        <v>1</v>
      </c>
      <c r="H74">
        <v>3</v>
      </c>
    </row>
    <row r="75" spans="1:8" x14ac:dyDescent="0.3">
      <c r="A75" t="s">
        <v>162</v>
      </c>
      <c r="B75" t="s">
        <v>163</v>
      </c>
      <c r="C75" t="s">
        <v>26</v>
      </c>
      <c r="D75" t="s">
        <v>49</v>
      </c>
      <c r="E75" s="5">
        <v>100137</v>
      </c>
      <c r="F75" s="2">
        <v>42243</v>
      </c>
      <c r="G75">
        <v>5</v>
      </c>
      <c r="H75">
        <v>4</v>
      </c>
    </row>
    <row r="76" spans="1:8" x14ac:dyDescent="0.3">
      <c r="A76" t="s">
        <v>164</v>
      </c>
      <c r="B76" t="s">
        <v>165</v>
      </c>
      <c r="C76" t="s">
        <v>17</v>
      </c>
      <c r="D76" t="s">
        <v>11</v>
      </c>
      <c r="E76" s="5">
        <v>45961</v>
      </c>
      <c r="F76" s="2">
        <v>43238</v>
      </c>
      <c r="G76">
        <v>1</v>
      </c>
      <c r="H76">
        <v>4</v>
      </c>
    </row>
    <row r="77" spans="1:8" x14ac:dyDescent="0.3">
      <c r="A77" t="s">
        <v>166</v>
      </c>
      <c r="B77" t="s">
        <v>167</v>
      </c>
      <c r="C77" t="s">
        <v>36</v>
      </c>
      <c r="D77" t="s">
        <v>11</v>
      </c>
      <c r="E77" s="5">
        <v>115979</v>
      </c>
      <c r="F77" s="2">
        <v>43426</v>
      </c>
      <c r="G77">
        <v>5</v>
      </c>
      <c r="H77">
        <v>8</v>
      </c>
    </row>
    <row r="78" spans="1:8" x14ac:dyDescent="0.3">
      <c r="A78" t="s">
        <v>168</v>
      </c>
      <c r="B78" t="s">
        <v>169</v>
      </c>
      <c r="C78" t="s">
        <v>26</v>
      </c>
      <c r="D78" t="s">
        <v>49</v>
      </c>
      <c r="E78" s="5">
        <v>71319</v>
      </c>
      <c r="F78" s="2">
        <v>43192</v>
      </c>
      <c r="G78">
        <v>4</v>
      </c>
      <c r="H78">
        <v>9</v>
      </c>
    </row>
    <row r="79" spans="1:8" x14ac:dyDescent="0.3">
      <c r="A79" t="s">
        <v>170</v>
      </c>
      <c r="B79" t="s">
        <v>171</v>
      </c>
      <c r="C79" t="s">
        <v>17</v>
      </c>
      <c r="D79" t="s">
        <v>49</v>
      </c>
      <c r="E79" s="5">
        <v>99128</v>
      </c>
      <c r="F79" s="2">
        <v>44186</v>
      </c>
      <c r="G79">
        <v>5</v>
      </c>
      <c r="H79">
        <v>4</v>
      </c>
    </row>
    <row r="80" spans="1:8" x14ac:dyDescent="0.3">
      <c r="A80" t="s">
        <v>172</v>
      </c>
      <c r="B80" t="s">
        <v>173</v>
      </c>
      <c r="C80" t="s">
        <v>26</v>
      </c>
      <c r="D80" t="s">
        <v>11</v>
      </c>
      <c r="E80" s="5">
        <v>88988</v>
      </c>
      <c r="F80" s="2">
        <v>42076</v>
      </c>
      <c r="G80">
        <v>5</v>
      </c>
      <c r="H80">
        <v>4</v>
      </c>
    </row>
    <row r="81" spans="1:8" x14ac:dyDescent="0.3">
      <c r="A81" t="s">
        <v>174</v>
      </c>
      <c r="B81" t="s">
        <v>175</v>
      </c>
      <c r="C81" t="s">
        <v>10</v>
      </c>
      <c r="D81" t="s">
        <v>11</v>
      </c>
      <c r="E81" s="5">
        <v>68781</v>
      </c>
      <c r="F81" s="2">
        <v>43459</v>
      </c>
      <c r="G81">
        <v>1</v>
      </c>
      <c r="H81">
        <v>3</v>
      </c>
    </row>
    <row r="82" spans="1:8" x14ac:dyDescent="0.3">
      <c r="A82" t="s">
        <v>176</v>
      </c>
      <c r="B82" t="s">
        <v>177</v>
      </c>
      <c r="C82" t="s">
        <v>36</v>
      </c>
      <c r="D82" t="s">
        <v>11</v>
      </c>
      <c r="E82" s="5">
        <v>94935</v>
      </c>
      <c r="F82" s="2">
        <v>42102</v>
      </c>
      <c r="G82">
        <v>3</v>
      </c>
      <c r="H82">
        <v>5</v>
      </c>
    </row>
    <row r="83" spans="1:8" x14ac:dyDescent="0.3">
      <c r="A83" t="s">
        <v>178</v>
      </c>
      <c r="B83" t="s">
        <v>179</v>
      </c>
      <c r="C83" t="s">
        <v>36</v>
      </c>
      <c r="D83" t="s">
        <v>11</v>
      </c>
      <c r="E83" s="5">
        <v>108779</v>
      </c>
      <c r="F83" s="2">
        <v>43086</v>
      </c>
      <c r="G83">
        <v>1</v>
      </c>
      <c r="H83">
        <v>1</v>
      </c>
    </row>
    <row r="84" spans="1:8" x14ac:dyDescent="0.3">
      <c r="A84" t="s">
        <v>180</v>
      </c>
      <c r="B84" t="s">
        <v>181</v>
      </c>
      <c r="C84" t="s">
        <v>14</v>
      </c>
      <c r="D84" t="s">
        <v>11</v>
      </c>
      <c r="E84" s="5">
        <v>70305</v>
      </c>
      <c r="F84" s="2">
        <v>45635</v>
      </c>
      <c r="G84">
        <v>4</v>
      </c>
      <c r="H84">
        <v>12</v>
      </c>
    </row>
    <row r="85" spans="1:8" x14ac:dyDescent="0.3">
      <c r="A85" t="s">
        <v>182</v>
      </c>
      <c r="B85" t="s">
        <v>183</v>
      </c>
      <c r="C85" t="s">
        <v>36</v>
      </c>
      <c r="D85" t="s">
        <v>49</v>
      </c>
      <c r="E85" s="5">
        <v>75965</v>
      </c>
      <c r="F85" s="2">
        <v>43275</v>
      </c>
      <c r="G85">
        <v>2</v>
      </c>
      <c r="H85">
        <v>1</v>
      </c>
    </row>
    <row r="86" spans="1:8" x14ac:dyDescent="0.3">
      <c r="A86" t="s">
        <v>184</v>
      </c>
      <c r="B86" t="s">
        <v>185</v>
      </c>
      <c r="C86" t="s">
        <v>26</v>
      </c>
      <c r="D86" t="s">
        <v>49</v>
      </c>
      <c r="E86" s="5">
        <v>40560</v>
      </c>
      <c r="F86" s="2">
        <v>43502</v>
      </c>
      <c r="G86">
        <v>4</v>
      </c>
      <c r="H86">
        <v>10</v>
      </c>
    </row>
    <row r="87" spans="1:8" x14ac:dyDescent="0.3">
      <c r="A87" t="s">
        <v>186</v>
      </c>
      <c r="B87" t="s">
        <v>187</v>
      </c>
      <c r="C87" t="s">
        <v>14</v>
      </c>
      <c r="D87" t="s">
        <v>49</v>
      </c>
      <c r="E87" s="5">
        <v>88274</v>
      </c>
      <c r="F87" s="2">
        <v>44518</v>
      </c>
      <c r="G87">
        <v>2</v>
      </c>
      <c r="H87">
        <v>5</v>
      </c>
    </row>
    <row r="88" spans="1:8" x14ac:dyDescent="0.3">
      <c r="A88" t="s">
        <v>188</v>
      </c>
      <c r="B88" t="s">
        <v>189</v>
      </c>
      <c r="C88" t="s">
        <v>14</v>
      </c>
      <c r="D88" t="s">
        <v>49</v>
      </c>
      <c r="E88" s="5">
        <v>50155</v>
      </c>
      <c r="F88" s="2">
        <v>42855</v>
      </c>
      <c r="G88">
        <v>1</v>
      </c>
      <c r="H88">
        <v>2</v>
      </c>
    </row>
    <row r="89" spans="1:8" x14ac:dyDescent="0.3">
      <c r="A89" t="s">
        <v>190</v>
      </c>
      <c r="B89" t="s">
        <v>191</v>
      </c>
      <c r="C89" t="s">
        <v>14</v>
      </c>
      <c r="D89" t="s">
        <v>49</v>
      </c>
      <c r="E89" s="5">
        <v>64695</v>
      </c>
      <c r="F89" s="2">
        <v>44912</v>
      </c>
      <c r="G89">
        <v>1</v>
      </c>
      <c r="H89">
        <v>4</v>
      </c>
    </row>
    <row r="90" spans="1:8" x14ac:dyDescent="0.3">
      <c r="A90" t="s">
        <v>192</v>
      </c>
      <c r="B90" t="s">
        <v>193</v>
      </c>
      <c r="C90" t="s">
        <v>36</v>
      </c>
      <c r="D90" t="s">
        <v>11</v>
      </c>
      <c r="E90" s="5">
        <v>51866</v>
      </c>
      <c r="F90" s="2">
        <v>43545</v>
      </c>
      <c r="G90">
        <v>2</v>
      </c>
      <c r="H90">
        <v>5</v>
      </c>
    </row>
    <row r="91" spans="1:8" x14ac:dyDescent="0.3">
      <c r="A91" t="s">
        <v>194</v>
      </c>
      <c r="B91" t="s">
        <v>195</v>
      </c>
      <c r="C91" t="s">
        <v>14</v>
      </c>
      <c r="D91" t="s">
        <v>49</v>
      </c>
      <c r="E91" s="5">
        <v>98517</v>
      </c>
      <c r="F91" s="2">
        <v>43661</v>
      </c>
      <c r="G91">
        <v>2</v>
      </c>
      <c r="H91">
        <v>3</v>
      </c>
    </row>
    <row r="92" spans="1:8" x14ac:dyDescent="0.3">
      <c r="A92" t="s">
        <v>196</v>
      </c>
      <c r="B92" t="s">
        <v>197</v>
      </c>
      <c r="C92" t="s">
        <v>26</v>
      </c>
      <c r="D92" t="s">
        <v>49</v>
      </c>
      <c r="E92" s="5">
        <v>72494</v>
      </c>
      <c r="F92" s="2">
        <v>44592</v>
      </c>
      <c r="G92">
        <v>4</v>
      </c>
      <c r="H92">
        <v>14</v>
      </c>
    </row>
    <row r="93" spans="1:8" x14ac:dyDescent="0.3">
      <c r="A93" t="s">
        <v>198</v>
      </c>
      <c r="B93" t="s">
        <v>199</v>
      </c>
      <c r="C93" t="s">
        <v>14</v>
      </c>
      <c r="D93" t="s">
        <v>11</v>
      </c>
      <c r="E93" s="5">
        <v>65839</v>
      </c>
      <c r="F93" s="2">
        <v>43348</v>
      </c>
      <c r="G93">
        <v>1</v>
      </c>
      <c r="H93">
        <v>2</v>
      </c>
    </row>
    <row r="94" spans="1:8" x14ac:dyDescent="0.3">
      <c r="A94" t="s">
        <v>200</v>
      </c>
      <c r="B94" t="s">
        <v>201</v>
      </c>
      <c r="C94" t="s">
        <v>36</v>
      </c>
      <c r="D94" t="s">
        <v>49</v>
      </c>
      <c r="E94" s="5">
        <v>88947</v>
      </c>
      <c r="F94" s="2">
        <v>45082</v>
      </c>
      <c r="G94">
        <v>2</v>
      </c>
      <c r="H94">
        <v>5</v>
      </c>
    </row>
    <row r="95" spans="1:8" x14ac:dyDescent="0.3">
      <c r="A95" t="s">
        <v>202</v>
      </c>
      <c r="B95" t="s">
        <v>203</v>
      </c>
      <c r="C95" t="s">
        <v>17</v>
      </c>
      <c r="D95" t="s">
        <v>49</v>
      </c>
      <c r="E95" s="5">
        <v>67142</v>
      </c>
      <c r="F95" s="2">
        <v>44732</v>
      </c>
      <c r="G95">
        <v>5</v>
      </c>
      <c r="H95">
        <v>9</v>
      </c>
    </row>
    <row r="96" spans="1:8" x14ac:dyDescent="0.3">
      <c r="A96" t="s">
        <v>204</v>
      </c>
      <c r="B96" t="s">
        <v>205</v>
      </c>
      <c r="C96" t="s">
        <v>29</v>
      </c>
      <c r="D96" t="s">
        <v>49</v>
      </c>
      <c r="E96" s="5">
        <v>60598</v>
      </c>
      <c r="F96" s="2">
        <v>42289</v>
      </c>
      <c r="G96">
        <v>5</v>
      </c>
      <c r="H96">
        <v>7</v>
      </c>
    </row>
    <row r="97" spans="1:8" x14ac:dyDescent="0.3">
      <c r="A97" t="s">
        <v>206</v>
      </c>
      <c r="B97" t="s">
        <v>207</v>
      </c>
      <c r="C97" t="s">
        <v>26</v>
      </c>
      <c r="D97" t="s">
        <v>11</v>
      </c>
      <c r="E97" s="5">
        <v>104957</v>
      </c>
      <c r="F97" s="2">
        <v>45090</v>
      </c>
      <c r="G97">
        <v>3</v>
      </c>
      <c r="H97">
        <v>9</v>
      </c>
    </row>
    <row r="98" spans="1:8" x14ac:dyDescent="0.3">
      <c r="A98" t="s">
        <v>208</v>
      </c>
      <c r="B98" t="s">
        <v>209</v>
      </c>
      <c r="C98" t="s">
        <v>29</v>
      </c>
      <c r="D98" t="s">
        <v>11</v>
      </c>
      <c r="E98" s="5">
        <v>109085</v>
      </c>
      <c r="F98" s="2">
        <v>42660</v>
      </c>
      <c r="G98">
        <v>1</v>
      </c>
      <c r="H98">
        <v>1</v>
      </c>
    </row>
    <row r="99" spans="1:8" x14ac:dyDescent="0.3">
      <c r="A99" t="s">
        <v>210</v>
      </c>
      <c r="B99" t="s">
        <v>211</v>
      </c>
      <c r="C99" t="s">
        <v>29</v>
      </c>
      <c r="D99" t="s">
        <v>49</v>
      </c>
      <c r="E99" s="5">
        <v>54928</v>
      </c>
      <c r="F99" s="2">
        <v>44092</v>
      </c>
      <c r="G99">
        <v>4</v>
      </c>
      <c r="H99">
        <v>15</v>
      </c>
    </row>
    <row r="100" spans="1:8" x14ac:dyDescent="0.3">
      <c r="A100" t="s">
        <v>212</v>
      </c>
      <c r="B100" t="s">
        <v>213</v>
      </c>
      <c r="C100" t="s">
        <v>17</v>
      </c>
      <c r="D100" t="s">
        <v>11</v>
      </c>
      <c r="E100" s="5">
        <v>102078</v>
      </c>
      <c r="F100" s="2">
        <v>44820</v>
      </c>
      <c r="G100">
        <v>3</v>
      </c>
      <c r="H100">
        <v>7</v>
      </c>
    </row>
    <row r="101" spans="1:8" x14ac:dyDescent="0.3">
      <c r="A101" t="s">
        <v>214</v>
      </c>
      <c r="B101" t="s">
        <v>215</v>
      </c>
      <c r="C101" t="s">
        <v>10</v>
      </c>
      <c r="D101" t="s">
        <v>11</v>
      </c>
      <c r="E101" s="5">
        <v>52914</v>
      </c>
      <c r="F101" s="2">
        <v>42422</v>
      </c>
      <c r="G101">
        <v>5</v>
      </c>
      <c r="H101">
        <v>14</v>
      </c>
    </row>
    <row r="102" spans="1:8" x14ac:dyDescent="0.3">
      <c r="A102" t="s">
        <v>216</v>
      </c>
      <c r="B102" t="s">
        <v>217</v>
      </c>
      <c r="C102" t="s">
        <v>29</v>
      </c>
      <c r="D102" t="s">
        <v>49</v>
      </c>
      <c r="E102" s="5">
        <v>58827</v>
      </c>
      <c r="F102" s="2">
        <v>45550</v>
      </c>
      <c r="G102">
        <v>5</v>
      </c>
      <c r="H102">
        <v>12</v>
      </c>
    </row>
    <row r="103" spans="1:8" x14ac:dyDescent="0.3">
      <c r="A103" t="s">
        <v>218</v>
      </c>
      <c r="B103" t="s">
        <v>219</v>
      </c>
      <c r="C103" t="s">
        <v>26</v>
      </c>
      <c r="D103" t="s">
        <v>49</v>
      </c>
      <c r="E103" s="5">
        <v>85890</v>
      </c>
      <c r="F103" s="2">
        <v>44564</v>
      </c>
      <c r="G103">
        <v>5</v>
      </c>
      <c r="H103">
        <v>12</v>
      </c>
    </row>
    <row r="104" spans="1:8" x14ac:dyDescent="0.3">
      <c r="A104" t="s">
        <v>220</v>
      </c>
      <c r="B104" t="s">
        <v>221</v>
      </c>
      <c r="C104" t="s">
        <v>10</v>
      </c>
      <c r="D104" t="s">
        <v>49</v>
      </c>
      <c r="E104" s="5">
        <v>96198</v>
      </c>
      <c r="F104" s="2">
        <v>42531</v>
      </c>
      <c r="G104">
        <v>2</v>
      </c>
      <c r="H104">
        <v>5</v>
      </c>
    </row>
    <row r="105" spans="1:8" x14ac:dyDescent="0.3">
      <c r="A105" t="s">
        <v>222</v>
      </c>
      <c r="B105" t="s">
        <v>223</v>
      </c>
      <c r="C105" t="s">
        <v>17</v>
      </c>
      <c r="D105" t="s">
        <v>11</v>
      </c>
      <c r="E105" s="5">
        <v>87400</v>
      </c>
      <c r="F105" s="2">
        <v>44666</v>
      </c>
      <c r="G105">
        <v>3</v>
      </c>
      <c r="H105">
        <v>5</v>
      </c>
    </row>
    <row r="106" spans="1:8" x14ac:dyDescent="0.3">
      <c r="A106" t="s">
        <v>224</v>
      </c>
      <c r="B106" t="s">
        <v>225</v>
      </c>
      <c r="C106" t="s">
        <v>36</v>
      </c>
      <c r="D106" t="s">
        <v>49</v>
      </c>
      <c r="E106" s="5">
        <v>104836</v>
      </c>
      <c r="F106" s="2">
        <v>43669</v>
      </c>
      <c r="G106">
        <v>3</v>
      </c>
      <c r="H106">
        <v>15</v>
      </c>
    </row>
    <row r="107" spans="1:8" x14ac:dyDescent="0.3">
      <c r="A107" t="s">
        <v>226</v>
      </c>
      <c r="B107" t="s">
        <v>227</v>
      </c>
      <c r="C107" t="s">
        <v>29</v>
      </c>
      <c r="D107" t="s">
        <v>11</v>
      </c>
      <c r="E107" s="5">
        <v>92934</v>
      </c>
      <c r="F107" s="2">
        <v>45373</v>
      </c>
      <c r="G107">
        <v>4</v>
      </c>
      <c r="H107">
        <v>3</v>
      </c>
    </row>
    <row r="108" spans="1:8" x14ac:dyDescent="0.3">
      <c r="A108" t="s">
        <v>228</v>
      </c>
      <c r="B108" t="s">
        <v>229</v>
      </c>
      <c r="C108" t="s">
        <v>10</v>
      </c>
      <c r="D108" t="s">
        <v>49</v>
      </c>
      <c r="E108" s="5">
        <v>45526</v>
      </c>
      <c r="F108" s="2">
        <v>45513</v>
      </c>
      <c r="G108">
        <v>3</v>
      </c>
      <c r="H108">
        <v>12</v>
      </c>
    </row>
    <row r="109" spans="1:8" x14ac:dyDescent="0.3">
      <c r="A109" t="s">
        <v>230</v>
      </c>
      <c r="B109" t="s">
        <v>231</v>
      </c>
      <c r="C109" t="s">
        <v>10</v>
      </c>
      <c r="D109" t="s">
        <v>11</v>
      </c>
      <c r="E109" s="5">
        <v>44612</v>
      </c>
      <c r="F109" s="2">
        <v>44812</v>
      </c>
      <c r="G109">
        <v>4</v>
      </c>
      <c r="H109">
        <v>3</v>
      </c>
    </row>
    <row r="110" spans="1:8" x14ac:dyDescent="0.3">
      <c r="A110" t="s">
        <v>232</v>
      </c>
      <c r="B110" t="s">
        <v>233</v>
      </c>
      <c r="C110" t="s">
        <v>14</v>
      </c>
      <c r="D110" t="s">
        <v>49</v>
      </c>
      <c r="E110" s="5">
        <v>97009</v>
      </c>
      <c r="F110" s="2">
        <v>43992</v>
      </c>
      <c r="G110">
        <v>2</v>
      </c>
      <c r="H110">
        <v>1</v>
      </c>
    </row>
    <row r="111" spans="1:8" x14ac:dyDescent="0.3">
      <c r="A111" t="s">
        <v>234</v>
      </c>
      <c r="B111" t="s">
        <v>235</v>
      </c>
      <c r="C111" t="s">
        <v>10</v>
      </c>
      <c r="D111" t="s">
        <v>11</v>
      </c>
      <c r="E111" s="5">
        <v>100977</v>
      </c>
      <c r="F111" s="2">
        <v>42177</v>
      </c>
      <c r="G111">
        <v>4</v>
      </c>
      <c r="H111">
        <v>7</v>
      </c>
    </row>
    <row r="112" spans="1:8" x14ac:dyDescent="0.3">
      <c r="A112" t="s">
        <v>236</v>
      </c>
      <c r="B112" t="s">
        <v>237</v>
      </c>
      <c r="C112" t="s">
        <v>36</v>
      </c>
      <c r="D112" t="s">
        <v>11</v>
      </c>
      <c r="E112" s="5">
        <v>108568</v>
      </c>
      <c r="F112" s="2">
        <v>44014</v>
      </c>
      <c r="G112">
        <v>1</v>
      </c>
      <c r="H112">
        <v>3</v>
      </c>
    </row>
    <row r="113" spans="1:8" x14ac:dyDescent="0.3">
      <c r="A113" t="s">
        <v>238</v>
      </c>
      <c r="B113" t="s">
        <v>239</v>
      </c>
      <c r="C113" t="s">
        <v>17</v>
      </c>
      <c r="D113" t="s">
        <v>49</v>
      </c>
      <c r="E113" s="5">
        <v>98544</v>
      </c>
      <c r="F113" s="2">
        <v>43687</v>
      </c>
      <c r="G113">
        <v>3</v>
      </c>
      <c r="H113">
        <v>7</v>
      </c>
    </row>
    <row r="114" spans="1:8" x14ac:dyDescent="0.3">
      <c r="A114" t="s">
        <v>240</v>
      </c>
      <c r="B114" t="s">
        <v>241</v>
      </c>
      <c r="C114" t="s">
        <v>29</v>
      </c>
      <c r="D114" t="s">
        <v>49</v>
      </c>
      <c r="E114" s="5">
        <v>93842</v>
      </c>
      <c r="F114" s="2">
        <v>43727</v>
      </c>
      <c r="G114">
        <v>2</v>
      </c>
      <c r="H114">
        <v>3</v>
      </c>
    </row>
    <row r="115" spans="1:8" x14ac:dyDescent="0.3">
      <c r="A115" t="s">
        <v>242</v>
      </c>
      <c r="B115" t="s">
        <v>243</v>
      </c>
      <c r="C115" t="s">
        <v>29</v>
      </c>
      <c r="D115" t="s">
        <v>49</v>
      </c>
      <c r="E115" s="5">
        <v>107386</v>
      </c>
      <c r="F115" s="2">
        <v>42794</v>
      </c>
      <c r="G115">
        <v>1</v>
      </c>
      <c r="H115">
        <v>3</v>
      </c>
    </row>
    <row r="116" spans="1:8" x14ac:dyDescent="0.3">
      <c r="A116" t="s">
        <v>244</v>
      </c>
      <c r="B116" t="s">
        <v>245</v>
      </c>
      <c r="C116" t="s">
        <v>26</v>
      </c>
      <c r="D116" t="s">
        <v>49</v>
      </c>
      <c r="E116" s="5">
        <v>95011</v>
      </c>
      <c r="F116" s="2">
        <v>42195</v>
      </c>
      <c r="G116">
        <v>1</v>
      </c>
      <c r="H116">
        <v>0</v>
      </c>
    </row>
    <row r="117" spans="1:8" x14ac:dyDescent="0.3">
      <c r="A117" t="s">
        <v>246</v>
      </c>
      <c r="B117" t="s">
        <v>247</v>
      </c>
      <c r="C117" t="s">
        <v>10</v>
      </c>
      <c r="D117" t="s">
        <v>11</v>
      </c>
      <c r="E117" s="5">
        <v>92932</v>
      </c>
      <c r="F117" s="2">
        <v>43592</v>
      </c>
      <c r="G117">
        <v>2</v>
      </c>
      <c r="H117">
        <v>3</v>
      </c>
    </row>
    <row r="118" spans="1:8" x14ac:dyDescent="0.3">
      <c r="A118" t="s">
        <v>248</v>
      </c>
      <c r="B118" t="s">
        <v>249</v>
      </c>
      <c r="C118" t="s">
        <v>26</v>
      </c>
      <c r="D118" t="s">
        <v>11</v>
      </c>
      <c r="E118" s="5">
        <v>44233</v>
      </c>
      <c r="F118" s="2">
        <v>42383</v>
      </c>
      <c r="G118">
        <v>4</v>
      </c>
      <c r="H118">
        <v>5</v>
      </c>
    </row>
    <row r="119" spans="1:8" x14ac:dyDescent="0.3">
      <c r="A119" t="s">
        <v>250</v>
      </c>
      <c r="B119" t="s">
        <v>251</v>
      </c>
      <c r="C119" t="s">
        <v>14</v>
      </c>
      <c r="D119" t="s">
        <v>11</v>
      </c>
      <c r="E119" s="5">
        <v>81650</v>
      </c>
      <c r="F119" s="2">
        <v>45039</v>
      </c>
      <c r="G119">
        <v>4</v>
      </c>
      <c r="H119">
        <v>7</v>
      </c>
    </row>
    <row r="120" spans="1:8" x14ac:dyDescent="0.3">
      <c r="A120" t="s">
        <v>252</v>
      </c>
      <c r="B120" t="s">
        <v>253</v>
      </c>
      <c r="C120" t="s">
        <v>29</v>
      </c>
      <c r="D120" t="s">
        <v>49</v>
      </c>
      <c r="E120" s="5">
        <v>72010</v>
      </c>
      <c r="F120" s="2">
        <v>45326</v>
      </c>
      <c r="G120">
        <v>1</v>
      </c>
      <c r="H120">
        <v>0</v>
      </c>
    </row>
    <row r="121" spans="1:8" x14ac:dyDescent="0.3">
      <c r="A121" t="s">
        <v>254</v>
      </c>
      <c r="B121" t="s">
        <v>255</v>
      </c>
      <c r="C121" t="s">
        <v>10</v>
      </c>
      <c r="D121" t="s">
        <v>49</v>
      </c>
      <c r="E121" s="5">
        <v>92141</v>
      </c>
      <c r="F121" s="2">
        <v>45610</v>
      </c>
      <c r="G121">
        <v>1</v>
      </c>
      <c r="H121">
        <v>2</v>
      </c>
    </row>
    <row r="122" spans="1:8" x14ac:dyDescent="0.3">
      <c r="A122" t="s">
        <v>256</v>
      </c>
      <c r="B122" t="s">
        <v>257</v>
      </c>
      <c r="C122" t="s">
        <v>14</v>
      </c>
      <c r="D122" t="s">
        <v>49</v>
      </c>
      <c r="E122" s="5">
        <v>42878</v>
      </c>
      <c r="F122" s="2">
        <v>44431</v>
      </c>
      <c r="G122">
        <v>4</v>
      </c>
      <c r="H122">
        <v>10</v>
      </c>
    </row>
    <row r="123" spans="1:8" x14ac:dyDescent="0.3">
      <c r="A123" t="s">
        <v>258</v>
      </c>
      <c r="B123" t="s">
        <v>259</v>
      </c>
      <c r="C123" t="s">
        <v>26</v>
      </c>
      <c r="D123" t="s">
        <v>49</v>
      </c>
      <c r="E123" s="5">
        <v>109550</v>
      </c>
      <c r="F123" s="2">
        <v>44409</v>
      </c>
      <c r="G123">
        <v>1</v>
      </c>
      <c r="H123">
        <v>0</v>
      </c>
    </row>
    <row r="124" spans="1:8" x14ac:dyDescent="0.3">
      <c r="A124" t="s">
        <v>260</v>
      </c>
      <c r="B124" t="s">
        <v>261</v>
      </c>
      <c r="C124" t="s">
        <v>17</v>
      </c>
      <c r="D124" t="s">
        <v>49</v>
      </c>
      <c r="E124" s="5">
        <v>112527</v>
      </c>
      <c r="F124" s="2">
        <v>44137</v>
      </c>
      <c r="G124">
        <v>3</v>
      </c>
      <c r="H124">
        <v>3</v>
      </c>
    </row>
    <row r="125" spans="1:8" x14ac:dyDescent="0.3">
      <c r="A125" t="s">
        <v>262</v>
      </c>
      <c r="B125" t="s">
        <v>263</v>
      </c>
      <c r="C125" t="s">
        <v>36</v>
      </c>
      <c r="D125" t="s">
        <v>11</v>
      </c>
      <c r="E125" s="5">
        <v>83316</v>
      </c>
      <c r="F125" s="2">
        <v>43838</v>
      </c>
      <c r="G125">
        <v>5</v>
      </c>
      <c r="H125">
        <v>6</v>
      </c>
    </row>
    <row r="126" spans="1:8" x14ac:dyDescent="0.3">
      <c r="A126" t="s">
        <v>264</v>
      </c>
      <c r="B126" t="s">
        <v>265</v>
      </c>
      <c r="C126" t="s">
        <v>17</v>
      </c>
      <c r="D126" t="s">
        <v>11</v>
      </c>
      <c r="E126" s="5">
        <v>48364</v>
      </c>
      <c r="F126" s="2">
        <v>44933</v>
      </c>
      <c r="G126">
        <v>4</v>
      </c>
      <c r="H126">
        <v>12</v>
      </c>
    </row>
    <row r="127" spans="1:8" x14ac:dyDescent="0.3">
      <c r="A127" t="s">
        <v>266</v>
      </c>
      <c r="B127" t="s">
        <v>267</v>
      </c>
      <c r="C127" t="s">
        <v>14</v>
      </c>
      <c r="D127" t="s">
        <v>11</v>
      </c>
      <c r="E127" s="5">
        <v>118623</v>
      </c>
      <c r="F127" s="2">
        <v>45067</v>
      </c>
      <c r="G127">
        <v>5</v>
      </c>
      <c r="H127">
        <v>7</v>
      </c>
    </row>
    <row r="128" spans="1:8" x14ac:dyDescent="0.3">
      <c r="A128" t="s">
        <v>268</v>
      </c>
      <c r="B128" t="s">
        <v>269</v>
      </c>
      <c r="C128" t="s">
        <v>29</v>
      </c>
      <c r="D128" t="s">
        <v>11</v>
      </c>
      <c r="E128" s="5">
        <v>64928</v>
      </c>
      <c r="F128" s="2">
        <v>43609</v>
      </c>
      <c r="G128">
        <v>5</v>
      </c>
      <c r="H128">
        <v>7</v>
      </c>
    </row>
    <row r="129" spans="1:8" x14ac:dyDescent="0.3">
      <c r="A129" t="s">
        <v>270</v>
      </c>
      <c r="B129" t="s">
        <v>271</v>
      </c>
      <c r="C129" t="s">
        <v>36</v>
      </c>
      <c r="D129" t="s">
        <v>49</v>
      </c>
      <c r="E129" s="5">
        <v>64256</v>
      </c>
      <c r="F129" s="2">
        <v>45522</v>
      </c>
      <c r="G129">
        <v>3</v>
      </c>
      <c r="H129">
        <v>7</v>
      </c>
    </row>
    <row r="130" spans="1:8" x14ac:dyDescent="0.3">
      <c r="A130" t="s">
        <v>272</v>
      </c>
      <c r="B130" t="s">
        <v>273</v>
      </c>
      <c r="C130" t="s">
        <v>26</v>
      </c>
      <c r="D130" t="s">
        <v>49</v>
      </c>
      <c r="E130" s="5">
        <v>52637</v>
      </c>
      <c r="F130" s="2">
        <v>43954</v>
      </c>
      <c r="G130">
        <v>2</v>
      </c>
      <c r="H130">
        <v>0</v>
      </c>
    </row>
    <row r="131" spans="1:8" x14ac:dyDescent="0.3">
      <c r="A131" t="s">
        <v>274</v>
      </c>
      <c r="B131" t="s">
        <v>275</v>
      </c>
      <c r="C131" t="s">
        <v>10</v>
      </c>
      <c r="D131" t="s">
        <v>49</v>
      </c>
      <c r="E131" s="5">
        <v>65746</v>
      </c>
      <c r="F131" s="2">
        <v>42581</v>
      </c>
      <c r="G131">
        <v>1</v>
      </c>
      <c r="H131">
        <v>5</v>
      </c>
    </row>
    <row r="132" spans="1:8" x14ac:dyDescent="0.3">
      <c r="A132" t="s">
        <v>276</v>
      </c>
      <c r="B132" t="s">
        <v>277</v>
      </c>
      <c r="C132" t="s">
        <v>10</v>
      </c>
      <c r="D132" t="s">
        <v>11</v>
      </c>
      <c r="E132" s="5">
        <v>101981</v>
      </c>
      <c r="F132" s="2">
        <v>42071</v>
      </c>
      <c r="G132">
        <v>1</v>
      </c>
      <c r="H132">
        <v>3</v>
      </c>
    </row>
    <row r="133" spans="1:8" x14ac:dyDescent="0.3">
      <c r="A133" t="s">
        <v>278</v>
      </c>
      <c r="B133" t="s">
        <v>279</v>
      </c>
      <c r="C133" t="s">
        <v>14</v>
      </c>
      <c r="D133" t="s">
        <v>11</v>
      </c>
      <c r="E133" s="5">
        <v>117455</v>
      </c>
      <c r="F133" s="2">
        <v>44467</v>
      </c>
      <c r="G133">
        <v>2</v>
      </c>
      <c r="H133">
        <v>0</v>
      </c>
    </row>
    <row r="134" spans="1:8" x14ac:dyDescent="0.3">
      <c r="A134" t="s">
        <v>280</v>
      </c>
      <c r="B134" t="s">
        <v>281</v>
      </c>
      <c r="C134" t="s">
        <v>29</v>
      </c>
      <c r="D134" t="s">
        <v>49</v>
      </c>
      <c r="E134" s="5">
        <v>79132</v>
      </c>
      <c r="F134" s="2">
        <v>44777</v>
      </c>
      <c r="G134">
        <v>2</v>
      </c>
      <c r="H134">
        <v>4</v>
      </c>
    </row>
    <row r="135" spans="1:8" x14ac:dyDescent="0.3">
      <c r="A135" t="s">
        <v>282</v>
      </c>
      <c r="B135" t="s">
        <v>283</v>
      </c>
      <c r="C135" t="s">
        <v>10</v>
      </c>
      <c r="D135" t="s">
        <v>11</v>
      </c>
      <c r="E135" s="5">
        <v>90946</v>
      </c>
      <c r="F135" s="2">
        <v>43420</v>
      </c>
      <c r="G135">
        <v>1</v>
      </c>
      <c r="H135">
        <v>5</v>
      </c>
    </row>
    <row r="136" spans="1:8" x14ac:dyDescent="0.3">
      <c r="A136" t="s">
        <v>284</v>
      </c>
      <c r="B136" t="s">
        <v>285</v>
      </c>
      <c r="C136" t="s">
        <v>17</v>
      </c>
      <c r="D136" t="s">
        <v>49</v>
      </c>
      <c r="E136" s="5">
        <v>47435</v>
      </c>
      <c r="F136" s="2">
        <v>44977</v>
      </c>
      <c r="G136">
        <v>2</v>
      </c>
      <c r="H136">
        <v>2</v>
      </c>
    </row>
    <row r="137" spans="1:8" x14ac:dyDescent="0.3">
      <c r="A137" t="s">
        <v>286</v>
      </c>
      <c r="B137" t="s">
        <v>287</v>
      </c>
      <c r="C137" t="s">
        <v>14</v>
      </c>
      <c r="D137" t="s">
        <v>11</v>
      </c>
      <c r="E137" s="5">
        <v>48888</v>
      </c>
      <c r="F137" s="2">
        <v>44917</v>
      </c>
      <c r="G137">
        <v>1</v>
      </c>
      <c r="H137">
        <v>5</v>
      </c>
    </row>
    <row r="138" spans="1:8" x14ac:dyDescent="0.3">
      <c r="A138" t="s">
        <v>288</v>
      </c>
      <c r="B138" t="s">
        <v>289</v>
      </c>
      <c r="C138" t="s">
        <v>17</v>
      </c>
      <c r="D138" t="s">
        <v>49</v>
      </c>
      <c r="E138" s="5">
        <v>69520</v>
      </c>
      <c r="F138" s="2">
        <v>44998</v>
      </c>
      <c r="G138">
        <v>3</v>
      </c>
      <c r="H138">
        <v>4</v>
      </c>
    </row>
    <row r="139" spans="1:8" x14ac:dyDescent="0.3">
      <c r="A139" t="s">
        <v>290</v>
      </c>
      <c r="B139" t="s">
        <v>291</v>
      </c>
      <c r="C139" t="s">
        <v>26</v>
      </c>
      <c r="D139" t="s">
        <v>11</v>
      </c>
      <c r="E139" s="5">
        <v>77537</v>
      </c>
      <c r="F139" s="2">
        <v>44918</v>
      </c>
      <c r="G139">
        <v>5</v>
      </c>
      <c r="H139">
        <v>6</v>
      </c>
    </row>
    <row r="140" spans="1:8" x14ac:dyDescent="0.3">
      <c r="A140" t="s">
        <v>292</v>
      </c>
      <c r="B140" t="s">
        <v>293</v>
      </c>
      <c r="C140" t="s">
        <v>10</v>
      </c>
      <c r="D140" t="s">
        <v>49</v>
      </c>
      <c r="E140" s="5">
        <v>43011</v>
      </c>
      <c r="F140" s="2">
        <v>45239</v>
      </c>
      <c r="G140">
        <v>3</v>
      </c>
      <c r="H140">
        <v>4</v>
      </c>
    </row>
    <row r="141" spans="1:8" x14ac:dyDescent="0.3">
      <c r="A141" t="s">
        <v>294</v>
      </c>
      <c r="B141" t="s">
        <v>295</v>
      </c>
      <c r="C141" t="s">
        <v>14</v>
      </c>
      <c r="D141" t="s">
        <v>49</v>
      </c>
      <c r="E141" s="5">
        <v>73113</v>
      </c>
      <c r="F141" s="2">
        <v>42136</v>
      </c>
      <c r="G141">
        <v>5</v>
      </c>
      <c r="H141">
        <v>11</v>
      </c>
    </row>
    <row r="142" spans="1:8" x14ac:dyDescent="0.3">
      <c r="A142" t="s">
        <v>296</v>
      </c>
      <c r="B142" t="s">
        <v>297</v>
      </c>
      <c r="C142" t="s">
        <v>26</v>
      </c>
      <c r="D142" t="s">
        <v>11</v>
      </c>
      <c r="E142" s="5">
        <v>47649</v>
      </c>
      <c r="F142" s="2">
        <v>44815</v>
      </c>
      <c r="G142">
        <v>4</v>
      </c>
      <c r="H142">
        <v>6</v>
      </c>
    </row>
    <row r="143" spans="1:8" x14ac:dyDescent="0.3">
      <c r="A143" t="s">
        <v>298</v>
      </c>
      <c r="B143" t="s">
        <v>299</v>
      </c>
      <c r="C143" t="s">
        <v>36</v>
      </c>
      <c r="D143" t="s">
        <v>49</v>
      </c>
      <c r="E143" s="5">
        <v>92643</v>
      </c>
      <c r="F143" s="2">
        <v>44695</v>
      </c>
      <c r="G143">
        <v>1</v>
      </c>
      <c r="H143">
        <v>4</v>
      </c>
    </row>
    <row r="144" spans="1:8" x14ac:dyDescent="0.3">
      <c r="A144" t="s">
        <v>300</v>
      </c>
      <c r="B144" t="s">
        <v>301</v>
      </c>
      <c r="C144" t="s">
        <v>14</v>
      </c>
      <c r="D144" t="s">
        <v>49</v>
      </c>
      <c r="E144" s="5">
        <v>106726</v>
      </c>
      <c r="F144" s="2">
        <v>44278</v>
      </c>
      <c r="G144">
        <v>5</v>
      </c>
      <c r="H144">
        <v>14</v>
      </c>
    </row>
    <row r="145" spans="1:8" x14ac:dyDescent="0.3">
      <c r="A145" t="s">
        <v>302</v>
      </c>
      <c r="B145" t="s">
        <v>303</v>
      </c>
      <c r="C145" t="s">
        <v>17</v>
      </c>
      <c r="D145" t="s">
        <v>11</v>
      </c>
      <c r="E145" s="5">
        <v>42210</v>
      </c>
      <c r="F145" s="2">
        <v>45485</v>
      </c>
      <c r="G145">
        <v>5</v>
      </c>
      <c r="H145">
        <v>14</v>
      </c>
    </row>
    <row r="146" spans="1:8" x14ac:dyDescent="0.3">
      <c r="A146" t="s">
        <v>304</v>
      </c>
      <c r="B146" t="s">
        <v>305</v>
      </c>
      <c r="C146" t="s">
        <v>14</v>
      </c>
      <c r="D146" t="s">
        <v>11</v>
      </c>
      <c r="E146" s="5">
        <v>104294</v>
      </c>
      <c r="F146" s="2">
        <v>45312</v>
      </c>
      <c r="G146">
        <v>4</v>
      </c>
      <c r="H146">
        <v>7</v>
      </c>
    </row>
    <row r="147" spans="1:8" x14ac:dyDescent="0.3">
      <c r="A147" t="s">
        <v>306</v>
      </c>
      <c r="B147" t="s">
        <v>307</v>
      </c>
      <c r="C147" t="s">
        <v>36</v>
      </c>
      <c r="D147" t="s">
        <v>49</v>
      </c>
      <c r="E147" s="5">
        <v>81566</v>
      </c>
      <c r="F147" s="2">
        <v>43735</v>
      </c>
      <c r="G147">
        <v>2</v>
      </c>
      <c r="H147">
        <v>4</v>
      </c>
    </row>
    <row r="148" spans="1:8" x14ac:dyDescent="0.3">
      <c r="A148" t="s">
        <v>308</v>
      </c>
      <c r="B148" t="s">
        <v>309</v>
      </c>
      <c r="C148" t="s">
        <v>29</v>
      </c>
      <c r="D148" t="s">
        <v>49</v>
      </c>
      <c r="E148" s="5">
        <v>114341</v>
      </c>
      <c r="F148" s="2">
        <v>42881</v>
      </c>
      <c r="G148">
        <v>4</v>
      </c>
      <c r="H148">
        <v>9</v>
      </c>
    </row>
    <row r="149" spans="1:8" x14ac:dyDescent="0.3">
      <c r="A149" t="s">
        <v>310</v>
      </c>
      <c r="B149" t="s">
        <v>311</v>
      </c>
      <c r="C149" t="s">
        <v>29</v>
      </c>
      <c r="D149" t="s">
        <v>49</v>
      </c>
      <c r="E149" s="5">
        <v>87721</v>
      </c>
      <c r="F149" s="2">
        <v>45546</v>
      </c>
      <c r="G149">
        <v>4</v>
      </c>
      <c r="H149">
        <v>7</v>
      </c>
    </row>
    <row r="150" spans="1:8" x14ac:dyDescent="0.3">
      <c r="A150" t="s">
        <v>312</v>
      </c>
      <c r="B150" t="s">
        <v>313</v>
      </c>
      <c r="C150" t="s">
        <v>26</v>
      </c>
      <c r="D150" t="s">
        <v>11</v>
      </c>
      <c r="E150" s="5">
        <v>51194</v>
      </c>
      <c r="F150" s="2">
        <v>45207</v>
      </c>
      <c r="G150">
        <v>2</v>
      </c>
      <c r="H150">
        <v>2</v>
      </c>
    </row>
    <row r="151" spans="1:8" x14ac:dyDescent="0.3">
      <c r="A151" t="s">
        <v>314</v>
      </c>
      <c r="B151" t="s">
        <v>315</v>
      </c>
      <c r="C151" t="s">
        <v>36</v>
      </c>
      <c r="D151" t="s">
        <v>49</v>
      </c>
      <c r="E151" s="5">
        <v>97009</v>
      </c>
      <c r="F151" s="2">
        <v>44032</v>
      </c>
      <c r="G151">
        <v>2</v>
      </c>
      <c r="H151">
        <v>0</v>
      </c>
    </row>
    <row r="152" spans="1:8" x14ac:dyDescent="0.3">
      <c r="A152" t="s">
        <v>316</v>
      </c>
      <c r="B152" t="s">
        <v>317</v>
      </c>
      <c r="C152" t="s">
        <v>36</v>
      </c>
      <c r="D152" t="s">
        <v>11</v>
      </c>
      <c r="E152" s="5">
        <v>78148</v>
      </c>
      <c r="F152" s="2">
        <v>45244</v>
      </c>
      <c r="G152">
        <v>4</v>
      </c>
      <c r="H152">
        <v>13</v>
      </c>
    </row>
    <row r="153" spans="1:8" x14ac:dyDescent="0.3">
      <c r="A153" t="s">
        <v>318</v>
      </c>
      <c r="B153" t="s">
        <v>319</v>
      </c>
      <c r="C153" t="s">
        <v>29</v>
      </c>
      <c r="D153" t="s">
        <v>49</v>
      </c>
      <c r="E153" s="5">
        <v>95823</v>
      </c>
      <c r="F153" s="2">
        <v>42914</v>
      </c>
      <c r="G153">
        <v>1</v>
      </c>
      <c r="H153">
        <v>2</v>
      </c>
    </row>
    <row r="154" spans="1:8" x14ac:dyDescent="0.3">
      <c r="A154" t="s">
        <v>320</v>
      </c>
      <c r="B154" t="s">
        <v>321</v>
      </c>
      <c r="C154" t="s">
        <v>10</v>
      </c>
      <c r="D154" t="s">
        <v>49</v>
      </c>
      <c r="E154" s="5">
        <v>58677</v>
      </c>
      <c r="F154" s="2">
        <v>44721</v>
      </c>
      <c r="G154">
        <v>5</v>
      </c>
      <c r="H154">
        <v>5</v>
      </c>
    </row>
    <row r="155" spans="1:8" x14ac:dyDescent="0.3">
      <c r="A155" t="s">
        <v>322</v>
      </c>
      <c r="B155" t="s">
        <v>323</v>
      </c>
      <c r="C155" t="s">
        <v>14</v>
      </c>
      <c r="D155" t="s">
        <v>11</v>
      </c>
      <c r="E155" s="5">
        <v>75595</v>
      </c>
      <c r="F155" s="2">
        <v>44869</v>
      </c>
      <c r="G155">
        <v>3</v>
      </c>
      <c r="H155">
        <v>3</v>
      </c>
    </row>
    <row r="156" spans="1:8" x14ac:dyDescent="0.3">
      <c r="A156" t="s">
        <v>324</v>
      </c>
      <c r="B156" t="s">
        <v>325</v>
      </c>
      <c r="C156" t="s">
        <v>26</v>
      </c>
      <c r="D156" t="s">
        <v>11</v>
      </c>
      <c r="E156" s="5">
        <v>78519</v>
      </c>
      <c r="F156" s="2">
        <v>43103</v>
      </c>
      <c r="G156">
        <v>5</v>
      </c>
      <c r="H156">
        <v>11</v>
      </c>
    </row>
    <row r="157" spans="1:8" x14ac:dyDescent="0.3">
      <c r="A157" t="s">
        <v>326</v>
      </c>
      <c r="B157" t="s">
        <v>327</v>
      </c>
      <c r="C157" t="s">
        <v>29</v>
      </c>
      <c r="D157" t="s">
        <v>49</v>
      </c>
      <c r="E157" s="5">
        <v>45287</v>
      </c>
      <c r="F157" s="2">
        <v>44429</v>
      </c>
      <c r="G157">
        <v>4</v>
      </c>
      <c r="H157">
        <v>4</v>
      </c>
    </row>
    <row r="158" spans="1:8" x14ac:dyDescent="0.3">
      <c r="A158" t="s">
        <v>328</v>
      </c>
      <c r="B158" t="s">
        <v>329</v>
      </c>
      <c r="C158" t="s">
        <v>29</v>
      </c>
      <c r="D158" t="s">
        <v>49</v>
      </c>
      <c r="E158" s="5">
        <v>106282</v>
      </c>
      <c r="F158" s="2">
        <v>45685</v>
      </c>
      <c r="G158">
        <v>2</v>
      </c>
      <c r="H158">
        <v>4</v>
      </c>
    </row>
    <row r="159" spans="1:8" x14ac:dyDescent="0.3">
      <c r="A159" t="s">
        <v>330</v>
      </c>
      <c r="B159" t="s">
        <v>331</v>
      </c>
      <c r="C159" t="s">
        <v>14</v>
      </c>
      <c r="D159" t="s">
        <v>11</v>
      </c>
      <c r="E159" s="5">
        <v>107825</v>
      </c>
      <c r="F159" s="2">
        <v>45197</v>
      </c>
      <c r="G159">
        <v>3</v>
      </c>
      <c r="H159">
        <v>3</v>
      </c>
    </row>
    <row r="160" spans="1:8" x14ac:dyDescent="0.3">
      <c r="A160" t="s">
        <v>332</v>
      </c>
      <c r="B160" t="s">
        <v>333</v>
      </c>
      <c r="C160" t="s">
        <v>26</v>
      </c>
      <c r="D160" t="s">
        <v>11</v>
      </c>
      <c r="E160" s="5">
        <v>79488</v>
      </c>
      <c r="F160" s="2">
        <v>43244</v>
      </c>
      <c r="G160">
        <v>3</v>
      </c>
      <c r="H160">
        <v>7</v>
      </c>
    </row>
    <row r="161" spans="1:8" x14ac:dyDescent="0.3">
      <c r="A161" t="s">
        <v>334</v>
      </c>
      <c r="B161" t="s">
        <v>335</v>
      </c>
      <c r="C161" t="s">
        <v>36</v>
      </c>
      <c r="D161" t="s">
        <v>11</v>
      </c>
      <c r="E161" s="5">
        <v>69898</v>
      </c>
      <c r="F161" s="2">
        <v>42325</v>
      </c>
      <c r="G161">
        <v>1</v>
      </c>
      <c r="H161">
        <v>2</v>
      </c>
    </row>
    <row r="162" spans="1:8" x14ac:dyDescent="0.3">
      <c r="A162" t="s">
        <v>336</v>
      </c>
      <c r="B162" t="s">
        <v>337</v>
      </c>
      <c r="C162" t="s">
        <v>14</v>
      </c>
      <c r="D162" t="s">
        <v>49</v>
      </c>
      <c r="E162" s="5">
        <v>51482</v>
      </c>
      <c r="F162" s="2">
        <v>42341</v>
      </c>
      <c r="G162">
        <v>2</v>
      </c>
      <c r="H162">
        <v>4</v>
      </c>
    </row>
    <row r="163" spans="1:8" x14ac:dyDescent="0.3">
      <c r="A163" t="s">
        <v>338</v>
      </c>
      <c r="B163" t="s">
        <v>339</v>
      </c>
      <c r="C163" t="s">
        <v>26</v>
      </c>
      <c r="D163" t="s">
        <v>49</v>
      </c>
      <c r="E163" s="5">
        <v>81970</v>
      </c>
      <c r="F163" s="2">
        <v>44609</v>
      </c>
      <c r="G163">
        <v>1</v>
      </c>
      <c r="H163">
        <v>2</v>
      </c>
    </row>
    <row r="164" spans="1:8" x14ac:dyDescent="0.3">
      <c r="A164" t="s">
        <v>340</v>
      </c>
      <c r="B164" t="s">
        <v>341</v>
      </c>
      <c r="C164" t="s">
        <v>17</v>
      </c>
      <c r="D164" t="s">
        <v>49</v>
      </c>
      <c r="E164" s="5">
        <v>57322</v>
      </c>
      <c r="F164" s="2">
        <v>44422</v>
      </c>
      <c r="G164">
        <v>2</v>
      </c>
      <c r="H164">
        <v>0</v>
      </c>
    </row>
    <row r="165" spans="1:8" x14ac:dyDescent="0.3">
      <c r="A165" t="s">
        <v>342</v>
      </c>
      <c r="B165" t="s">
        <v>343</v>
      </c>
      <c r="C165" t="s">
        <v>17</v>
      </c>
      <c r="D165" t="s">
        <v>49</v>
      </c>
      <c r="E165" s="5">
        <v>47546</v>
      </c>
      <c r="F165" s="2">
        <v>44587</v>
      </c>
      <c r="G165">
        <v>2</v>
      </c>
      <c r="H165">
        <v>2</v>
      </c>
    </row>
    <row r="166" spans="1:8" x14ac:dyDescent="0.3">
      <c r="A166" t="s">
        <v>344</v>
      </c>
      <c r="B166" t="s">
        <v>345</v>
      </c>
      <c r="C166" t="s">
        <v>14</v>
      </c>
      <c r="D166" t="s">
        <v>49</v>
      </c>
      <c r="E166" s="5">
        <v>82617</v>
      </c>
      <c r="F166" s="2">
        <v>43607</v>
      </c>
      <c r="G166">
        <v>5</v>
      </c>
      <c r="H166">
        <v>3</v>
      </c>
    </row>
    <row r="167" spans="1:8" x14ac:dyDescent="0.3">
      <c r="A167" t="s">
        <v>346</v>
      </c>
      <c r="B167" t="s">
        <v>347</v>
      </c>
      <c r="C167" t="s">
        <v>10</v>
      </c>
      <c r="D167" t="s">
        <v>11</v>
      </c>
      <c r="E167" s="5">
        <v>66863</v>
      </c>
      <c r="F167" s="2">
        <v>42900</v>
      </c>
      <c r="G167">
        <v>4</v>
      </c>
      <c r="H167">
        <v>7</v>
      </c>
    </row>
    <row r="168" spans="1:8" x14ac:dyDescent="0.3">
      <c r="A168" t="s">
        <v>348</v>
      </c>
      <c r="B168" t="s">
        <v>349</v>
      </c>
      <c r="C168" t="s">
        <v>10</v>
      </c>
      <c r="D168" t="s">
        <v>11</v>
      </c>
      <c r="E168" s="5">
        <v>105853</v>
      </c>
      <c r="F168" s="2">
        <v>42485</v>
      </c>
      <c r="G168">
        <v>1</v>
      </c>
      <c r="H168">
        <v>5</v>
      </c>
    </row>
    <row r="169" spans="1:8" x14ac:dyDescent="0.3">
      <c r="A169" t="s">
        <v>350</v>
      </c>
      <c r="B169" t="s">
        <v>351</v>
      </c>
      <c r="C169" t="s">
        <v>10</v>
      </c>
      <c r="D169" t="s">
        <v>49</v>
      </c>
      <c r="E169" s="5">
        <v>45384</v>
      </c>
      <c r="F169" s="2">
        <v>45105</v>
      </c>
      <c r="G169">
        <v>1</v>
      </c>
      <c r="H169">
        <v>4</v>
      </c>
    </row>
    <row r="170" spans="1:8" x14ac:dyDescent="0.3">
      <c r="A170" t="s">
        <v>352</v>
      </c>
      <c r="B170" t="s">
        <v>353</v>
      </c>
      <c r="C170" t="s">
        <v>17</v>
      </c>
      <c r="D170" t="s">
        <v>49</v>
      </c>
      <c r="E170" s="5">
        <v>64120</v>
      </c>
      <c r="F170" s="2">
        <v>42316</v>
      </c>
      <c r="G170">
        <v>3</v>
      </c>
      <c r="H170">
        <v>9</v>
      </c>
    </row>
    <row r="171" spans="1:8" x14ac:dyDescent="0.3">
      <c r="A171" t="s">
        <v>354</v>
      </c>
      <c r="B171" t="s">
        <v>355</v>
      </c>
      <c r="C171" t="s">
        <v>29</v>
      </c>
      <c r="D171" t="s">
        <v>49</v>
      </c>
      <c r="E171" s="5">
        <v>95540</v>
      </c>
      <c r="F171" s="2">
        <v>44624</v>
      </c>
      <c r="G171">
        <v>4</v>
      </c>
      <c r="H171">
        <v>14</v>
      </c>
    </row>
    <row r="172" spans="1:8" x14ac:dyDescent="0.3">
      <c r="A172" t="s">
        <v>356</v>
      </c>
      <c r="B172" t="s">
        <v>357</v>
      </c>
      <c r="C172" t="s">
        <v>29</v>
      </c>
      <c r="D172" t="s">
        <v>49</v>
      </c>
      <c r="E172" s="5">
        <v>113161</v>
      </c>
      <c r="F172" s="2">
        <v>45467</v>
      </c>
      <c r="G172">
        <v>4</v>
      </c>
      <c r="H172">
        <v>4</v>
      </c>
    </row>
    <row r="173" spans="1:8" x14ac:dyDescent="0.3">
      <c r="A173" t="s">
        <v>358</v>
      </c>
      <c r="B173" t="s">
        <v>359</v>
      </c>
      <c r="C173" t="s">
        <v>36</v>
      </c>
      <c r="D173" t="s">
        <v>11</v>
      </c>
      <c r="E173" s="5">
        <v>74057</v>
      </c>
      <c r="F173" s="2">
        <v>42089</v>
      </c>
      <c r="G173">
        <v>4</v>
      </c>
      <c r="H173">
        <v>5</v>
      </c>
    </row>
    <row r="174" spans="1:8" x14ac:dyDescent="0.3">
      <c r="A174" t="s">
        <v>360</v>
      </c>
      <c r="B174" t="s">
        <v>361</v>
      </c>
      <c r="C174" t="s">
        <v>36</v>
      </c>
      <c r="D174" t="s">
        <v>11</v>
      </c>
      <c r="E174" s="5">
        <v>76219</v>
      </c>
      <c r="F174" s="2">
        <v>45425</v>
      </c>
      <c r="G174">
        <v>5</v>
      </c>
      <c r="H174">
        <v>14</v>
      </c>
    </row>
    <row r="175" spans="1:8" x14ac:dyDescent="0.3">
      <c r="A175" t="s">
        <v>362</v>
      </c>
      <c r="B175" t="s">
        <v>363</v>
      </c>
      <c r="C175" t="s">
        <v>29</v>
      </c>
      <c r="D175" t="s">
        <v>11</v>
      </c>
      <c r="E175" s="5">
        <v>40674</v>
      </c>
      <c r="F175" s="2">
        <v>42865</v>
      </c>
      <c r="G175">
        <v>2</v>
      </c>
      <c r="H175">
        <v>2</v>
      </c>
    </row>
    <row r="176" spans="1:8" x14ac:dyDescent="0.3">
      <c r="A176" t="s">
        <v>364</v>
      </c>
      <c r="B176" t="s">
        <v>365</v>
      </c>
      <c r="C176" t="s">
        <v>14</v>
      </c>
      <c r="D176" t="s">
        <v>11</v>
      </c>
      <c r="E176" s="5">
        <v>77114</v>
      </c>
      <c r="F176" s="2">
        <v>42134</v>
      </c>
      <c r="G176">
        <v>1</v>
      </c>
      <c r="H176">
        <v>4</v>
      </c>
    </row>
    <row r="177" spans="1:8" x14ac:dyDescent="0.3">
      <c r="A177" t="s">
        <v>366</v>
      </c>
      <c r="B177" t="s">
        <v>367</v>
      </c>
      <c r="C177" t="s">
        <v>10</v>
      </c>
      <c r="D177" t="s">
        <v>11</v>
      </c>
      <c r="E177" s="5">
        <v>48048</v>
      </c>
      <c r="F177" s="2">
        <v>42519</v>
      </c>
      <c r="G177">
        <v>4</v>
      </c>
      <c r="H177">
        <v>7</v>
      </c>
    </row>
    <row r="178" spans="1:8" x14ac:dyDescent="0.3">
      <c r="A178" t="s">
        <v>368</v>
      </c>
      <c r="B178" t="s">
        <v>369</v>
      </c>
      <c r="C178" t="s">
        <v>14</v>
      </c>
      <c r="D178" t="s">
        <v>11</v>
      </c>
      <c r="E178" s="5">
        <v>61572</v>
      </c>
      <c r="F178" s="2">
        <v>43642</v>
      </c>
      <c r="G178">
        <v>2</v>
      </c>
      <c r="H178">
        <v>5</v>
      </c>
    </row>
    <row r="179" spans="1:8" x14ac:dyDescent="0.3">
      <c r="A179" t="s">
        <v>370</v>
      </c>
      <c r="B179" t="s">
        <v>371</v>
      </c>
      <c r="C179" t="s">
        <v>14</v>
      </c>
      <c r="D179" t="s">
        <v>49</v>
      </c>
      <c r="E179" s="5">
        <v>48281</v>
      </c>
      <c r="F179" s="2">
        <v>43299</v>
      </c>
      <c r="G179">
        <v>4</v>
      </c>
      <c r="H179">
        <v>6</v>
      </c>
    </row>
    <row r="180" spans="1:8" x14ac:dyDescent="0.3">
      <c r="A180" t="s">
        <v>372</v>
      </c>
      <c r="B180" t="s">
        <v>373</v>
      </c>
      <c r="C180" t="s">
        <v>26</v>
      </c>
      <c r="D180" t="s">
        <v>11</v>
      </c>
      <c r="E180" s="5">
        <v>100575</v>
      </c>
      <c r="F180" s="2">
        <v>44290</v>
      </c>
      <c r="G180">
        <v>4</v>
      </c>
      <c r="H180">
        <v>14</v>
      </c>
    </row>
    <row r="181" spans="1:8" x14ac:dyDescent="0.3">
      <c r="A181" t="s">
        <v>374</v>
      </c>
      <c r="B181" t="s">
        <v>375</v>
      </c>
      <c r="C181" t="s">
        <v>17</v>
      </c>
      <c r="D181" t="s">
        <v>49</v>
      </c>
      <c r="E181" s="5">
        <v>49892</v>
      </c>
      <c r="F181" s="2">
        <v>42175</v>
      </c>
      <c r="G181">
        <v>3</v>
      </c>
      <c r="H181">
        <v>5</v>
      </c>
    </row>
    <row r="182" spans="1:8" x14ac:dyDescent="0.3">
      <c r="A182" t="s">
        <v>376</v>
      </c>
      <c r="B182" t="s">
        <v>377</v>
      </c>
      <c r="C182" t="s">
        <v>17</v>
      </c>
      <c r="D182" t="s">
        <v>11</v>
      </c>
      <c r="E182" s="5">
        <v>85571</v>
      </c>
      <c r="F182" s="2">
        <v>43033</v>
      </c>
      <c r="G182">
        <v>2</v>
      </c>
      <c r="H182">
        <v>4</v>
      </c>
    </row>
    <row r="183" spans="1:8" x14ac:dyDescent="0.3">
      <c r="A183" t="s">
        <v>378</v>
      </c>
      <c r="B183" t="s">
        <v>379</v>
      </c>
      <c r="C183" t="s">
        <v>10</v>
      </c>
      <c r="D183" t="s">
        <v>49</v>
      </c>
      <c r="E183" s="5">
        <v>78774</v>
      </c>
      <c r="F183" s="2">
        <v>43367</v>
      </c>
      <c r="G183">
        <v>3</v>
      </c>
      <c r="H183">
        <v>13</v>
      </c>
    </row>
    <row r="184" spans="1:8" x14ac:dyDescent="0.3">
      <c r="A184" t="s">
        <v>380</v>
      </c>
      <c r="B184" t="s">
        <v>381</v>
      </c>
      <c r="C184" t="s">
        <v>26</v>
      </c>
      <c r="D184" t="s">
        <v>49</v>
      </c>
      <c r="E184" s="5">
        <v>118774</v>
      </c>
      <c r="F184" s="2">
        <v>42266</v>
      </c>
      <c r="G184">
        <v>1</v>
      </c>
      <c r="H184">
        <v>1</v>
      </c>
    </row>
    <row r="185" spans="1:8" x14ac:dyDescent="0.3">
      <c r="A185" t="s">
        <v>382</v>
      </c>
      <c r="B185" t="s">
        <v>383</v>
      </c>
      <c r="C185" t="s">
        <v>10</v>
      </c>
      <c r="D185" t="s">
        <v>11</v>
      </c>
      <c r="E185" s="5">
        <v>88525</v>
      </c>
      <c r="F185" s="2">
        <v>43290</v>
      </c>
      <c r="G185">
        <v>1</v>
      </c>
      <c r="H185">
        <v>2</v>
      </c>
    </row>
    <row r="186" spans="1:8" x14ac:dyDescent="0.3">
      <c r="A186" t="s">
        <v>384</v>
      </c>
      <c r="B186" t="s">
        <v>385</v>
      </c>
      <c r="C186" t="s">
        <v>36</v>
      </c>
      <c r="D186" t="s">
        <v>49</v>
      </c>
      <c r="E186" s="5">
        <v>102340</v>
      </c>
      <c r="F186" s="2">
        <v>44445</v>
      </c>
      <c r="G186">
        <v>3</v>
      </c>
      <c r="H186">
        <v>3</v>
      </c>
    </row>
    <row r="187" spans="1:8" x14ac:dyDescent="0.3">
      <c r="A187" t="s">
        <v>386</v>
      </c>
      <c r="B187" t="s">
        <v>387</v>
      </c>
      <c r="C187" t="s">
        <v>10</v>
      </c>
      <c r="D187" t="s">
        <v>49</v>
      </c>
      <c r="E187" s="5">
        <v>59575</v>
      </c>
      <c r="F187" s="2">
        <v>44353</v>
      </c>
      <c r="G187">
        <v>3</v>
      </c>
      <c r="H187">
        <v>8</v>
      </c>
    </row>
    <row r="188" spans="1:8" x14ac:dyDescent="0.3">
      <c r="A188" t="s">
        <v>388</v>
      </c>
      <c r="B188" t="s">
        <v>389</v>
      </c>
      <c r="C188" t="s">
        <v>36</v>
      </c>
      <c r="D188" t="s">
        <v>11</v>
      </c>
      <c r="E188" s="5">
        <v>100508</v>
      </c>
      <c r="F188" s="2">
        <v>42378</v>
      </c>
      <c r="G188">
        <v>1</v>
      </c>
      <c r="H188">
        <v>0</v>
      </c>
    </row>
    <row r="189" spans="1:8" x14ac:dyDescent="0.3">
      <c r="A189" t="s">
        <v>390</v>
      </c>
      <c r="B189" t="s">
        <v>391</v>
      </c>
      <c r="C189" t="s">
        <v>36</v>
      </c>
      <c r="D189" t="s">
        <v>11</v>
      </c>
      <c r="E189" s="5">
        <v>73400</v>
      </c>
      <c r="F189" s="2">
        <v>44127</v>
      </c>
      <c r="G189">
        <v>5</v>
      </c>
      <c r="H189">
        <v>11</v>
      </c>
    </row>
    <row r="190" spans="1:8" x14ac:dyDescent="0.3">
      <c r="A190" t="s">
        <v>392</v>
      </c>
      <c r="B190" t="s">
        <v>393</v>
      </c>
      <c r="C190" t="s">
        <v>10</v>
      </c>
      <c r="D190" t="s">
        <v>49</v>
      </c>
      <c r="E190" s="5">
        <v>108156</v>
      </c>
      <c r="F190" s="2">
        <v>42314</v>
      </c>
      <c r="G190">
        <v>5</v>
      </c>
      <c r="H190">
        <v>7</v>
      </c>
    </row>
    <row r="191" spans="1:8" x14ac:dyDescent="0.3">
      <c r="A191" t="s">
        <v>394</v>
      </c>
      <c r="B191" t="s">
        <v>395</v>
      </c>
      <c r="C191" t="s">
        <v>36</v>
      </c>
      <c r="D191" t="s">
        <v>49</v>
      </c>
      <c r="E191" s="5">
        <v>112991</v>
      </c>
      <c r="F191" s="2">
        <v>42139</v>
      </c>
      <c r="G191">
        <v>1</v>
      </c>
      <c r="H191">
        <v>5</v>
      </c>
    </row>
    <row r="192" spans="1:8" x14ac:dyDescent="0.3">
      <c r="A192" t="s">
        <v>396</v>
      </c>
      <c r="B192" t="s">
        <v>397</v>
      </c>
      <c r="C192" t="s">
        <v>17</v>
      </c>
      <c r="D192" t="s">
        <v>49</v>
      </c>
      <c r="E192" s="5">
        <v>118463</v>
      </c>
      <c r="F192" s="2">
        <v>45305</v>
      </c>
      <c r="G192">
        <v>1</v>
      </c>
      <c r="H192">
        <v>1</v>
      </c>
    </row>
    <row r="193" spans="1:8" x14ac:dyDescent="0.3">
      <c r="A193" t="s">
        <v>398</v>
      </c>
      <c r="B193" t="s">
        <v>399</v>
      </c>
      <c r="C193" t="s">
        <v>26</v>
      </c>
      <c r="D193" t="s">
        <v>49</v>
      </c>
      <c r="E193" s="5">
        <v>58587</v>
      </c>
      <c r="F193" s="2">
        <v>44673</v>
      </c>
      <c r="G193">
        <v>2</v>
      </c>
      <c r="H193">
        <v>0</v>
      </c>
    </row>
    <row r="194" spans="1:8" x14ac:dyDescent="0.3">
      <c r="A194" t="s">
        <v>400</v>
      </c>
      <c r="B194" t="s">
        <v>401</v>
      </c>
      <c r="C194" t="s">
        <v>17</v>
      </c>
      <c r="D194" t="s">
        <v>49</v>
      </c>
      <c r="E194" s="5">
        <v>70720</v>
      </c>
      <c r="F194" s="2">
        <v>43159</v>
      </c>
      <c r="G194">
        <v>2</v>
      </c>
      <c r="H194">
        <v>3</v>
      </c>
    </row>
    <row r="195" spans="1:8" x14ac:dyDescent="0.3">
      <c r="A195" t="s">
        <v>402</v>
      </c>
      <c r="B195" t="s">
        <v>403</v>
      </c>
      <c r="C195" t="s">
        <v>17</v>
      </c>
      <c r="D195" t="s">
        <v>49</v>
      </c>
      <c r="E195" s="5">
        <v>118162</v>
      </c>
      <c r="F195" s="2">
        <v>44957</v>
      </c>
      <c r="G195">
        <v>4</v>
      </c>
      <c r="H195">
        <v>12</v>
      </c>
    </row>
    <row r="196" spans="1:8" x14ac:dyDescent="0.3">
      <c r="A196" t="s">
        <v>404</v>
      </c>
      <c r="B196" t="s">
        <v>405</v>
      </c>
      <c r="C196" t="s">
        <v>17</v>
      </c>
      <c r="D196" t="s">
        <v>11</v>
      </c>
      <c r="E196" s="5">
        <v>95702</v>
      </c>
      <c r="F196" s="2">
        <v>42886</v>
      </c>
      <c r="G196">
        <v>1</v>
      </c>
      <c r="H196">
        <v>2</v>
      </c>
    </row>
    <row r="197" spans="1:8" x14ac:dyDescent="0.3">
      <c r="A197" t="s">
        <v>406</v>
      </c>
      <c r="B197" t="s">
        <v>407</v>
      </c>
      <c r="C197" t="s">
        <v>14</v>
      </c>
      <c r="D197" t="s">
        <v>11</v>
      </c>
      <c r="E197" s="5">
        <v>68804</v>
      </c>
      <c r="F197" s="2">
        <v>42424</v>
      </c>
      <c r="G197">
        <v>1</v>
      </c>
      <c r="H197">
        <v>4</v>
      </c>
    </row>
    <row r="198" spans="1:8" x14ac:dyDescent="0.3">
      <c r="A198" t="s">
        <v>408</v>
      </c>
      <c r="B198" t="s">
        <v>409</v>
      </c>
      <c r="C198" t="s">
        <v>14</v>
      </c>
      <c r="D198" t="s">
        <v>11</v>
      </c>
      <c r="E198" s="5">
        <v>63661</v>
      </c>
      <c r="F198" s="2">
        <v>44884</v>
      </c>
      <c r="G198">
        <v>4</v>
      </c>
      <c r="H198">
        <v>12</v>
      </c>
    </row>
    <row r="199" spans="1:8" x14ac:dyDescent="0.3">
      <c r="A199" t="s">
        <v>410</v>
      </c>
      <c r="B199" t="s">
        <v>411</v>
      </c>
      <c r="C199" t="s">
        <v>14</v>
      </c>
      <c r="D199" t="s">
        <v>49</v>
      </c>
      <c r="E199" s="5">
        <v>96410</v>
      </c>
      <c r="F199" s="2">
        <v>43633</v>
      </c>
      <c r="G199">
        <v>3</v>
      </c>
      <c r="H199">
        <v>6</v>
      </c>
    </row>
    <row r="200" spans="1:8" x14ac:dyDescent="0.3">
      <c r="A200" t="s">
        <v>412</v>
      </c>
      <c r="B200" t="s">
        <v>413</v>
      </c>
      <c r="C200" t="s">
        <v>36</v>
      </c>
      <c r="D200" t="s">
        <v>49</v>
      </c>
      <c r="E200" s="5">
        <v>70478</v>
      </c>
      <c r="F200" s="2">
        <v>44761</v>
      </c>
      <c r="G200">
        <v>5</v>
      </c>
      <c r="H200">
        <v>12</v>
      </c>
    </row>
    <row r="201" spans="1:8" x14ac:dyDescent="0.3">
      <c r="A201" t="s">
        <v>414</v>
      </c>
      <c r="B201" t="s">
        <v>415</v>
      </c>
      <c r="C201" t="s">
        <v>29</v>
      </c>
      <c r="D201" t="s">
        <v>11</v>
      </c>
      <c r="E201" s="5">
        <v>43725</v>
      </c>
      <c r="F201" s="2">
        <v>42671</v>
      </c>
      <c r="G201">
        <v>5</v>
      </c>
      <c r="H201">
        <v>5</v>
      </c>
    </row>
    <row r="202" spans="1:8" x14ac:dyDescent="0.3">
      <c r="A202" t="s">
        <v>416</v>
      </c>
      <c r="B202" t="s">
        <v>417</v>
      </c>
      <c r="C202" t="s">
        <v>29</v>
      </c>
      <c r="D202" t="s">
        <v>49</v>
      </c>
      <c r="E202" s="5">
        <v>98327</v>
      </c>
      <c r="F202" s="2">
        <v>45095</v>
      </c>
      <c r="G202">
        <v>3</v>
      </c>
      <c r="H202">
        <v>12</v>
      </c>
    </row>
    <row r="203" spans="1:8" x14ac:dyDescent="0.3">
      <c r="A203" t="s">
        <v>418</v>
      </c>
      <c r="B203" t="s">
        <v>419</v>
      </c>
      <c r="C203" t="s">
        <v>14</v>
      </c>
      <c r="D203" t="s">
        <v>49</v>
      </c>
      <c r="E203" s="5">
        <v>80742</v>
      </c>
      <c r="F203" s="2">
        <v>45291</v>
      </c>
      <c r="G203">
        <v>2</v>
      </c>
      <c r="H203">
        <v>5</v>
      </c>
    </row>
    <row r="204" spans="1:8" x14ac:dyDescent="0.3">
      <c r="A204" t="s">
        <v>420</v>
      </c>
      <c r="B204" t="s">
        <v>421</v>
      </c>
      <c r="C204" t="s">
        <v>36</v>
      </c>
      <c r="D204" t="s">
        <v>11</v>
      </c>
      <c r="E204" s="5">
        <v>99596</v>
      </c>
      <c r="F204" s="2">
        <v>43284</v>
      </c>
      <c r="G204">
        <v>2</v>
      </c>
      <c r="H204">
        <v>4</v>
      </c>
    </row>
    <row r="205" spans="1:8" x14ac:dyDescent="0.3">
      <c r="A205" t="s">
        <v>422</v>
      </c>
      <c r="B205" t="s">
        <v>423</v>
      </c>
      <c r="C205" t="s">
        <v>26</v>
      </c>
      <c r="D205" t="s">
        <v>11</v>
      </c>
      <c r="E205" s="5">
        <v>75450</v>
      </c>
      <c r="F205" s="2">
        <v>42261</v>
      </c>
      <c r="G205">
        <v>5</v>
      </c>
      <c r="H205">
        <v>14</v>
      </c>
    </row>
    <row r="206" spans="1:8" x14ac:dyDescent="0.3">
      <c r="A206" t="s">
        <v>424</v>
      </c>
      <c r="B206" t="s">
        <v>425</v>
      </c>
      <c r="C206" t="s">
        <v>14</v>
      </c>
      <c r="D206" t="s">
        <v>49</v>
      </c>
      <c r="E206" s="5">
        <v>90235</v>
      </c>
      <c r="F206" s="2">
        <v>44994</v>
      </c>
      <c r="G206">
        <v>3</v>
      </c>
      <c r="H206">
        <v>7</v>
      </c>
    </row>
    <row r="207" spans="1:8" x14ac:dyDescent="0.3">
      <c r="A207" t="s">
        <v>426</v>
      </c>
      <c r="B207" t="s">
        <v>427</v>
      </c>
      <c r="C207" t="s">
        <v>29</v>
      </c>
      <c r="D207" t="s">
        <v>11</v>
      </c>
      <c r="E207" s="5">
        <v>84449</v>
      </c>
      <c r="F207" s="2">
        <v>42194</v>
      </c>
      <c r="G207">
        <v>5</v>
      </c>
      <c r="H207">
        <v>4</v>
      </c>
    </row>
    <row r="208" spans="1:8" x14ac:dyDescent="0.3">
      <c r="A208" t="s">
        <v>428</v>
      </c>
      <c r="B208" t="s">
        <v>429</v>
      </c>
      <c r="C208" t="s">
        <v>29</v>
      </c>
      <c r="D208" t="s">
        <v>49</v>
      </c>
      <c r="E208" s="5">
        <v>81685</v>
      </c>
      <c r="F208" s="2">
        <v>44869</v>
      </c>
      <c r="G208">
        <v>1</v>
      </c>
      <c r="H208">
        <v>5</v>
      </c>
    </row>
    <row r="209" spans="1:8" x14ac:dyDescent="0.3">
      <c r="A209" t="s">
        <v>430</v>
      </c>
      <c r="B209" t="s">
        <v>431</v>
      </c>
      <c r="C209" t="s">
        <v>17</v>
      </c>
      <c r="D209" t="s">
        <v>49</v>
      </c>
      <c r="E209" s="5">
        <v>64122</v>
      </c>
      <c r="F209" s="2">
        <v>44859</v>
      </c>
      <c r="G209">
        <v>3</v>
      </c>
      <c r="H209">
        <v>8</v>
      </c>
    </row>
    <row r="210" spans="1:8" x14ac:dyDescent="0.3">
      <c r="A210" t="s">
        <v>432</v>
      </c>
      <c r="B210" t="s">
        <v>433</v>
      </c>
      <c r="C210" t="s">
        <v>26</v>
      </c>
      <c r="D210" t="s">
        <v>49</v>
      </c>
      <c r="E210" s="5">
        <v>50562</v>
      </c>
      <c r="F210" s="2">
        <v>44959</v>
      </c>
      <c r="G210">
        <v>3</v>
      </c>
      <c r="H210">
        <v>13</v>
      </c>
    </row>
    <row r="211" spans="1:8" x14ac:dyDescent="0.3">
      <c r="A211" t="s">
        <v>434</v>
      </c>
      <c r="B211" t="s">
        <v>435</v>
      </c>
      <c r="C211" t="s">
        <v>26</v>
      </c>
      <c r="D211" t="s">
        <v>11</v>
      </c>
      <c r="E211" s="5">
        <v>53161</v>
      </c>
      <c r="F211" s="2">
        <v>43561</v>
      </c>
      <c r="G211">
        <v>2</v>
      </c>
      <c r="H211">
        <v>5</v>
      </c>
    </row>
    <row r="212" spans="1:8" x14ac:dyDescent="0.3">
      <c r="A212" t="s">
        <v>436</v>
      </c>
      <c r="B212" t="s">
        <v>437</v>
      </c>
      <c r="C212" t="s">
        <v>10</v>
      </c>
      <c r="D212" t="s">
        <v>11</v>
      </c>
      <c r="E212" s="5">
        <v>84217</v>
      </c>
      <c r="F212" s="2">
        <v>42918</v>
      </c>
      <c r="G212">
        <v>3</v>
      </c>
      <c r="H212">
        <v>7</v>
      </c>
    </row>
    <row r="213" spans="1:8" x14ac:dyDescent="0.3">
      <c r="A213" t="s">
        <v>438</v>
      </c>
      <c r="B213" t="s">
        <v>439</v>
      </c>
      <c r="C213" t="s">
        <v>29</v>
      </c>
      <c r="D213" t="s">
        <v>49</v>
      </c>
      <c r="E213" s="5">
        <v>63694</v>
      </c>
      <c r="F213" s="2">
        <v>43749</v>
      </c>
      <c r="G213">
        <v>5</v>
      </c>
      <c r="H213">
        <v>10</v>
      </c>
    </row>
    <row r="214" spans="1:8" x14ac:dyDescent="0.3">
      <c r="A214" t="s">
        <v>440</v>
      </c>
      <c r="B214" t="s">
        <v>441</v>
      </c>
      <c r="C214" t="s">
        <v>36</v>
      </c>
      <c r="D214" t="s">
        <v>49</v>
      </c>
      <c r="E214" s="5">
        <v>44649</v>
      </c>
      <c r="F214" s="2">
        <v>42202</v>
      </c>
      <c r="G214">
        <v>3</v>
      </c>
      <c r="H214">
        <v>3</v>
      </c>
    </row>
    <row r="215" spans="1:8" x14ac:dyDescent="0.3">
      <c r="A215" t="s">
        <v>442</v>
      </c>
      <c r="B215" t="s">
        <v>443</v>
      </c>
      <c r="C215" t="s">
        <v>14</v>
      </c>
      <c r="D215" t="s">
        <v>11</v>
      </c>
      <c r="E215" s="5">
        <v>106555</v>
      </c>
      <c r="F215" s="2">
        <v>43806</v>
      </c>
      <c r="G215">
        <v>1</v>
      </c>
      <c r="H215">
        <v>1</v>
      </c>
    </row>
    <row r="216" spans="1:8" x14ac:dyDescent="0.3">
      <c r="A216" t="s">
        <v>444</v>
      </c>
      <c r="B216" t="s">
        <v>445</v>
      </c>
      <c r="C216" t="s">
        <v>10</v>
      </c>
      <c r="D216" t="s">
        <v>49</v>
      </c>
      <c r="E216" s="5">
        <v>45787</v>
      </c>
      <c r="F216" s="2">
        <v>44475</v>
      </c>
      <c r="G216">
        <v>4</v>
      </c>
      <c r="H216">
        <v>14</v>
      </c>
    </row>
    <row r="217" spans="1:8" x14ac:dyDescent="0.3">
      <c r="A217" t="s">
        <v>446</v>
      </c>
      <c r="B217" t="s">
        <v>447</v>
      </c>
      <c r="C217" t="s">
        <v>26</v>
      </c>
      <c r="D217" t="s">
        <v>11</v>
      </c>
      <c r="E217" s="5">
        <v>115709</v>
      </c>
      <c r="F217" s="2">
        <v>43134</v>
      </c>
      <c r="G217">
        <v>3</v>
      </c>
      <c r="H217">
        <v>11</v>
      </c>
    </row>
    <row r="218" spans="1:8" x14ac:dyDescent="0.3">
      <c r="A218" t="s">
        <v>448</v>
      </c>
      <c r="B218" t="s">
        <v>449</v>
      </c>
      <c r="C218" t="s">
        <v>14</v>
      </c>
      <c r="D218" t="s">
        <v>49</v>
      </c>
      <c r="E218" s="5">
        <v>53767</v>
      </c>
      <c r="F218" s="2">
        <v>44958</v>
      </c>
      <c r="G218">
        <v>2</v>
      </c>
      <c r="H218">
        <v>0</v>
      </c>
    </row>
    <row r="219" spans="1:8" x14ac:dyDescent="0.3">
      <c r="A219" t="s">
        <v>450</v>
      </c>
      <c r="B219" t="s">
        <v>451</v>
      </c>
      <c r="C219" t="s">
        <v>26</v>
      </c>
      <c r="D219" t="s">
        <v>11</v>
      </c>
      <c r="E219" s="5">
        <v>103284</v>
      </c>
      <c r="F219" s="2">
        <v>42752</v>
      </c>
      <c r="G219">
        <v>4</v>
      </c>
      <c r="H219">
        <v>8</v>
      </c>
    </row>
    <row r="220" spans="1:8" x14ac:dyDescent="0.3">
      <c r="A220" t="s">
        <v>452</v>
      </c>
      <c r="B220" t="s">
        <v>453</v>
      </c>
      <c r="C220" t="s">
        <v>10</v>
      </c>
      <c r="D220" t="s">
        <v>49</v>
      </c>
      <c r="E220" s="5">
        <v>51804</v>
      </c>
      <c r="F220" s="2">
        <v>42771</v>
      </c>
      <c r="G220">
        <v>5</v>
      </c>
      <c r="H220">
        <v>9</v>
      </c>
    </row>
    <row r="221" spans="1:8" x14ac:dyDescent="0.3">
      <c r="A221" t="s">
        <v>454</v>
      </c>
      <c r="B221" t="s">
        <v>455</v>
      </c>
      <c r="C221" t="s">
        <v>36</v>
      </c>
      <c r="D221" t="s">
        <v>49</v>
      </c>
      <c r="E221" s="5">
        <v>41322</v>
      </c>
      <c r="F221" s="2">
        <v>42966</v>
      </c>
      <c r="G221">
        <v>1</v>
      </c>
      <c r="H221">
        <v>2</v>
      </c>
    </row>
    <row r="222" spans="1:8" x14ac:dyDescent="0.3">
      <c r="A222" t="s">
        <v>456</v>
      </c>
      <c r="B222" t="s">
        <v>457</v>
      </c>
      <c r="C222" t="s">
        <v>29</v>
      </c>
      <c r="D222" t="s">
        <v>11</v>
      </c>
      <c r="E222" s="5">
        <v>96214</v>
      </c>
      <c r="F222" s="2">
        <v>43724</v>
      </c>
      <c r="G222">
        <v>3</v>
      </c>
      <c r="H222">
        <v>4</v>
      </c>
    </row>
    <row r="223" spans="1:8" x14ac:dyDescent="0.3">
      <c r="A223" t="s">
        <v>458</v>
      </c>
      <c r="B223" t="s">
        <v>459</v>
      </c>
      <c r="C223" t="s">
        <v>14</v>
      </c>
      <c r="D223" t="s">
        <v>11</v>
      </c>
      <c r="E223" s="5">
        <v>110357</v>
      </c>
      <c r="F223" s="2">
        <v>45179</v>
      </c>
      <c r="G223">
        <v>2</v>
      </c>
      <c r="H223">
        <v>4</v>
      </c>
    </row>
    <row r="224" spans="1:8" x14ac:dyDescent="0.3">
      <c r="A224" t="s">
        <v>460</v>
      </c>
      <c r="B224" t="s">
        <v>461</v>
      </c>
      <c r="C224" t="s">
        <v>10</v>
      </c>
      <c r="D224" t="s">
        <v>11</v>
      </c>
      <c r="E224" s="5">
        <v>104950</v>
      </c>
      <c r="F224" s="2">
        <v>45392</v>
      </c>
      <c r="G224">
        <v>5</v>
      </c>
      <c r="H224">
        <v>6</v>
      </c>
    </row>
    <row r="225" spans="1:8" x14ac:dyDescent="0.3">
      <c r="A225" t="s">
        <v>462</v>
      </c>
      <c r="B225" t="s">
        <v>463</v>
      </c>
      <c r="C225" t="s">
        <v>10</v>
      </c>
      <c r="D225" t="s">
        <v>11</v>
      </c>
      <c r="E225" s="5">
        <v>118723</v>
      </c>
      <c r="F225" s="2">
        <v>45478</v>
      </c>
      <c r="G225">
        <v>5</v>
      </c>
      <c r="H225">
        <v>3</v>
      </c>
    </row>
    <row r="226" spans="1:8" x14ac:dyDescent="0.3">
      <c r="A226" t="s">
        <v>464</v>
      </c>
      <c r="B226" t="s">
        <v>465</v>
      </c>
      <c r="C226" t="s">
        <v>36</v>
      </c>
      <c r="D226" t="s">
        <v>11</v>
      </c>
      <c r="E226" s="5">
        <v>108446</v>
      </c>
      <c r="F226" s="2">
        <v>44252</v>
      </c>
      <c r="G226">
        <v>2</v>
      </c>
      <c r="H226">
        <v>0</v>
      </c>
    </row>
    <row r="227" spans="1:8" x14ac:dyDescent="0.3">
      <c r="A227" t="s">
        <v>466</v>
      </c>
      <c r="B227" t="s">
        <v>467</v>
      </c>
      <c r="C227" t="s">
        <v>29</v>
      </c>
      <c r="D227" t="s">
        <v>11</v>
      </c>
      <c r="E227" s="5">
        <v>68259</v>
      </c>
      <c r="F227" s="2">
        <v>43998</v>
      </c>
      <c r="G227">
        <v>4</v>
      </c>
      <c r="H227">
        <v>6</v>
      </c>
    </row>
    <row r="228" spans="1:8" x14ac:dyDescent="0.3">
      <c r="A228" t="s">
        <v>468</v>
      </c>
      <c r="B228" t="s">
        <v>469</v>
      </c>
      <c r="C228" t="s">
        <v>26</v>
      </c>
      <c r="D228" t="s">
        <v>49</v>
      </c>
      <c r="E228" s="5">
        <v>114460</v>
      </c>
      <c r="F228" s="2">
        <v>44273</v>
      </c>
      <c r="G228">
        <v>4</v>
      </c>
      <c r="H228">
        <v>10</v>
      </c>
    </row>
    <row r="229" spans="1:8" x14ac:dyDescent="0.3">
      <c r="A229" t="s">
        <v>470</v>
      </c>
      <c r="B229" t="s">
        <v>471</v>
      </c>
      <c r="C229" t="s">
        <v>29</v>
      </c>
      <c r="D229" t="s">
        <v>49</v>
      </c>
      <c r="E229" s="5">
        <v>59630</v>
      </c>
      <c r="F229" s="2">
        <v>42864</v>
      </c>
      <c r="G229">
        <v>2</v>
      </c>
      <c r="H229">
        <v>1</v>
      </c>
    </row>
    <row r="230" spans="1:8" x14ac:dyDescent="0.3">
      <c r="A230" t="s">
        <v>472</v>
      </c>
      <c r="B230" t="s">
        <v>473</v>
      </c>
      <c r="C230" t="s">
        <v>26</v>
      </c>
      <c r="D230" t="s">
        <v>11</v>
      </c>
      <c r="E230" s="5">
        <v>88373</v>
      </c>
      <c r="F230" s="2">
        <v>43934</v>
      </c>
      <c r="G230">
        <v>4</v>
      </c>
      <c r="H230">
        <v>6</v>
      </c>
    </row>
    <row r="231" spans="1:8" x14ac:dyDescent="0.3">
      <c r="A231" t="s">
        <v>474</v>
      </c>
      <c r="B231" t="s">
        <v>475</v>
      </c>
      <c r="C231" t="s">
        <v>36</v>
      </c>
      <c r="D231" t="s">
        <v>49</v>
      </c>
      <c r="E231" s="5">
        <v>103949</v>
      </c>
      <c r="F231" s="2">
        <v>45555</v>
      </c>
      <c r="G231">
        <v>1</v>
      </c>
      <c r="H231">
        <v>4</v>
      </c>
    </row>
    <row r="232" spans="1:8" x14ac:dyDescent="0.3">
      <c r="A232" t="s">
        <v>476</v>
      </c>
      <c r="B232" t="s">
        <v>477</v>
      </c>
      <c r="C232" t="s">
        <v>29</v>
      </c>
      <c r="D232" t="s">
        <v>49</v>
      </c>
      <c r="E232" s="5">
        <v>108365</v>
      </c>
      <c r="F232" s="2">
        <v>43823</v>
      </c>
      <c r="G232">
        <v>5</v>
      </c>
      <c r="H232">
        <v>12</v>
      </c>
    </row>
    <row r="233" spans="1:8" x14ac:dyDescent="0.3">
      <c r="A233" t="s">
        <v>478</v>
      </c>
      <c r="B233" t="s">
        <v>479</v>
      </c>
      <c r="C233" t="s">
        <v>17</v>
      </c>
      <c r="D233" t="s">
        <v>49</v>
      </c>
      <c r="E233" s="5">
        <v>42411</v>
      </c>
      <c r="F233" s="2">
        <v>45078</v>
      </c>
      <c r="G233">
        <v>4</v>
      </c>
      <c r="H233">
        <v>15</v>
      </c>
    </row>
    <row r="234" spans="1:8" x14ac:dyDescent="0.3">
      <c r="A234" t="s">
        <v>480</v>
      </c>
      <c r="B234" t="s">
        <v>481</v>
      </c>
      <c r="C234" t="s">
        <v>36</v>
      </c>
      <c r="D234" t="s">
        <v>11</v>
      </c>
      <c r="E234" s="5">
        <v>118988</v>
      </c>
      <c r="F234" s="2">
        <v>45321</v>
      </c>
      <c r="G234">
        <v>4</v>
      </c>
      <c r="H234">
        <v>3</v>
      </c>
    </row>
    <row r="235" spans="1:8" x14ac:dyDescent="0.3">
      <c r="A235" t="s">
        <v>482</v>
      </c>
      <c r="B235" t="s">
        <v>483</v>
      </c>
      <c r="C235" t="s">
        <v>36</v>
      </c>
      <c r="D235" t="s">
        <v>11</v>
      </c>
      <c r="E235" s="5">
        <v>114750</v>
      </c>
      <c r="F235" s="2">
        <v>44956</v>
      </c>
      <c r="G235">
        <v>3</v>
      </c>
      <c r="H235">
        <v>5</v>
      </c>
    </row>
    <row r="236" spans="1:8" x14ac:dyDescent="0.3">
      <c r="A236" t="s">
        <v>484</v>
      </c>
      <c r="B236" t="s">
        <v>485</v>
      </c>
      <c r="C236" t="s">
        <v>14</v>
      </c>
      <c r="D236" t="s">
        <v>49</v>
      </c>
      <c r="E236" s="5">
        <v>118671</v>
      </c>
      <c r="F236" s="2">
        <v>44524</v>
      </c>
      <c r="G236">
        <v>5</v>
      </c>
      <c r="H236">
        <v>15</v>
      </c>
    </row>
    <row r="237" spans="1:8" x14ac:dyDescent="0.3">
      <c r="A237" t="s">
        <v>486</v>
      </c>
      <c r="B237" t="s">
        <v>487</v>
      </c>
      <c r="C237" t="s">
        <v>26</v>
      </c>
      <c r="D237" t="s">
        <v>49</v>
      </c>
      <c r="E237" s="5">
        <v>48605</v>
      </c>
      <c r="F237" s="2">
        <v>45198</v>
      </c>
      <c r="G237">
        <v>2</v>
      </c>
      <c r="H237">
        <v>5</v>
      </c>
    </row>
    <row r="238" spans="1:8" x14ac:dyDescent="0.3">
      <c r="A238" t="s">
        <v>488</v>
      </c>
      <c r="B238" t="s">
        <v>489</v>
      </c>
      <c r="C238" t="s">
        <v>29</v>
      </c>
      <c r="D238" t="s">
        <v>49</v>
      </c>
      <c r="E238" s="5">
        <v>52532</v>
      </c>
      <c r="F238" s="2">
        <v>44036</v>
      </c>
      <c r="G238">
        <v>1</v>
      </c>
      <c r="H238">
        <v>2</v>
      </c>
    </row>
    <row r="239" spans="1:8" x14ac:dyDescent="0.3">
      <c r="A239" t="s">
        <v>490</v>
      </c>
      <c r="B239" t="s">
        <v>491</v>
      </c>
      <c r="C239" t="s">
        <v>26</v>
      </c>
      <c r="D239" t="s">
        <v>49</v>
      </c>
      <c r="E239" s="5">
        <v>87193</v>
      </c>
      <c r="F239" s="2">
        <v>44767</v>
      </c>
      <c r="G239">
        <v>3</v>
      </c>
      <c r="H239">
        <v>15</v>
      </c>
    </row>
    <row r="240" spans="1:8" x14ac:dyDescent="0.3">
      <c r="A240" t="s">
        <v>492</v>
      </c>
      <c r="B240" t="s">
        <v>493</v>
      </c>
      <c r="C240" t="s">
        <v>36</v>
      </c>
      <c r="D240" t="s">
        <v>49</v>
      </c>
      <c r="E240" s="5">
        <v>54182</v>
      </c>
      <c r="F240" s="2">
        <v>43957</v>
      </c>
      <c r="G240">
        <v>5</v>
      </c>
      <c r="H240">
        <v>7</v>
      </c>
    </row>
    <row r="241" spans="1:8" x14ac:dyDescent="0.3">
      <c r="A241" t="s">
        <v>494</v>
      </c>
      <c r="B241" t="s">
        <v>495</v>
      </c>
      <c r="C241" t="s">
        <v>36</v>
      </c>
      <c r="D241" t="s">
        <v>49</v>
      </c>
      <c r="E241" s="5">
        <v>72472</v>
      </c>
      <c r="F241" s="2">
        <v>42759</v>
      </c>
      <c r="G241">
        <v>1</v>
      </c>
      <c r="H241">
        <v>3</v>
      </c>
    </row>
    <row r="242" spans="1:8" x14ac:dyDescent="0.3">
      <c r="A242" t="s">
        <v>496</v>
      </c>
      <c r="B242" t="s">
        <v>497</v>
      </c>
      <c r="C242" t="s">
        <v>36</v>
      </c>
      <c r="D242" t="s">
        <v>49</v>
      </c>
      <c r="E242" s="5">
        <v>94423</v>
      </c>
      <c r="F242" s="2">
        <v>45143</v>
      </c>
      <c r="G242">
        <v>3</v>
      </c>
      <c r="H242">
        <v>12</v>
      </c>
    </row>
    <row r="243" spans="1:8" x14ac:dyDescent="0.3">
      <c r="A243" t="s">
        <v>498</v>
      </c>
      <c r="B243" t="s">
        <v>499</v>
      </c>
      <c r="C243" t="s">
        <v>17</v>
      </c>
      <c r="D243" t="s">
        <v>49</v>
      </c>
      <c r="E243" s="5">
        <v>101025</v>
      </c>
      <c r="F243" s="2">
        <v>42579</v>
      </c>
      <c r="G243">
        <v>5</v>
      </c>
      <c r="H243">
        <v>5</v>
      </c>
    </row>
    <row r="244" spans="1:8" x14ac:dyDescent="0.3">
      <c r="A244" t="s">
        <v>500</v>
      </c>
      <c r="B244" t="s">
        <v>501</v>
      </c>
      <c r="C244" t="s">
        <v>36</v>
      </c>
      <c r="D244" t="s">
        <v>49</v>
      </c>
      <c r="E244" s="5">
        <v>94893</v>
      </c>
      <c r="F244" s="2">
        <v>42995</v>
      </c>
      <c r="G244">
        <v>5</v>
      </c>
      <c r="H244">
        <v>10</v>
      </c>
    </row>
    <row r="245" spans="1:8" x14ac:dyDescent="0.3">
      <c r="A245" t="s">
        <v>502</v>
      </c>
      <c r="B245" t="s">
        <v>503</v>
      </c>
      <c r="C245" t="s">
        <v>14</v>
      </c>
      <c r="D245" t="s">
        <v>11</v>
      </c>
      <c r="E245" s="5">
        <v>53822</v>
      </c>
      <c r="F245" s="2">
        <v>45095</v>
      </c>
      <c r="G245">
        <v>2</v>
      </c>
      <c r="H245">
        <v>3</v>
      </c>
    </row>
    <row r="246" spans="1:8" x14ac:dyDescent="0.3">
      <c r="A246" t="s">
        <v>504</v>
      </c>
      <c r="B246" t="s">
        <v>505</v>
      </c>
      <c r="C246" t="s">
        <v>36</v>
      </c>
      <c r="D246" t="s">
        <v>11</v>
      </c>
      <c r="E246" s="5">
        <v>104657</v>
      </c>
      <c r="F246" s="2">
        <v>43146</v>
      </c>
      <c r="G246">
        <v>1</v>
      </c>
      <c r="H246">
        <v>4</v>
      </c>
    </row>
    <row r="247" spans="1:8" x14ac:dyDescent="0.3">
      <c r="A247" t="s">
        <v>506</v>
      </c>
      <c r="B247" t="s">
        <v>507</v>
      </c>
      <c r="C247" t="s">
        <v>29</v>
      </c>
      <c r="D247" t="s">
        <v>11</v>
      </c>
      <c r="E247" s="5">
        <v>96406</v>
      </c>
      <c r="F247" s="2">
        <v>44295</v>
      </c>
      <c r="G247">
        <v>5</v>
      </c>
      <c r="H247">
        <v>5</v>
      </c>
    </row>
    <row r="248" spans="1:8" x14ac:dyDescent="0.3">
      <c r="A248" t="s">
        <v>508</v>
      </c>
      <c r="B248" t="s">
        <v>509</v>
      </c>
      <c r="C248" t="s">
        <v>14</v>
      </c>
      <c r="D248" t="s">
        <v>49</v>
      </c>
      <c r="E248" s="5">
        <v>64556</v>
      </c>
      <c r="F248" s="2">
        <v>44077</v>
      </c>
      <c r="G248">
        <v>2</v>
      </c>
      <c r="H248">
        <v>4</v>
      </c>
    </row>
    <row r="249" spans="1:8" x14ac:dyDescent="0.3">
      <c r="A249" t="s">
        <v>510</v>
      </c>
      <c r="B249" t="s">
        <v>511</v>
      </c>
      <c r="C249" t="s">
        <v>36</v>
      </c>
      <c r="D249" t="s">
        <v>11</v>
      </c>
      <c r="E249" s="5">
        <v>60433</v>
      </c>
      <c r="F249" s="2">
        <v>42776</v>
      </c>
      <c r="G249">
        <v>2</v>
      </c>
      <c r="H249">
        <v>0</v>
      </c>
    </row>
    <row r="250" spans="1:8" x14ac:dyDescent="0.3">
      <c r="A250" t="s">
        <v>512</v>
      </c>
      <c r="B250" t="s">
        <v>513</v>
      </c>
      <c r="C250" t="s">
        <v>29</v>
      </c>
      <c r="D250" t="s">
        <v>11</v>
      </c>
      <c r="E250" s="5">
        <v>81563</v>
      </c>
      <c r="F250" s="2">
        <v>42573</v>
      </c>
      <c r="G250">
        <v>3</v>
      </c>
      <c r="H250">
        <v>14</v>
      </c>
    </row>
    <row r="251" spans="1:8" x14ac:dyDescent="0.3">
      <c r="A251" t="s">
        <v>514</v>
      </c>
      <c r="B251" t="s">
        <v>515</v>
      </c>
      <c r="C251" t="s">
        <v>10</v>
      </c>
      <c r="D251" t="s">
        <v>11</v>
      </c>
      <c r="E251" s="5">
        <v>118468</v>
      </c>
      <c r="F251" s="2">
        <v>44041</v>
      </c>
      <c r="G251">
        <v>3</v>
      </c>
      <c r="H251">
        <v>15</v>
      </c>
    </row>
    <row r="252" spans="1:8" x14ac:dyDescent="0.3">
      <c r="A252" t="s">
        <v>516</v>
      </c>
      <c r="B252" t="s">
        <v>517</v>
      </c>
      <c r="C252" t="s">
        <v>29</v>
      </c>
      <c r="D252" t="s">
        <v>11</v>
      </c>
      <c r="E252" s="5">
        <v>83411</v>
      </c>
      <c r="F252" s="2">
        <v>43097</v>
      </c>
      <c r="G252">
        <v>2</v>
      </c>
      <c r="H252">
        <v>5</v>
      </c>
    </row>
    <row r="253" spans="1:8" x14ac:dyDescent="0.3">
      <c r="A253" t="s">
        <v>518</v>
      </c>
      <c r="B253" t="s">
        <v>519</v>
      </c>
      <c r="C253" t="s">
        <v>26</v>
      </c>
      <c r="D253" t="s">
        <v>49</v>
      </c>
      <c r="E253" s="5">
        <v>85643</v>
      </c>
      <c r="F253" s="2">
        <v>45110</v>
      </c>
      <c r="G253">
        <v>2</v>
      </c>
      <c r="H253">
        <v>0</v>
      </c>
    </row>
    <row r="254" spans="1:8" x14ac:dyDescent="0.3">
      <c r="A254" t="s">
        <v>520</v>
      </c>
      <c r="B254" t="s">
        <v>521</v>
      </c>
      <c r="C254" t="s">
        <v>17</v>
      </c>
      <c r="D254" t="s">
        <v>11</v>
      </c>
      <c r="E254" s="5">
        <v>93342</v>
      </c>
      <c r="F254" s="2">
        <v>42820</v>
      </c>
      <c r="G254">
        <v>5</v>
      </c>
      <c r="H254">
        <v>7</v>
      </c>
    </row>
    <row r="255" spans="1:8" x14ac:dyDescent="0.3">
      <c r="A255" t="s">
        <v>522</v>
      </c>
      <c r="B255" t="s">
        <v>523</v>
      </c>
      <c r="C255" t="s">
        <v>10</v>
      </c>
      <c r="D255" t="s">
        <v>11</v>
      </c>
      <c r="E255" s="5">
        <v>50873</v>
      </c>
      <c r="F255" s="2">
        <v>45493</v>
      </c>
      <c r="G255">
        <v>4</v>
      </c>
      <c r="H255">
        <v>15</v>
      </c>
    </row>
    <row r="256" spans="1:8" x14ac:dyDescent="0.3">
      <c r="A256" t="s">
        <v>524</v>
      </c>
      <c r="B256" t="s">
        <v>525</v>
      </c>
      <c r="C256" t="s">
        <v>36</v>
      </c>
      <c r="D256" t="s">
        <v>11</v>
      </c>
      <c r="E256" s="5">
        <v>57943</v>
      </c>
      <c r="F256" s="2">
        <v>42685</v>
      </c>
      <c r="G256">
        <v>2</v>
      </c>
      <c r="H256">
        <v>5</v>
      </c>
    </row>
    <row r="257" spans="1:8" x14ac:dyDescent="0.3">
      <c r="A257" t="s">
        <v>526</v>
      </c>
      <c r="B257" t="s">
        <v>527</v>
      </c>
      <c r="C257" t="s">
        <v>36</v>
      </c>
      <c r="D257" t="s">
        <v>49</v>
      </c>
      <c r="E257" s="5">
        <v>42570</v>
      </c>
      <c r="F257" s="2">
        <v>45275</v>
      </c>
      <c r="G257">
        <v>3</v>
      </c>
      <c r="H257">
        <v>15</v>
      </c>
    </row>
    <row r="258" spans="1:8" x14ac:dyDescent="0.3">
      <c r="A258" t="s">
        <v>528</v>
      </c>
      <c r="B258" t="s">
        <v>529</v>
      </c>
      <c r="C258" t="s">
        <v>10</v>
      </c>
      <c r="D258" t="s">
        <v>49</v>
      </c>
      <c r="E258" s="5">
        <v>68289</v>
      </c>
      <c r="F258" s="2">
        <v>42565</v>
      </c>
      <c r="G258">
        <v>1</v>
      </c>
      <c r="H258">
        <v>2</v>
      </c>
    </row>
    <row r="259" spans="1:8" x14ac:dyDescent="0.3">
      <c r="A259" t="s">
        <v>530</v>
      </c>
      <c r="B259" t="s">
        <v>531</v>
      </c>
      <c r="C259" t="s">
        <v>29</v>
      </c>
      <c r="D259" t="s">
        <v>11</v>
      </c>
      <c r="E259" s="5">
        <v>112816</v>
      </c>
      <c r="F259" s="2">
        <v>44312</v>
      </c>
      <c r="G259">
        <v>5</v>
      </c>
      <c r="H259">
        <v>10</v>
      </c>
    </row>
    <row r="260" spans="1:8" x14ac:dyDescent="0.3">
      <c r="A260" t="s">
        <v>532</v>
      </c>
      <c r="B260" t="s">
        <v>533</v>
      </c>
      <c r="C260" t="s">
        <v>14</v>
      </c>
      <c r="D260" t="s">
        <v>11</v>
      </c>
      <c r="E260" s="5">
        <v>46166</v>
      </c>
      <c r="F260" s="2">
        <v>44964</v>
      </c>
      <c r="G260">
        <v>5</v>
      </c>
      <c r="H260">
        <v>12</v>
      </c>
    </row>
    <row r="261" spans="1:8" x14ac:dyDescent="0.3">
      <c r="A261" t="s">
        <v>534</v>
      </c>
      <c r="B261" t="s">
        <v>535</v>
      </c>
      <c r="C261" t="s">
        <v>17</v>
      </c>
      <c r="D261" t="s">
        <v>11</v>
      </c>
      <c r="E261" s="5">
        <v>44080</v>
      </c>
      <c r="F261" s="2">
        <v>42276</v>
      </c>
      <c r="G261">
        <v>5</v>
      </c>
      <c r="H261">
        <v>7</v>
      </c>
    </row>
    <row r="262" spans="1:8" x14ac:dyDescent="0.3">
      <c r="A262" t="s">
        <v>536</v>
      </c>
      <c r="B262" t="s">
        <v>537</v>
      </c>
      <c r="C262" t="s">
        <v>17</v>
      </c>
      <c r="D262" t="s">
        <v>49</v>
      </c>
      <c r="E262" s="5">
        <v>88595</v>
      </c>
      <c r="F262" s="2">
        <v>44734</v>
      </c>
      <c r="G262">
        <v>3</v>
      </c>
      <c r="H262">
        <v>5</v>
      </c>
    </row>
    <row r="263" spans="1:8" x14ac:dyDescent="0.3">
      <c r="A263" t="s">
        <v>538</v>
      </c>
      <c r="B263" t="s">
        <v>539</v>
      </c>
      <c r="C263" t="s">
        <v>10</v>
      </c>
      <c r="D263" t="s">
        <v>49</v>
      </c>
      <c r="E263" s="5">
        <v>81576</v>
      </c>
      <c r="F263" s="2">
        <v>42221</v>
      </c>
      <c r="G263">
        <v>2</v>
      </c>
      <c r="H263">
        <v>0</v>
      </c>
    </row>
    <row r="264" spans="1:8" x14ac:dyDescent="0.3">
      <c r="A264" t="s">
        <v>540</v>
      </c>
      <c r="B264" t="s">
        <v>541</v>
      </c>
      <c r="C264" t="s">
        <v>36</v>
      </c>
      <c r="D264" t="s">
        <v>49</v>
      </c>
      <c r="E264" s="5">
        <v>63428</v>
      </c>
      <c r="F264" s="2">
        <v>43669</v>
      </c>
      <c r="G264">
        <v>1</v>
      </c>
      <c r="H264">
        <v>3</v>
      </c>
    </row>
    <row r="265" spans="1:8" x14ac:dyDescent="0.3">
      <c r="A265" t="s">
        <v>542</v>
      </c>
      <c r="B265" t="s">
        <v>543</v>
      </c>
      <c r="C265" t="s">
        <v>14</v>
      </c>
      <c r="D265" t="s">
        <v>49</v>
      </c>
      <c r="E265" s="5">
        <v>69503</v>
      </c>
      <c r="F265" s="2">
        <v>45439</v>
      </c>
      <c r="G265">
        <v>3</v>
      </c>
      <c r="H265">
        <v>7</v>
      </c>
    </row>
    <row r="266" spans="1:8" x14ac:dyDescent="0.3">
      <c r="A266" t="s">
        <v>544</v>
      </c>
      <c r="B266" t="s">
        <v>545</v>
      </c>
      <c r="C266" t="s">
        <v>29</v>
      </c>
      <c r="D266" t="s">
        <v>11</v>
      </c>
      <c r="E266" s="5">
        <v>118324</v>
      </c>
      <c r="F266" s="2">
        <v>45150</v>
      </c>
      <c r="G266">
        <v>4</v>
      </c>
      <c r="H266">
        <v>4</v>
      </c>
    </row>
    <row r="267" spans="1:8" x14ac:dyDescent="0.3">
      <c r="A267" t="s">
        <v>546</v>
      </c>
      <c r="B267" t="s">
        <v>547</v>
      </c>
      <c r="C267" t="s">
        <v>14</v>
      </c>
      <c r="D267" t="s">
        <v>49</v>
      </c>
      <c r="E267" s="5">
        <v>77444</v>
      </c>
      <c r="F267" s="2">
        <v>44744</v>
      </c>
      <c r="G267">
        <v>1</v>
      </c>
      <c r="H267">
        <v>2</v>
      </c>
    </row>
    <row r="268" spans="1:8" x14ac:dyDescent="0.3">
      <c r="A268" t="s">
        <v>548</v>
      </c>
      <c r="B268" t="s">
        <v>549</v>
      </c>
      <c r="C268" t="s">
        <v>26</v>
      </c>
      <c r="D268" t="s">
        <v>11</v>
      </c>
      <c r="E268" s="5">
        <v>109478</v>
      </c>
      <c r="F268" s="2">
        <v>42441</v>
      </c>
      <c r="G268">
        <v>5</v>
      </c>
      <c r="H268">
        <v>9</v>
      </c>
    </row>
    <row r="269" spans="1:8" x14ac:dyDescent="0.3">
      <c r="A269" t="s">
        <v>550</v>
      </c>
      <c r="B269" t="s">
        <v>551</v>
      </c>
      <c r="C269" t="s">
        <v>29</v>
      </c>
      <c r="D269" t="s">
        <v>49</v>
      </c>
      <c r="E269" s="5">
        <v>76307</v>
      </c>
      <c r="F269" s="2">
        <v>43812</v>
      </c>
      <c r="G269">
        <v>2</v>
      </c>
      <c r="H269">
        <v>1</v>
      </c>
    </row>
    <row r="270" spans="1:8" x14ac:dyDescent="0.3">
      <c r="A270" t="s">
        <v>552</v>
      </c>
      <c r="B270" t="s">
        <v>553</v>
      </c>
      <c r="C270" t="s">
        <v>10</v>
      </c>
      <c r="D270" t="s">
        <v>11</v>
      </c>
      <c r="E270" s="5">
        <v>66143</v>
      </c>
      <c r="F270" s="2">
        <v>43262</v>
      </c>
      <c r="G270">
        <v>5</v>
      </c>
      <c r="H270">
        <v>10</v>
      </c>
    </row>
    <row r="271" spans="1:8" x14ac:dyDescent="0.3">
      <c r="A271" t="s">
        <v>554</v>
      </c>
      <c r="B271" t="s">
        <v>555</v>
      </c>
      <c r="C271" t="s">
        <v>26</v>
      </c>
      <c r="D271" t="s">
        <v>49</v>
      </c>
      <c r="E271" s="5">
        <v>51699</v>
      </c>
      <c r="F271" s="2">
        <v>42920</v>
      </c>
      <c r="G271">
        <v>5</v>
      </c>
      <c r="H271">
        <v>12</v>
      </c>
    </row>
    <row r="272" spans="1:8" x14ac:dyDescent="0.3">
      <c r="A272" t="s">
        <v>556</v>
      </c>
      <c r="B272" t="s">
        <v>557</v>
      </c>
      <c r="C272" t="s">
        <v>14</v>
      </c>
      <c r="D272" t="s">
        <v>49</v>
      </c>
      <c r="E272" s="5">
        <v>40960</v>
      </c>
      <c r="F272" s="2">
        <v>43367</v>
      </c>
      <c r="G272">
        <v>4</v>
      </c>
      <c r="H272">
        <v>15</v>
      </c>
    </row>
    <row r="273" spans="1:8" x14ac:dyDescent="0.3">
      <c r="A273" t="s">
        <v>558</v>
      </c>
      <c r="B273" t="s">
        <v>559</v>
      </c>
      <c r="C273" t="s">
        <v>17</v>
      </c>
      <c r="D273" t="s">
        <v>49</v>
      </c>
      <c r="E273" s="5">
        <v>57580</v>
      </c>
      <c r="F273" s="2">
        <v>42438</v>
      </c>
      <c r="G273">
        <v>1</v>
      </c>
      <c r="H273">
        <v>5</v>
      </c>
    </row>
    <row r="274" spans="1:8" x14ac:dyDescent="0.3">
      <c r="A274" t="s">
        <v>560</v>
      </c>
      <c r="B274" t="s">
        <v>561</v>
      </c>
      <c r="C274" t="s">
        <v>17</v>
      </c>
      <c r="D274" t="s">
        <v>11</v>
      </c>
      <c r="E274" s="5">
        <v>41959</v>
      </c>
      <c r="F274" s="2">
        <v>44566</v>
      </c>
      <c r="G274">
        <v>5</v>
      </c>
      <c r="H274">
        <v>13</v>
      </c>
    </row>
    <row r="275" spans="1:8" x14ac:dyDescent="0.3">
      <c r="A275" t="s">
        <v>562</v>
      </c>
      <c r="B275" t="s">
        <v>563</v>
      </c>
      <c r="C275" t="s">
        <v>10</v>
      </c>
      <c r="D275" t="s">
        <v>49</v>
      </c>
      <c r="E275" s="5">
        <v>65828</v>
      </c>
      <c r="F275" s="2">
        <v>43337</v>
      </c>
      <c r="G275">
        <v>4</v>
      </c>
      <c r="H275">
        <v>5</v>
      </c>
    </row>
    <row r="276" spans="1:8" x14ac:dyDescent="0.3">
      <c r="A276" t="s">
        <v>564</v>
      </c>
      <c r="B276" t="s">
        <v>565</v>
      </c>
      <c r="C276" t="s">
        <v>36</v>
      </c>
      <c r="D276" t="s">
        <v>49</v>
      </c>
      <c r="E276" s="5">
        <v>95183</v>
      </c>
      <c r="F276" s="2">
        <v>43698</v>
      </c>
      <c r="G276">
        <v>1</v>
      </c>
      <c r="H276">
        <v>1</v>
      </c>
    </row>
    <row r="277" spans="1:8" x14ac:dyDescent="0.3">
      <c r="A277" t="s">
        <v>566</v>
      </c>
      <c r="B277" t="s">
        <v>567</v>
      </c>
      <c r="C277" t="s">
        <v>10</v>
      </c>
      <c r="D277" t="s">
        <v>49</v>
      </c>
      <c r="E277" s="5">
        <v>107438</v>
      </c>
      <c r="F277" s="2">
        <v>42633</v>
      </c>
      <c r="G277">
        <v>2</v>
      </c>
      <c r="H277">
        <v>2</v>
      </c>
    </row>
    <row r="278" spans="1:8" x14ac:dyDescent="0.3">
      <c r="A278" t="s">
        <v>568</v>
      </c>
      <c r="B278" t="s">
        <v>569</v>
      </c>
      <c r="C278" t="s">
        <v>36</v>
      </c>
      <c r="D278" t="s">
        <v>11</v>
      </c>
      <c r="E278" s="5">
        <v>64165</v>
      </c>
      <c r="F278" s="2">
        <v>42660</v>
      </c>
      <c r="G278">
        <v>2</v>
      </c>
      <c r="H278">
        <v>4</v>
      </c>
    </row>
    <row r="279" spans="1:8" x14ac:dyDescent="0.3">
      <c r="A279" t="s">
        <v>570</v>
      </c>
      <c r="B279" t="s">
        <v>571</v>
      </c>
      <c r="C279" t="s">
        <v>14</v>
      </c>
      <c r="D279" t="s">
        <v>49</v>
      </c>
      <c r="E279" s="5">
        <v>108269</v>
      </c>
      <c r="F279" s="2">
        <v>43253</v>
      </c>
      <c r="G279">
        <v>3</v>
      </c>
      <c r="H279">
        <v>10</v>
      </c>
    </row>
    <row r="280" spans="1:8" x14ac:dyDescent="0.3">
      <c r="A280" t="s">
        <v>572</v>
      </c>
      <c r="B280" t="s">
        <v>573</v>
      </c>
      <c r="C280" t="s">
        <v>26</v>
      </c>
      <c r="D280" t="s">
        <v>11</v>
      </c>
      <c r="E280" s="5">
        <v>110033</v>
      </c>
      <c r="F280" s="2">
        <v>45565</v>
      </c>
      <c r="G280">
        <v>1</v>
      </c>
      <c r="H280">
        <v>2</v>
      </c>
    </row>
    <row r="281" spans="1:8" x14ac:dyDescent="0.3">
      <c r="A281" t="s">
        <v>574</v>
      </c>
      <c r="B281" t="s">
        <v>575</v>
      </c>
      <c r="C281" t="s">
        <v>14</v>
      </c>
      <c r="D281" t="s">
        <v>49</v>
      </c>
      <c r="E281" s="5">
        <v>82397</v>
      </c>
      <c r="F281" s="2">
        <v>43106</v>
      </c>
      <c r="G281">
        <v>3</v>
      </c>
      <c r="H281">
        <v>15</v>
      </c>
    </row>
    <row r="282" spans="1:8" x14ac:dyDescent="0.3">
      <c r="A282" t="s">
        <v>576</v>
      </c>
      <c r="B282" t="s">
        <v>577</v>
      </c>
      <c r="C282" t="s">
        <v>10</v>
      </c>
      <c r="D282" t="s">
        <v>11</v>
      </c>
      <c r="E282" s="5">
        <v>40751</v>
      </c>
      <c r="F282" s="2">
        <v>43836</v>
      </c>
      <c r="G282">
        <v>2</v>
      </c>
      <c r="H282">
        <v>1</v>
      </c>
    </row>
    <row r="283" spans="1:8" x14ac:dyDescent="0.3">
      <c r="A283" t="s">
        <v>578</v>
      </c>
      <c r="B283" t="s">
        <v>579</v>
      </c>
      <c r="C283" t="s">
        <v>10</v>
      </c>
      <c r="D283" t="s">
        <v>49</v>
      </c>
      <c r="E283" s="5">
        <v>51803</v>
      </c>
      <c r="F283" s="2">
        <v>44182</v>
      </c>
      <c r="G283">
        <v>2</v>
      </c>
      <c r="H283">
        <v>1</v>
      </c>
    </row>
    <row r="284" spans="1:8" x14ac:dyDescent="0.3">
      <c r="A284" t="s">
        <v>580</v>
      </c>
      <c r="B284" t="s">
        <v>581</v>
      </c>
      <c r="C284" t="s">
        <v>17</v>
      </c>
      <c r="D284" t="s">
        <v>49</v>
      </c>
      <c r="E284" s="5">
        <v>63336</v>
      </c>
      <c r="F284" s="2">
        <v>42889</v>
      </c>
      <c r="G284">
        <v>5</v>
      </c>
      <c r="H284">
        <v>8</v>
      </c>
    </row>
    <row r="285" spans="1:8" x14ac:dyDescent="0.3">
      <c r="A285" t="s">
        <v>582</v>
      </c>
      <c r="B285" t="s">
        <v>583</v>
      </c>
      <c r="C285" t="s">
        <v>10</v>
      </c>
      <c r="D285" t="s">
        <v>49</v>
      </c>
      <c r="E285" s="5">
        <v>86114</v>
      </c>
      <c r="F285" s="2">
        <v>42556</v>
      </c>
      <c r="G285">
        <v>3</v>
      </c>
      <c r="H285">
        <v>3</v>
      </c>
    </row>
    <row r="286" spans="1:8" x14ac:dyDescent="0.3">
      <c r="A286" t="s">
        <v>584</v>
      </c>
      <c r="B286" t="s">
        <v>585</v>
      </c>
      <c r="C286" t="s">
        <v>26</v>
      </c>
      <c r="D286" t="s">
        <v>49</v>
      </c>
      <c r="E286" s="5">
        <v>102010</v>
      </c>
      <c r="F286" s="2">
        <v>44253</v>
      </c>
      <c r="G286">
        <v>5</v>
      </c>
      <c r="H286">
        <v>9</v>
      </c>
    </row>
    <row r="287" spans="1:8" x14ac:dyDescent="0.3">
      <c r="A287" t="s">
        <v>586</v>
      </c>
      <c r="B287" t="s">
        <v>587</v>
      </c>
      <c r="C287" t="s">
        <v>10</v>
      </c>
      <c r="D287" t="s">
        <v>11</v>
      </c>
      <c r="E287" s="5">
        <v>102474</v>
      </c>
      <c r="F287" s="2">
        <v>42195</v>
      </c>
      <c r="G287">
        <v>1</v>
      </c>
      <c r="H287">
        <v>3</v>
      </c>
    </row>
    <row r="288" spans="1:8" x14ac:dyDescent="0.3">
      <c r="A288" t="s">
        <v>588</v>
      </c>
      <c r="B288" t="s">
        <v>589</v>
      </c>
      <c r="C288" t="s">
        <v>26</v>
      </c>
      <c r="D288" t="s">
        <v>11</v>
      </c>
      <c r="E288" s="5">
        <v>104085</v>
      </c>
      <c r="F288" s="2">
        <v>44443</v>
      </c>
      <c r="G288">
        <v>1</v>
      </c>
      <c r="H288">
        <v>4</v>
      </c>
    </row>
    <row r="289" spans="1:8" x14ac:dyDescent="0.3">
      <c r="A289" t="s">
        <v>590</v>
      </c>
      <c r="B289" t="s">
        <v>591</v>
      </c>
      <c r="C289" t="s">
        <v>29</v>
      </c>
      <c r="D289" t="s">
        <v>49</v>
      </c>
      <c r="E289" s="5">
        <v>40297</v>
      </c>
      <c r="F289" s="2">
        <v>45305</v>
      </c>
      <c r="G289">
        <v>2</v>
      </c>
      <c r="H289">
        <v>2</v>
      </c>
    </row>
    <row r="290" spans="1:8" x14ac:dyDescent="0.3">
      <c r="A290" t="s">
        <v>592</v>
      </c>
      <c r="B290" t="s">
        <v>593</v>
      </c>
      <c r="C290" t="s">
        <v>10</v>
      </c>
      <c r="D290" t="s">
        <v>11</v>
      </c>
      <c r="E290" s="5">
        <v>116285</v>
      </c>
      <c r="F290" s="2">
        <v>43487</v>
      </c>
      <c r="G290">
        <v>2</v>
      </c>
      <c r="H290">
        <v>3</v>
      </c>
    </row>
    <row r="291" spans="1:8" x14ac:dyDescent="0.3">
      <c r="A291" t="s">
        <v>594</v>
      </c>
      <c r="B291" t="s">
        <v>595</v>
      </c>
      <c r="C291" t="s">
        <v>26</v>
      </c>
      <c r="D291" t="s">
        <v>49</v>
      </c>
      <c r="E291" s="5">
        <v>93004</v>
      </c>
      <c r="F291" s="2">
        <v>42702</v>
      </c>
      <c r="G291">
        <v>4</v>
      </c>
      <c r="H291">
        <v>9</v>
      </c>
    </row>
    <row r="292" spans="1:8" x14ac:dyDescent="0.3">
      <c r="A292" t="s">
        <v>596</v>
      </c>
      <c r="B292" t="s">
        <v>597</v>
      </c>
      <c r="C292" t="s">
        <v>17</v>
      </c>
      <c r="D292" t="s">
        <v>49</v>
      </c>
      <c r="E292" s="5">
        <v>85139</v>
      </c>
      <c r="F292" s="2">
        <v>42048</v>
      </c>
      <c r="G292">
        <v>3</v>
      </c>
      <c r="H292">
        <v>8</v>
      </c>
    </row>
    <row r="293" spans="1:8" x14ac:dyDescent="0.3">
      <c r="A293" t="s">
        <v>598</v>
      </c>
      <c r="B293" t="s">
        <v>599</v>
      </c>
      <c r="C293" t="s">
        <v>17</v>
      </c>
      <c r="D293" t="s">
        <v>49</v>
      </c>
      <c r="E293" s="5">
        <v>72667</v>
      </c>
      <c r="F293" s="2">
        <v>44692</v>
      </c>
      <c r="G293">
        <v>5</v>
      </c>
      <c r="H293">
        <v>9</v>
      </c>
    </row>
    <row r="294" spans="1:8" x14ac:dyDescent="0.3">
      <c r="A294" t="s">
        <v>600</v>
      </c>
      <c r="B294" t="s">
        <v>601</v>
      </c>
      <c r="C294" t="s">
        <v>10</v>
      </c>
      <c r="D294" t="s">
        <v>49</v>
      </c>
      <c r="E294" s="5">
        <v>111656</v>
      </c>
      <c r="F294" s="2">
        <v>43221</v>
      </c>
      <c r="G294">
        <v>2</v>
      </c>
      <c r="H294">
        <v>2</v>
      </c>
    </row>
    <row r="295" spans="1:8" x14ac:dyDescent="0.3">
      <c r="A295" t="s">
        <v>602</v>
      </c>
      <c r="B295" t="s">
        <v>603</v>
      </c>
      <c r="C295" t="s">
        <v>36</v>
      </c>
      <c r="D295" t="s">
        <v>49</v>
      </c>
      <c r="E295" s="5">
        <v>41370</v>
      </c>
      <c r="F295" s="2">
        <v>43380</v>
      </c>
      <c r="G295">
        <v>1</v>
      </c>
      <c r="H295">
        <v>0</v>
      </c>
    </row>
    <row r="296" spans="1:8" x14ac:dyDescent="0.3">
      <c r="A296" t="s">
        <v>604</v>
      </c>
      <c r="B296" t="s">
        <v>605</v>
      </c>
      <c r="C296" t="s">
        <v>29</v>
      </c>
      <c r="D296" t="s">
        <v>11</v>
      </c>
      <c r="E296" s="5">
        <v>108719</v>
      </c>
      <c r="F296" s="2">
        <v>42632</v>
      </c>
      <c r="G296">
        <v>2</v>
      </c>
      <c r="H296">
        <v>2</v>
      </c>
    </row>
    <row r="297" spans="1:8" x14ac:dyDescent="0.3">
      <c r="A297" t="s">
        <v>606</v>
      </c>
      <c r="B297" t="s">
        <v>607</v>
      </c>
      <c r="C297" t="s">
        <v>14</v>
      </c>
      <c r="D297" t="s">
        <v>49</v>
      </c>
      <c r="E297" s="5">
        <v>72584</v>
      </c>
      <c r="F297" s="2">
        <v>42805</v>
      </c>
      <c r="G297">
        <v>5</v>
      </c>
      <c r="H297">
        <v>11</v>
      </c>
    </row>
    <row r="298" spans="1:8" x14ac:dyDescent="0.3">
      <c r="A298" t="s">
        <v>608</v>
      </c>
      <c r="B298" t="s">
        <v>609</v>
      </c>
      <c r="C298" t="s">
        <v>14</v>
      </c>
      <c r="D298" t="s">
        <v>49</v>
      </c>
      <c r="E298" s="5">
        <v>60091</v>
      </c>
      <c r="F298" s="2">
        <v>45145</v>
      </c>
      <c r="G298">
        <v>2</v>
      </c>
      <c r="H298">
        <v>3</v>
      </c>
    </row>
    <row r="299" spans="1:8" x14ac:dyDescent="0.3">
      <c r="A299" t="s">
        <v>610</v>
      </c>
      <c r="B299" t="s">
        <v>611</v>
      </c>
      <c r="C299" t="s">
        <v>36</v>
      </c>
      <c r="D299" t="s">
        <v>11</v>
      </c>
      <c r="E299" s="5">
        <v>114748</v>
      </c>
      <c r="F299" s="2">
        <v>45473</v>
      </c>
      <c r="G299">
        <v>4</v>
      </c>
      <c r="H299">
        <v>8</v>
      </c>
    </row>
    <row r="300" spans="1:8" x14ac:dyDescent="0.3">
      <c r="A300" t="s">
        <v>612</v>
      </c>
      <c r="B300" t="s">
        <v>613</v>
      </c>
      <c r="C300" t="s">
        <v>10</v>
      </c>
      <c r="D300" t="s">
        <v>11</v>
      </c>
      <c r="E300" s="5">
        <v>109952</v>
      </c>
      <c r="F300" s="2">
        <v>43937</v>
      </c>
      <c r="G300">
        <v>2</v>
      </c>
      <c r="H300">
        <v>3</v>
      </c>
    </row>
    <row r="301" spans="1:8" x14ac:dyDescent="0.3">
      <c r="A301" t="s">
        <v>614</v>
      </c>
      <c r="B301" t="s">
        <v>615</v>
      </c>
      <c r="C301" t="s">
        <v>14</v>
      </c>
      <c r="D301" t="s">
        <v>11</v>
      </c>
      <c r="E301" s="5">
        <v>100328</v>
      </c>
      <c r="F301" s="2">
        <v>43922</v>
      </c>
      <c r="G301">
        <v>4</v>
      </c>
      <c r="H301">
        <v>6</v>
      </c>
    </row>
    <row r="302" spans="1:8" x14ac:dyDescent="0.3">
      <c r="A302" t="s">
        <v>616</v>
      </c>
      <c r="B302" t="s">
        <v>617</v>
      </c>
      <c r="C302" t="s">
        <v>26</v>
      </c>
      <c r="D302" t="s">
        <v>49</v>
      </c>
      <c r="E302" s="5">
        <v>70351</v>
      </c>
      <c r="F302" s="2">
        <v>42127</v>
      </c>
      <c r="G302">
        <v>2</v>
      </c>
      <c r="H302">
        <v>3</v>
      </c>
    </row>
    <row r="303" spans="1:8" x14ac:dyDescent="0.3">
      <c r="A303" t="s">
        <v>618</v>
      </c>
      <c r="B303" t="s">
        <v>619</v>
      </c>
      <c r="C303" t="s">
        <v>29</v>
      </c>
      <c r="D303" t="s">
        <v>11</v>
      </c>
      <c r="E303" s="5">
        <v>70957</v>
      </c>
      <c r="F303" s="2">
        <v>42447</v>
      </c>
      <c r="G303">
        <v>4</v>
      </c>
      <c r="H303">
        <v>6</v>
      </c>
    </row>
    <row r="304" spans="1:8" x14ac:dyDescent="0.3">
      <c r="A304" t="s">
        <v>620</v>
      </c>
      <c r="B304" t="s">
        <v>621</v>
      </c>
      <c r="C304" t="s">
        <v>17</v>
      </c>
      <c r="D304" t="s">
        <v>11</v>
      </c>
      <c r="E304" s="5">
        <v>106385</v>
      </c>
      <c r="F304" s="2">
        <v>45194</v>
      </c>
      <c r="G304">
        <v>3</v>
      </c>
      <c r="H304">
        <v>10</v>
      </c>
    </row>
    <row r="305" spans="1:8" x14ac:dyDescent="0.3">
      <c r="A305" t="s">
        <v>622</v>
      </c>
      <c r="B305" t="s">
        <v>623</v>
      </c>
      <c r="C305" t="s">
        <v>36</v>
      </c>
      <c r="D305" t="s">
        <v>49</v>
      </c>
      <c r="E305" s="5">
        <v>107532</v>
      </c>
      <c r="F305" s="2">
        <v>42598</v>
      </c>
      <c r="G305">
        <v>2</v>
      </c>
      <c r="H305">
        <v>3</v>
      </c>
    </row>
    <row r="306" spans="1:8" x14ac:dyDescent="0.3">
      <c r="A306" t="s">
        <v>624</v>
      </c>
      <c r="B306" t="s">
        <v>625</v>
      </c>
      <c r="C306" t="s">
        <v>17</v>
      </c>
      <c r="D306" t="s">
        <v>49</v>
      </c>
      <c r="E306" s="5">
        <v>53896</v>
      </c>
      <c r="F306" s="2">
        <v>43746</v>
      </c>
      <c r="G306">
        <v>3</v>
      </c>
      <c r="H306">
        <v>6</v>
      </c>
    </row>
    <row r="307" spans="1:8" x14ac:dyDescent="0.3">
      <c r="A307" t="s">
        <v>626</v>
      </c>
      <c r="B307" t="s">
        <v>627</v>
      </c>
      <c r="C307" t="s">
        <v>26</v>
      </c>
      <c r="D307" t="s">
        <v>11</v>
      </c>
      <c r="E307" s="5">
        <v>119273</v>
      </c>
      <c r="F307" s="2">
        <v>44490</v>
      </c>
      <c r="G307">
        <v>4</v>
      </c>
      <c r="H307">
        <v>9</v>
      </c>
    </row>
    <row r="308" spans="1:8" x14ac:dyDescent="0.3">
      <c r="A308" t="s">
        <v>628</v>
      </c>
      <c r="B308" t="s">
        <v>629</v>
      </c>
      <c r="C308" t="s">
        <v>29</v>
      </c>
      <c r="D308" t="s">
        <v>11</v>
      </c>
      <c r="E308" s="5">
        <v>90519</v>
      </c>
      <c r="F308" s="2">
        <v>42120</v>
      </c>
      <c r="G308">
        <v>4</v>
      </c>
      <c r="H308">
        <v>15</v>
      </c>
    </row>
    <row r="309" spans="1:8" x14ac:dyDescent="0.3">
      <c r="A309" t="s">
        <v>630</v>
      </c>
      <c r="B309" t="s">
        <v>631</v>
      </c>
      <c r="C309" t="s">
        <v>17</v>
      </c>
      <c r="D309" t="s">
        <v>49</v>
      </c>
      <c r="E309" s="5">
        <v>42837</v>
      </c>
      <c r="F309" s="2">
        <v>45416</v>
      </c>
      <c r="G309">
        <v>4</v>
      </c>
      <c r="H309">
        <v>13</v>
      </c>
    </row>
    <row r="310" spans="1:8" x14ac:dyDescent="0.3">
      <c r="A310" t="s">
        <v>632</v>
      </c>
      <c r="B310" t="s">
        <v>633</v>
      </c>
      <c r="C310" t="s">
        <v>36</v>
      </c>
      <c r="D310" t="s">
        <v>11</v>
      </c>
      <c r="E310" s="5">
        <v>44954</v>
      </c>
      <c r="F310" s="2">
        <v>42105</v>
      </c>
      <c r="G310">
        <v>3</v>
      </c>
      <c r="H310">
        <v>6</v>
      </c>
    </row>
    <row r="311" spans="1:8" x14ac:dyDescent="0.3">
      <c r="A311" t="s">
        <v>634</v>
      </c>
      <c r="B311" t="s">
        <v>635</v>
      </c>
      <c r="C311" t="s">
        <v>26</v>
      </c>
      <c r="D311" t="s">
        <v>49</v>
      </c>
      <c r="E311" s="5">
        <v>100780</v>
      </c>
      <c r="F311" s="2">
        <v>44037</v>
      </c>
      <c r="G311">
        <v>2</v>
      </c>
      <c r="H311">
        <v>3</v>
      </c>
    </row>
    <row r="312" spans="1:8" x14ac:dyDescent="0.3">
      <c r="A312" t="s">
        <v>636</v>
      </c>
      <c r="B312" t="s">
        <v>637</v>
      </c>
      <c r="C312" t="s">
        <v>14</v>
      </c>
      <c r="D312" t="s">
        <v>49</v>
      </c>
      <c r="E312" s="5">
        <v>78081</v>
      </c>
      <c r="F312" s="2">
        <v>43453</v>
      </c>
      <c r="G312">
        <v>1</v>
      </c>
      <c r="H312">
        <v>4</v>
      </c>
    </row>
    <row r="313" spans="1:8" x14ac:dyDescent="0.3">
      <c r="A313" t="s">
        <v>638</v>
      </c>
      <c r="B313" t="s">
        <v>639</v>
      </c>
      <c r="C313" t="s">
        <v>17</v>
      </c>
      <c r="D313" t="s">
        <v>11</v>
      </c>
      <c r="E313" s="5">
        <v>68771</v>
      </c>
      <c r="F313" s="2">
        <v>43669</v>
      </c>
      <c r="G313">
        <v>4</v>
      </c>
      <c r="H313">
        <v>15</v>
      </c>
    </row>
    <row r="314" spans="1:8" x14ac:dyDescent="0.3">
      <c r="A314" t="s">
        <v>640</v>
      </c>
      <c r="B314" t="s">
        <v>641</v>
      </c>
      <c r="C314" t="s">
        <v>26</v>
      </c>
      <c r="D314" t="s">
        <v>11</v>
      </c>
      <c r="E314" s="5">
        <v>97513</v>
      </c>
      <c r="F314" s="2">
        <v>42401</v>
      </c>
      <c r="G314">
        <v>3</v>
      </c>
      <c r="H314">
        <v>13</v>
      </c>
    </row>
    <row r="315" spans="1:8" x14ac:dyDescent="0.3">
      <c r="A315" t="s">
        <v>642</v>
      </c>
      <c r="B315" t="s">
        <v>643</v>
      </c>
      <c r="C315" t="s">
        <v>36</v>
      </c>
      <c r="D315" t="s">
        <v>49</v>
      </c>
      <c r="E315" s="5">
        <v>100733</v>
      </c>
      <c r="F315" s="2">
        <v>43487</v>
      </c>
      <c r="G315">
        <v>5</v>
      </c>
      <c r="H315">
        <v>3</v>
      </c>
    </row>
    <row r="316" spans="1:8" x14ac:dyDescent="0.3">
      <c r="A316" t="s">
        <v>644</v>
      </c>
      <c r="B316" t="s">
        <v>645</v>
      </c>
      <c r="C316" t="s">
        <v>17</v>
      </c>
      <c r="D316" t="s">
        <v>11</v>
      </c>
      <c r="E316" s="5">
        <v>61492</v>
      </c>
      <c r="F316" s="2">
        <v>45682</v>
      </c>
      <c r="G316">
        <v>1</v>
      </c>
      <c r="H316">
        <v>0</v>
      </c>
    </row>
    <row r="317" spans="1:8" x14ac:dyDescent="0.3">
      <c r="A317" t="s">
        <v>646</v>
      </c>
      <c r="B317" t="s">
        <v>647</v>
      </c>
      <c r="C317" t="s">
        <v>14</v>
      </c>
      <c r="D317" t="s">
        <v>49</v>
      </c>
      <c r="E317" s="5">
        <v>104193</v>
      </c>
      <c r="F317" s="2">
        <v>42853</v>
      </c>
      <c r="G317">
        <v>4</v>
      </c>
      <c r="H317">
        <v>5</v>
      </c>
    </row>
    <row r="318" spans="1:8" x14ac:dyDescent="0.3">
      <c r="A318" t="s">
        <v>648</v>
      </c>
      <c r="B318" t="s">
        <v>649</v>
      </c>
      <c r="C318" t="s">
        <v>10</v>
      </c>
      <c r="D318" t="s">
        <v>11</v>
      </c>
      <c r="E318" s="5">
        <v>95558</v>
      </c>
      <c r="F318" s="2">
        <v>42575</v>
      </c>
      <c r="G318">
        <v>2</v>
      </c>
      <c r="H318">
        <v>4</v>
      </c>
    </row>
    <row r="319" spans="1:8" x14ac:dyDescent="0.3">
      <c r="A319" t="s">
        <v>650</v>
      </c>
      <c r="B319" t="s">
        <v>651</v>
      </c>
      <c r="C319" t="s">
        <v>29</v>
      </c>
      <c r="D319" t="s">
        <v>49</v>
      </c>
      <c r="E319" s="5">
        <v>66663</v>
      </c>
      <c r="F319" s="2">
        <v>42166</v>
      </c>
      <c r="G319">
        <v>3</v>
      </c>
      <c r="H319">
        <v>4</v>
      </c>
    </row>
    <row r="320" spans="1:8" x14ac:dyDescent="0.3">
      <c r="A320" t="s">
        <v>652</v>
      </c>
      <c r="B320" t="s">
        <v>653</v>
      </c>
      <c r="C320" t="s">
        <v>36</v>
      </c>
      <c r="D320" t="s">
        <v>49</v>
      </c>
      <c r="E320" s="5">
        <v>85561</v>
      </c>
      <c r="F320" s="2">
        <v>45609</v>
      </c>
      <c r="G320">
        <v>5</v>
      </c>
      <c r="H320">
        <v>5</v>
      </c>
    </row>
    <row r="321" spans="1:8" x14ac:dyDescent="0.3">
      <c r="A321" t="s">
        <v>654</v>
      </c>
      <c r="B321" t="s">
        <v>655</v>
      </c>
      <c r="C321" t="s">
        <v>36</v>
      </c>
      <c r="D321" t="s">
        <v>49</v>
      </c>
      <c r="E321" s="5">
        <v>72922</v>
      </c>
      <c r="F321" s="2">
        <v>42448</v>
      </c>
      <c r="G321">
        <v>5</v>
      </c>
      <c r="H321">
        <v>8</v>
      </c>
    </row>
    <row r="322" spans="1:8" x14ac:dyDescent="0.3">
      <c r="A322" t="s">
        <v>656</v>
      </c>
      <c r="B322" t="s">
        <v>657</v>
      </c>
      <c r="C322" t="s">
        <v>36</v>
      </c>
      <c r="D322" t="s">
        <v>11</v>
      </c>
      <c r="E322" s="5">
        <v>100294</v>
      </c>
      <c r="F322" s="2">
        <v>45250</v>
      </c>
      <c r="G322">
        <v>5</v>
      </c>
      <c r="H322">
        <v>9</v>
      </c>
    </row>
    <row r="323" spans="1:8" x14ac:dyDescent="0.3">
      <c r="A323" t="s">
        <v>658</v>
      </c>
      <c r="B323" t="s">
        <v>659</v>
      </c>
      <c r="C323" t="s">
        <v>17</v>
      </c>
      <c r="D323" t="s">
        <v>11</v>
      </c>
      <c r="E323" s="5">
        <v>105487</v>
      </c>
      <c r="F323" s="2">
        <v>43575</v>
      </c>
      <c r="G323">
        <v>1</v>
      </c>
      <c r="H323">
        <v>2</v>
      </c>
    </row>
    <row r="324" spans="1:8" x14ac:dyDescent="0.3">
      <c r="A324" t="s">
        <v>660</v>
      </c>
      <c r="B324" t="s">
        <v>661</v>
      </c>
      <c r="C324" t="s">
        <v>36</v>
      </c>
      <c r="D324" t="s">
        <v>11</v>
      </c>
      <c r="E324" s="5">
        <v>67144</v>
      </c>
      <c r="F324" s="2">
        <v>44445</v>
      </c>
      <c r="G324">
        <v>2</v>
      </c>
      <c r="H324">
        <v>3</v>
      </c>
    </row>
    <row r="325" spans="1:8" x14ac:dyDescent="0.3">
      <c r="A325" t="s">
        <v>662</v>
      </c>
      <c r="B325" t="s">
        <v>663</v>
      </c>
      <c r="C325" t="s">
        <v>26</v>
      </c>
      <c r="D325" t="s">
        <v>49</v>
      </c>
      <c r="E325" s="5">
        <v>119878</v>
      </c>
      <c r="F325" s="2">
        <v>44382</v>
      </c>
      <c r="G325">
        <v>3</v>
      </c>
      <c r="H325">
        <v>14</v>
      </c>
    </row>
    <row r="326" spans="1:8" x14ac:dyDescent="0.3">
      <c r="A326" t="s">
        <v>664</v>
      </c>
      <c r="B326" t="s">
        <v>665</v>
      </c>
      <c r="C326" t="s">
        <v>14</v>
      </c>
      <c r="D326" t="s">
        <v>49</v>
      </c>
      <c r="E326" s="5">
        <v>119682</v>
      </c>
      <c r="F326" s="2">
        <v>42817</v>
      </c>
      <c r="G326">
        <v>4</v>
      </c>
      <c r="H326">
        <v>8</v>
      </c>
    </row>
    <row r="327" spans="1:8" x14ac:dyDescent="0.3">
      <c r="A327" t="s">
        <v>666</v>
      </c>
      <c r="B327" t="s">
        <v>667</v>
      </c>
      <c r="C327" t="s">
        <v>29</v>
      </c>
      <c r="D327" t="s">
        <v>49</v>
      </c>
      <c r="E327" s="5">
        <v>106388</v>
      </c>
      <c r="F327" s="2">
        <v>43148</v>
      </c>
      <c r="G327">
        <v>4</v>
      </c>
      <c r="H327">
        <v>4</v>
      </c>
    </row>
    <row r="328" spans="1:8" x14ac:dyDescent="0.3">
      <c r="A328" t="s">
        <v>668</v>
      </c>
      <c r="B328" t="s">
        <v>669</v>
      </c>
      <c r="C328" t="s">
        <v>36</v>
      </c>
      <c r="D328" t="s">
        <v>49</v>
      </c>
      <c r="E328" s="5">
        <v>93328</v>
      </c>
      <c r="F328" s="2">
        <v>42701</v>
      </c>
      <c r="G328">
        <v>5</v>
      </c>
      <c r="H328">
        <v>14</v>
      </c>
    </row>
    <row r="329" spans="1:8" x14ac:dyDescent="0.3">
      <c r="A329" t="s">
        <v>670</v>
      </c>
      <c r="B329" t="s">
        <v>671</v>
      </c>
      <c r="C329" t="s">
        <v>29</v>
      </c>
      <c r="D329" t="s">
        <v>49</v>
      </c>
      <c r="E329" s="5">
        <v>83486</v>
      </c>
      <c r="F329" s="2">
        <v>42663</v>
      </c>
      <c r="G329">
        <v>4</v>
      </c>
      <c r="H329">
        <v>10</v>
      </c>
    </row>
    <row r="330" spans="1:8" x14ac:dyDescent="0.3">
      <c r="A330" t="s">
        <v>672</v>
      </c>
      <c r="B330" t="s">
        <v>673</v>
      </c>
      <c r="C330" t="s">
        <v>36</v>
      </c>
      <c r="D330" t="s">
        <v>11</v>
      </c>
      <c r="E330" s="5">
        <v>57492</v>
      </c>
      <c r="F330" s="2">
        <v>44845</v>
      </c>
      <c r="G330">
        <v>5</v>
      </c>
      <c r="H330">
        <v>14</v>
      </c>
    </row>
    <row r="331" spans="1:8" x14ac:dyDescent="0.3">
      <c r="A331" t="s">
        <v>674</v>
      </c>
      <c r="B331" t="s">
        <v>675</v>
      </c>
      <c r="C331" t="s">
        <v>29</v>
      </c>
      <c r="D331" t="s">
        <v>11</v>
      </c>
      <c r="E331" s="5">
        <v>117881</v>
      </c>
      <c r="F331" s="2">
        <v>43749</v>
      </c>
      <c r="G331">
        <v>5</v>
      </c>
      <c r="H331">
        <v>10</v>
      </c>
    </row>
    <row r="332" spans="1:8" x14ac:dyDescent="0.3">
      <c r="A332" t="s">
        <v>676</v>
      </c>
      <c r="B332" t="s">
        <v>677</v>
      </c>
      <c r="C332" t="s">
        <v>26</v>
      </c>
      <c r="D332" t="s">
        <v>11</v>
      </c>
      <c r="E332" s="5">
        <v>95599</v>
      </c>
      <c r="F332" s="2">
        <v>42896</v>
      </c>
      <c r="G332">
        <v>4</v>
      </c>
      <c r="H332">
        <v>6</v>
      </c>
    </row>
    <row r="333" spans="1:8" x14ac:dyDescent="0.3">
      <c r="A333" t="s">
        <v>678</v>
      </c>
      <c r="B333" t="s">
        <v>679</v>
      </c>
      <c r="C333" t="s">
        <v>29</v>
      </c>
      <c r="D333" t="s">
        <v>11</v>
      </c>
      <c r="E333" s="5">
        <v>72632</v>
      </c>
      <c r="F333" s="2">
        <v>43941</v>
      </c>
      <c r="G333">
        <v>1</v>
      </c>
      <c r="H333">
        <v>1</v>
      </c>
    </row>
    <row r="334" spans="1:8" x14ac:dyDescent="0.3">
      <c r="A334" t="s">
        <v>680</v>
      </c>
      <c r="B334" t="s">
        <v>681</v>
      </c>
      <c r="C334" t="s">
        <v>29</v>
      </c>
      <c r="D334" t="s">
        <v>49</v>
      </c>
      <c r="E334" s="5">
        <v>58326</v>
      </c>
      <c r="F334" s="2">
        <v>43446</v>
      </c>
      <c r="G334">
        <v>2</v>
      </c>
      <c r="H334">
        <v>2</v>
      </c>
    </row>
    <row r="335" spans="1:8" x14ac:dyDescent="0.3">
      <c r="A335" t="s">
        <v>682</v>
      </c>
      <c r="B335" t="s">
        <v>683</v>
      </c>
      <c r="C335" t="s">
        <v>10</v>
      </c>
      <c r="D335" t="s">
        <v>49</v>
      </c>
      <c r="E335" s="5">
        <v>117608</v>
      </c>
      <c r="F335" s="2">
        <v>43405</v>
      </c>
      <c r="G335">
        <v>4</v>
      </c>
      <c r="H335">
        <v>3</v>
      </c>
    </row>
    <row r="336" spans="1:8" x14ac:dyDescent="0.3">
      <c r="A336" t="s">
        <v>684</v>
      </c>
      <c r="B336" t="s">
        <v>685</v>
      </c>
      <c r="C336" t="s">
        <v>36</v>
      </c>
      <c r="D336" t="s">
        <v>49</v>
      </c>
      <c r="E336" s="5">
        <v>65434</v>
      </c>
      <c r="F336" s="2">
        <v>43344</v>
      </c>
      <c r="G336">
        <v>1</v>
      </c>
      <c r="H336">
        <v>2</v>
      </c>
    </row>
    <row r="337" spans="1:8" x14ac:dyDescent="0.3">
      <c r="A337" t="s">
        <v>686</v>
      </c>
      <c r="B337" t="s">
        <v>687</v>
      </c>
      <c r="C337" t="s">
        <v>29</v>
      </c>
      <c r="D337" t="s">
        <v>49</v>
      </c>
      <c r="E337" s="5">
        <v>66269</v>
      </c>
      <c r="F337" s="2">
        <v>45307</v>
      </c>
      <c r="G337">
        <v>1</v>
      </c>
      <c r="H337">
        <v>3</v>
      </c>
    </row>
    <row r="338" spans="1:8" x14ac:dyDescent="0.3">
      <c r="A338" t="s">
        <v>688</v>
      </c>
      <c r="B338" t="s">
        <v>689</v>
      </c>
      <c r="C338" t="s">
        <v>26</v>
      </c>
      <c r="D338" t="s">
        <v>49</v>
      </c>
      <c r="E338" s="5">
        <v>111426</v>
      </c>
      <c r="F338" s="2">
        <v>44897</v>
      </c>
      <c r="G338">
        <v>4</v>
      </c>
      <c r="H338">
        <v>8</v>
      </c>
    </row>
    <row r="339" spans="1:8" x14ac:dyDescent="0.3">
      <c r="A339" t="s">
        <v>690</v>
      </c>
      <c r="B339" t="s">
        <v>691</v>
      </c>
      <c r="C339" t="s">
        <v>17</v>
      </c>
      <c r="D339" t="s">
        <v>49</v>
      </c>
      <c r="E339" s="5">
        <v>100339</v>
      </c>
      <c r="F339" s="2">
        <v>45664</v>
      </c>
      <c r="G339">
        <v>1</v>
      </c>
      <c r="H339">
        <v>2</v>
      </c>
    </row>
    <row r="340" spans="1:8" x14ac:dyDescent="0.3">
      <c r="A340" t="s">
        <v>692</v>
      </c>
      <c r="B340" t="s">
        <v>693</v>
      </c>
      <c r="C340" t="s">
        <v>36</v>
      </c>
      <c r="D340" t="s">
        <v>49</v>
      </c>
      <c r="E340" s="5">
        <v>63044</v>
      </c>
      <c r="F340" s="2">
        <v>44353</v>
      </c>
      <c r="G340">
        <v>1</v>
      </c>
      <c r="H340">
        <v>4</v>
      </c>
    </row>
    <row r="341" spans="1:8" x14ac:dyDescent="0.3">
      <c r="A341" t="s">
        <v>694</v>
      </c>
      <c r="B341" t="s">
        <v>695</v>
      </c>
      <c r="C341" t="s">
        <v>10</v>
      </c>
      <c r="D341" t="s">
        <v>11</v>
      </c>
      <c r="E341" s="5">
        <v>111105</v>
      </c>
      <c r="F341" s="2">
        <v>45275</v>
      </c>
      <c r="G341">
        <v>2</v>
      </c>
      <c r="H341">
        <v>4</v>
      </c>
    </row>
    <row r="342" spans="1:8" x14ac:dyDescent="0.3">
      <c r="A342" t="s">
        <v>696</v>
      </c>
      <c r="B342" t="s">
        <v>697</v>
      </c>
      <c r="C342" t="s">
        <v>29</v>
      </c>
      <c r="D342" t="s">
        <v>49</v>
      </c>
      <c r="E342" s="5">
        <v>118663</v>
      </c>
      <c r="F342" s="2">
        <v>42244</v>
      </c>
      <c r="G342">
        <v>2</v>
      </c>
      <c r="H342">
        <v>1</v>
      </c>
    </row>
    <row r="343" spans="1:8" x14ac:dyDescent="0.3">
      <c r="A343" t="s">
        <v>698</v>
      </c>
      <c r="B343" t="s">
        <v>699</v>
      </c>
      <c r="C343" t="s">
        <v>10</v>
      </c>
      <c r="D343" t="s">
        <v>11</v>
      </c>
      <c r="E343" s="5">
        <v>56684</v>
      </c>
      <c r="F343" s="2">
        <v>44083</v>
      </c>
      <c r="G343">
        <v>2</v>
      </c>
      <c r="H343">
        <v>0</v>
      </c>
    </row>
    <row r="344" spans="1:8" x14ac:dyDescent="0.3">
      <c r="A344" t="s">
        <v>700</v>
      </c>
      <c r="B344" t="s">
        <v>701</v>
      </c>
      <c r="C344" t="s">
        <v>14</v>
      </c>
      <c r="D344" t="s">
        <v>49</v>
      </c>
      <c r="E344" s="5">
        <v>117497</v>
      </c>
      <c r="F344" s="2">
        <v>42736</v>
      </c>
      <c r="G344">
        <v>5</v>
      </c>
      <c r="H344">
        <v>4</v>
      </c>
    </row>
    <row r="345" spans="1:8" x14ac:dyDescent="0.3">
      <c r="A345" t="s">
        <v>702</v>
      </c>
      <c r="B345" t="s">
        <v>703</v>
      </c>
      <c r="C345" t="s">
        <v>17</v>
      </c>
      <c r="D345" t="s">
        <v>11</v>
      </c>
      <c r="E345" s="5">
        <v>65730</v>
      </c>
      <c r="F345" s="2">
        <v>43306</v>
      </c>
      <c r="G345">
        <v>5</v>
      </c>
      <c r="H345">
        <v>3</v>
      </c>
    </row>
    <row r="346" spans="1:8" x14ac:dyDescent="0.3">
      <c r="A346" t="s">
        <v>704</v>
      </c>
      <c r="B346" t="s">
        <v>705</v>
      </c>
      <c r="C346" t="s">
        <v>36</v>
      </c>
      <c r="D346" t="s">
        <v>11</v>
      </c>
      <c r="E346" s="5">
        <v>76224</v>
      </c>
      <c r="F346" s="2">
        <v>45546</v>
      </c>
      <c r="G346">
        <v>3</v>
      </c>
      <c r="H346">
        <v>11</v>
      </c>
    </row>
    <row r="347" spans="1:8" x14ac:dyDescent="0.3">
      <c r="A347" t="s">
        <v>706</v>
      </c>
      <c r="B347" t="s">
        <v>707</v>
      </c>
      <c r="C347" t="s">
        <v>26</v>
      </c>
      <c r="D347" t="s">
        <v>11</v>
      </c>
      <c r="E347" s="5">
        <v>101810</v>
      </c>
      <c r="F347" s="2">
        <v>42390</v>
      </c>
      <c r="G347">
        <v>3</v>
      </c>
      <c r="H347">
        <v>10</v>
      </c>
    </row>
    <row r="348" spans="1:8" x14ac:dyDescent="0.3">
      <c r="A348" t="s">
        <v>708</v>
      </c>
      <c r="B348" t="s">
        <v>709</v>
      </c>
      <c r="C348" t="s">
        <v>36</v>
      </c>
      <c r="D348" t="s">
        <v>11</v>
      </c>
      <c r="E348" s="5">
        <v>53103</v>
      </c>
      <c r="F348" s="2">
        <v>42152</v>
      </c>
      <c r="G348">
        <v>2</v>
      </c>
      <c r="H348">
        <v>3</v>
      </c>
    </row>
    <row r="349" spans="1:8" x14ac:dyDescent="0.3">
      <c r="A349" t="s">
        <v>710</v>
      </c>
      <c r="B349" t="s">
        <v>711</v>
      </c>
      <c r="C349" t="s">
        <v>10</v>
      </c>
      <c r="D349" t="s">
        <v>11</v>
      </c>
      <c r="E349" s="5">
        <v>106866</v>
      </c>
      <c r="F349" s="2">
        <v>45568</v>
      </c>
      <c r="G349">
        <v>4</v>
      </c>
      <c r="H349">
        <v>7</v>
      </c>
    </row>
    <row r="350" spans="1:8" x14ac:dyDescent="0.3">
      <c r="A350" t="s">
        <v>712</v>
      </c>
      <c r="B350" t="s">
        <v>713</v>
      </c>
      <c r="C350" t="s">
        <v>14</v>
      </c>
      <c r="D350" t="s">
        <v>11</v>
      </c>
      <c r="E350" s="5">
        <v>106025</v>
      </c>
      <c r="F350" s="2">
        <v>43894</v>
      </c>
      <c r="G350">
        <v>3</v>
      </c>
      <c r="H350">
        <v>15</v>
      </c>
    </row>
    <row r="351" spans="1:8" x14ac:dyDescent="0.3">
      <c r="A351" t="s">
        <v>714</v>
      </c>
      <c r="B351" t="s">
        <v>715</v>
      </c>
      <c r="C351" t="s">
        <v>29</v>
      </c>
      <c r="D351" t="s">
        <v>49</v>
      </c>
      <c r="E351" s="5">
        <v>88900</v>
      </c>
      <c r="F351" s="2">
        <v>44476</v>
      </c>
      <c r="G351">
        <v>3</v>
      </c>
      <c r="H351">
        <v>5</v>
      </c>
    </row>
    <row r="352" spans="1:8" x14ac:dyDescent="0.3">
      <c r="A352" t="s">
        <v>716</v>
      </c>
      <c r="B352" t="s">
        <v>717</v>
      </c>
      <c r="C352" t="s">
        <v>14</v>
      </c>
      <c r="D352" t="s">
        <v>49</v>
      </c>
      <c r="E352" s="5">
        <v>98916</v>
      </c>
      <c r="F352" s="2">
        <v>44974</v>
      </c>
      <c r="G352">
        <v>5</v>
      </c>
      <c r="H352">
        <v>8</v>
      </c>
    </row>
    <row r="353" spans="1:8" x14ac:dyDescent="0.3">
      <c r="A353" t="s">
        <v>718</v>
      </c>
      <c r="B353" t="s">
        <v>719</v>
      </c>
      <c r="C353" t="s">
        <v>29</v>
      </c>
      <c r="D353" t="s">
        <v>11</v>
      </c>
      <c r="E353" s="5">
        <v>86981</v>
      </c>
      <c r="F353" s="2">
        <v>42382</v>
      </c>
      <c r="G353">
        <v>3</v>
      </c>
      <c r="H353">
        <v>9</v>
      </c>
    </row>
    <row r="354" spans="1:8" x14ac:dyDescent="0.3">
      <c r="A354" t="s">
        <v>720</v>
      </c>
      <c r="B354" t="s">
        <v>721</v>
      </c>
      <c r="C354" t="s">
        <v>14</v>
      </c>
      <c r="D354" t="s">
        <v>49</v>
      </c>
      <c r="E354" s="5">
        <v>112074</v>
      </c>
      <c r="F354" s="2">
        <v>42494</v>
      </c>
      <c r="G354">
        <v>3</v>
      </c>
      <c r="H354">
        <v>15</v>
      </c>
    </row>
    <row r="355" spans="1:8" x14ac:dyDescent="0.3">
      <c r="A355" t="s">
        <v>722</v>
      </c>
      <c r="B355" t="s">
        <v>723</v>
      </c>
      <c r="C355" t="s">
        <v>17</v>
      </c>
      <c r="D355" t="s">
        <v>11</v>
      </c>
      <c r="E355" s="5">
        <v>112708</v>
      </c>
      <c r="F355" s="2">
        <v>42604</v>
      </c>
      <c r="G355">
        <v>5</v>
      </c>
      <c r="H355">
        <v>9</v>
      </c>
    </row>
    <row r="356" spans="1:8" x14ac:dyDescent="0.3">
      <c r="A356" t="s">
        <v>724</v>
      </c>
      <c r="B356" t="s">
        <v>725</v>
      </c>
      <c r="C356" t="s">
        <v>10</v>
      </c>
      <c r="D356" t="s">
        <v>49</v>
      </c>
      <c r="E356" s="5">
        <v>48017</v>
      </c>
      <c r="F356" s="2">
        <v>42291</v>
      </c>
      <c r="G356">
        <v>1</v>
      </c>
      <c r="H356">
        <v>1</v>
      </c>
    </row>
    <row r="357" spans="1:8" x14ac:dyDescent="0.3">
      <c r="A357" t="s">
        <v>726</v>
      </c>
      <c r="B357" t="s">
        <v>727</v>
      </c>
      <c r="C357" t="s">
        <v>29</v>
      </c>
      <c r="D357" t="s">
        <v>49</v>
      </c>
      <c r="E357" s="5">
        <v>114959</v>
      </c>
      <c r="F357" s="2">
        <v>42316</v>
      </c>
      <c r="G357">
        <v>1</v>
      </c>
      <c r="H357">
        <v>3</v>
      </c>
    </row>
    <row r="358" spans="1:8" x14ac:dyDescent="0.3">
      <c r="A358" t="s">
        <v>728</v>
      </c>
      <c r="B358" t="s">
        <v>729</v>
      </c>
      <c r="C358" t="s">
        <v>17</v>
      </c>
      <c r="D358" t="s">
        <v>11</v>
      </c>
      <c r="E358" s="5">
        <v>60862</v>
      </c>
      <c r="F358" s="2">
        <v>44887</v>
      </c>
      <c r="G358">
        <v>5</v>
      </c>
      <c r="H358">
        <v>10</v>
      </c>
    </row>
    <row r="359" spans="1:8" x14ac:dyDescent="0.3">
      <c r="A359" t="s">
        <v>730</v>
      </c>
      <c r="B359" t="s">
        <v>731</v>
      </c>
      <c r="C359" t="s">
        <v>14</v>
      </c>
      <c r="D359" t="s">
        <v>11</v>
      </c>
      <c r="E359" s="5">
        <v>118776</v>
      </c>
      <c r="F359" s="2">
        <v>42352</v>
      </c>
      <c r="G359">
        <v>3</v>
      </c>
      <c r="H359">
        <v>10</v>
      </c>
    </row>
    <row r="360" spans="1:8" x14ac:dyDescent="0.3">
      <c r="A360" t="s">
        <v>732</v>
      </c>
      <c r="B360" t="s">
        <v>733</v>
      </c>
      <c r="C360" t="s">
        <v>14</v>
      </c>
      <c r="D360" t="s">
        <v>49</v>
      </c>
      <c r="E360" s="5">
        <v>74972</v>
      </c>
      <c r="F360" s="2">
        <v>44100</v>
      </c>
      <c r="G360">
        <v>5</v>
      </c>
      <c r="H360">
        <v>5</v>
      </c>
    </row>
    <row r="361" spans="1:8" x14ac:dyDescent="0.3">
      <c r="A361" t="s">
        <v>734</v>
      </c>
      <c r="B361" t="s">
        <v>735</v>
      </c>
      <c r="C361" t="s">
        <v>26</v>
      </c>
      <c r="D361" t="s">
        <v>49</v>
      </c>
      <c r="E361" s="5">
        <v>67058</v>
      </c>
      <c r="F361" s="2">
        <v>42384</v>
      </c>
      <c r="G361">
        <v>2</v>
      </c>
      <c r="H361">
        <v>4</v>
      </c>
    </row>
    <row r="362" spans="1:8" x14ac:dyDescent="0.3">
      <c r="A362" t="s">
        <v>736</v>
      </c>
      <c r="B362" t="s">
        <v>737</v>
      </c>
      <c r="C362" t="s">
        <v>36</v>
      </c>
      <c r="D362" t="s">
        <v>49</v>
      </c>
      <c r="E362" s="5">
        <v>83769</v>
      </c>
      <c r="F362" s="2">
        <v>42699</v>
      </c>
      <c r="G362">
        <v>1</v>
      </c>
      <c r="H362">
        <v>5</v>
      </c>
    </row>
    <row r="363" spans="1:8" x14ac:dyDescent="0.3">
      <c r="A363" t="s">
        <v>738</v>
      </c>
      <c r="B363" t="s">
        <v>739</v>
      </c>
      <c r="C363" t="s">
        <v>26</v>
      </c>
      <c r="D363" t="s">
        <v>49</v>
      </c>
      <c r="E363" s="5">
        <v>86375</v>
      </c>
      <c r="F363" s="2">
        <v>45343</v>
      </c>
      <c r="G363">
        <v>1</v>
      </c>
      <c r="H363">
        <v>1</v>
      </c>
    </row>
    <row r="364" spans="1:8" x14ac:dyDescent="0.3">
      <c r="A364" t="s">
        <v>740</v>
      </c>
      <c r="B364" t="s">
        <v>741</v>
      </c>
      <c r="C364" t="s">
        <v>29</v>
      </c>
      <c r="D364" t="s">
        <v>49</v>
      </c>
      <c r="E364" s="5">
        <v>78904</v>
      </c>
      <c r="F364" s="2">
        <v>43649</v>
      </c>
      <c r="G364">
        <v>4</v>
      </c>
      <c r="H364">
        <v>12</v>
      </c>
    </row>
    <row r="365" spans="1:8" x14ac:dyDescent="0.3">
      <c r="A365" t="s">
        <v>742</v>
      </c>
      <c r="B365" t="s">
        <v>743</v>
      </c>
      <c r="C365" t="s">
        <v>10</v>
      </c>
      <c r="D365" t="s">
        <v>11</v>
      </c>
      <c r="E365" s="5">
        <v>77527</v>
      </c>
      <c r="F365" s="2">
        <v>42391</v>
      </c>
      <c r="G365">
        <v>2</v>
      </c>
      <c r="H365">
        <v>1</v>
      </c>
    </row>
    <row r="366" spans="1:8" x14ac:dyDescent="0.3">
      <c r="A366" t="s">
        <v>744</v>
      </c>
      <c r="B366" t="s">
        <v>745</v>
      </c>
      <c r="C366" t="s">
        <v>26</v>
      </c>
      <c r="D366" t="s">
        <v>11</v>
      </c>
      <c r="E366" s="5">
        <v>67384</v>
      </c>
      <c r="F366" s="2">
        <v>42711</v>
      </c>
      <c r="G366">
        <v>5</v>
      </c>
      <c r="H366">
        <v>11</v>
      </c>
    </row>
    <row r="367" spans="1:8" x14ac:dyDescent="0.3">
      <c r="A367" t="s">
        <v>746</v>
      </c>
      <c r="B367" t="s">
        <v>747</v>
      </c>
      <c r="C367" t="s">
        <v>14</v>
      </c>
      <c r="D367" t="s">
        <v>49</v>
      </c>
      <c r="E367" s="5">
        <v>50652</v>
      </c>
      <c r="F367" s="2">
        <v>45095</v>
      </c>
      <c r="G367">
        <v>4</v>
      </c>
      <c r="H367">
        <v>12</v>
      </c>
    </row>
    <row r="368" spans="1:8" x14ac:dyDescent="0.3">
      <c r="A368" t="s">
        <v>748</v>
      </c>
      <c r="B368" t="s">
        <v>749</v>
      </c>
      <c r="C368" t="s">
        <v>17</v>
      </c>
      <c r="D368" t="s">
        <v>49</v>
      </c>
      <c r="E368" s="5">
        <v>100714</v>
      </c>
      <c r="F368" s="2">
        <v>43858</v>
      </c>
      <c r="G368">
        <v>1</v>
      </c>
      <c r="H368">
        <v>4</v>
      </c>
    </row>
    <row r="369" spans="1:8" x14ac:dyDescent="0.3">
      <c r="A369" t="s">
        <v>750</v>
      </c>
      <c r="B369" t="s">
        <v>751</v>
      </c>
      <c r="C369" t="s">
        <v>10</v>
      </c>
      <c r="D369" t="s">
        <v>11</v>
      </c>
      <c r="E369" s="5">
        <v>72564</v>
      </c>
      <c r="F369" s="2">
        <v>43210</v>
      </c>
      <c r="G369">
        <v>5</v>
      </c>
      <c r="H369">
        <v>9</v>
      </c>
    </row>
    <row r="370" spans="1:8" x14ac:dyDescent="0.3">
      <c r="A370" t="s">
        <v>752</v>
      </c>
      <c r="B370" t="s">
        <v>753</v>
      </c>
      <c r="C370" t="s">
        <v>17</v>
      </c>
      <c r="D370" t="s">
        <v>49</v>
      </c>
      <c r="E370" s="5">
        <v>87919</v>
      </c>
      <c r="F370" s="2">
        <v>43953</v>
      </c>
      <c r="G370">
        <v>2</v>
      </c>
      <c r="H370">
        <v>0</v>
      </c>
    </row>
    <row r="371" spans="1:8" x14ac:dyDescent="0.3">
      <c r="A371" t="s">
        <v>754</v>
      </c>
      <c r="B371" t="s">
        <v>755</v>
      </c>
      <c r="C371" t="s">
        <v>17</v>
      </c>
      <c r="D371" t="s">
        <v>49</v>
      </c>
      <c r="E371" s="5">
        <v>88173</v>
      </c>
      <c r="F371" s="2">
        <v>45045</v>
      </c>
      <c r="G371">
        <v>4</v>
      </c>
      <c r="H371">
        <v>3</v>
      </c>
    </row>
    <row r="372" spans="1:8" x14ac:dyDescent="0.3">
      <c r="A372" t="s">
        <v>756</v>
      </c>
      <c r="B372" t="s">
        <v>757</v>
      </c>
      <c r="C372" t="s">
        <v>29</v>
      </c>
      <c r="D372" t="s">
        <v>49</v>
      </c>
      <c r="E372" s="5">
        <v>95830</v>
      </c>
      <c r="F372" s="2">
        <v>44804</v>
      </c>
      <c r="G372">
        <v>2</v>
      </c>
      <c r="H372">
        <v>4</v>
      </c>
    </row>
    <row r="373" spans="1:8" x14ac:dyDescent="0.3">
      <c r="A373" t="s">
        <v>758</v>
      </c>
      <c r="B373" t="s">
        <v>759</v>
      </c>
      <c r="C373" t="s">
        <v>36</v>
      </c>
      <c r="D373" t="s">
        <v>11</v>
      </c>
      <c r="E373" s="5">
        <v>118680</v>
      </c>
      <c r="F373" s="2">
        <v>43653</v>
      </c>
      <c r="G373">
        <v>3</v>
      </c>
      <c r="H373">
        <v>6</v>
      </c>
    </row>
    <row r="374" spans="1:8" x14ac:dyDescent="0.3">
      <c r="A374" t="s">
        <v>760</v>
      </c>
      <c r="B374" t="s">
        <v>761</v>
      </c>
      <c r="C374" t="s">
        <v>17</v>
      </c>
      <c r="D374" t="s">
        <v>49</v>
      </c>
      <c r="E374" s="5">
        <v>66469</v>
      </c>
      <c r="F374" s="2">
        <v>42787</v>
      </c>
      <c r="G374">
        <v>1</v>
      </c>
      <c r="H374">
        <v>5</v>
      </c>
    </row>
    <row r="375" spans="1:8" x14ac:dyDescent="0.3">
      <c r="A375" t="s">
        <v>762</v>
      </c>
      <c r="B375" t="s">
        <v>763</v>
      </c>
      <c r="C375" t="s">
        <v>29</v>
      </c>
      <c r="D375" t="s">
        <v>49</v>
      </c>
      <c r="E375" s="5">
        <v>54773</v>
      </c>
      <c r="F375" s="2">
        <v>45610</v>
      </c>
      <c r="G375">
        <v>3</v>
      </c>
      <c r="H375">
        <v>5</v>
      </c>
    </row>
    <row r="376" spans="1:8" x14ac:dyDescent="0.3">
      <c r="A376" t="s">
        <v>764</v>
      </c>
      <c r="B376" t="s">
        <v>765</v>
      </c>
      <c r="C376" t="s">
        <v>26</v>
      </c>
      <c r="D376" t="s">
        <v>49</v>
      </c>
      <c r="E376" s="5">
        <v>64575</v>
      </c>
      <c r="F376" s="2">
        <v>42954</v>
      </c>
      <c r="G376">
        <v>2</v>
      </c>
      <c r="H376">
        <v>3</v>
      </c>
    </row>
    <row r="377" spans="1:8" x14ac:dyDescent="0.3">
      <c r="A377" t="s">
        <v>766</v>
      </c>
      <c r="B377" t="s">
        <v>767</v>
      </c>
      <c r="C377" t="s">
        <v>17</v>
      </c>
      <c r="D377" t="s">
        <v>49</v>
      </c>
      <c r="E377" s="5">
        <v>56556</v>
      </c>
      <c r="F377" s="2">
        <v>42223</v>
      </c>
      <c r="G377">
        <v>3</v>
      </c>
      <c r="H377">
        <v>8</v>
      </c>
    </row>
    <row r="378" spans="1:8" x14ac:dyDescent="0.3">
      <c r="A378" t="s">
        <v>768</v>
      </c>
      <c r="B378" t="s">
        <v>769</v>
      </c>
      <c r="C378" t="s">
        <v>36</v>
      </c>
      <c r="D378" t="s">
        <v>49</v>
      </c>
      <c r="E378" s="5">
        <v>95972</v>
      </c>
      <c r="F378" s="2">
        <v>42842</v>
      </c>
      <c r="G378">
        <v>2</v>
      </c>
      <c r="H378">
        <v>4</v>
      </c>
    </row>
    <row r="379" spans="1:8" x14ac:dyDescent="0.3">
      <c r="A379" t="s">
        <v>770</v>
      </c>
      <c r="B379" t="s">
        <v>771</v>
      </c>
      <c r="C379" t="s">
        <v>36</v>
      </c>
      <c r="D379" t="s">
        <v>49</v>
      </c>
      <c r="E379" s="5">
        <v>113708</v>
      </c>
      <c r="F379" s="2">
        <v>44370</v>
      </c>
      <c r="G379">
        <v>5</v>
      </c>
      <c r="H379">
        <v>6</v>
      </c>
    </row>
    <row r="380" spans="1:8" x14ac:dyDescent="0.3">
      <c r="A380" t="s">
        <v>772</v>
      </c>
      <c r="B380" t="s">
        <v>773</v>
      </c>
      <c r="C380" t="s">
        <v>10</v>
      </c>
      <c r="D380" t="s">
        <v>11</v>
      </c>
      <c r="E380" s="5">
        <v>97573</v>
      </c>
      <c r="F380" s="2">
        <v>42634</v>
      </c>
      <c r="G380">
        <v>3</v>
      </c>
      <c r="H380">
        <v>12</v>
      </c>
    </row>
    <row r="381" spans="1:8" x14ac:dyDescent="0.3">
      <c r="A381" t="s">
        <v>774</v>
      </c>
      <c r="B381" t="s">
        <v>775</v>
      </c>
      <c r="C381" t="s">
        <v>10</v>
      </c>
      <c r="D381" t="s">
        <v>49</v>
      </c>
      <c r="E381" s="5">
        <v>91394</v>
      </c>
      <c r="F381" s="2">
        <v>42372</v>
      </c>
      <c r="G381">
        <v>3</v>
      </c>
      <c r="H381">
        <v>15</v>
      </c>
    </row>
    <row r="382" spans="1:8" x14ac:dyDescent="0.3">
      <c r="A382" t="s">
        <v>776</v>
      </c>
      <c r="B382" t="s">
        <v>777</v>
      </c>
      <c r="C382" t="s">
        <v>17</v>
      </c>
      <c r="D382" t="s">
        <v>49</v>
      </c>
      <c r="E382" s="5">
        <v>113037</v>
      </c>
      <c r="F382" s="2">
        <v>44624</v>
      </c>
      <c r="G382">
        <v>3</v>
      </c>
      <c r="H382">
        <v>8</v>
      </c>
    </row>
    <row r="383" spans="1:8" x14ac:dyDescent="0.3">
      <c r="A383" t="s">
        <v>778</v>
      </c>
      <c r="B383" t="s">
        <v>779</v>
      </c>
      <c r="C383" t="s">
        <v>29</v>
      </c>
      <c r="D383" t="s">
        <v>49</v>
      </c>
      <c r="E383" s="5">
        <v>99741</v>
      </c>
      <c r="F383" s="2">
        <v>44135</v>
      </c>
      <c r="G383">
        <v>3</v>
      </c>
      <c r="H383">
        <v>12</v>
      </c>
    </row>
    <row r="384" spans="1:8" x14ac:dyDescent="0.3">
      <c r="A384" t="s">
        <v>780</v>
      </c>
      <c r="B384" t="s">
        <v>781</v>
      </c>
      <c r="C384" t="s">
        <v>26</v>
      </c>
      <c r="D384" t="s">
        <v>49</v>
      </c>
      <c r="E384" s="5">
        <v>58576</v>
      </c>
      <c r="F384" s="2">
        <v>43513</v>
      </c>
      <c r="G384">
        <v>3</v>
      </c>
      <c r="H384">
        <v>12</v>
      </c>
    </row>
    <row r="385" spans="1:8" x14ac:dyDescent="0.3">
      <c r="A385" t="s">
        <v>782</v>
      </c>
      <c r="B385" t="s">
        <v>783</v>
      </c>
      <c r="C385" t="s">
        <v>10</v>
      </c>
      <c r="D385" t="s">
        <v>49</v>
      </c>
      <c r="E385" s="5">
        <v>114242</v>
      </c>
      <c r="F385" s="2">
        <v>44655</v>
      </c>
      <c r="G385">
        <v>3</v>
      </c>
      <c r="H385">
        <v>13</v>
      </c>
    </row>
    <row r="386" spans="1:8" x14ac:dyDescent="0.3">
      <c r="A386" t="s">
        <v>784</v>
      </c>
      <c r="B386" t="s">
        <v>785</v>
      </c>
      <c r="C386" t="s">
        <v>17</v>
      </c>
      <c r="D386" t="s">
        <v>49</v>
      </c>
      <c r="E386" s="5">
        <v>74799</v>
      </c>
      <c r="F386" s="2">
        <v>43153</v>
      </c>
      <c r="G386">
        <v>3</v>
      </c>
      <c r="H386">
        <v>4</v>
      </c>
    </row>
    <row r="387" spans="1:8" x14ac:dyDescent="0.3">
      <c r="A387" t="s">
        <v>786</v>
      </c>
      <c r="B387" t="s">
        <v>787</v>
      </c>
      <c r="C387" t="s">
        <v>36</v>
      </c>
      <c r="D387" t="s">
        <v>11</v>
      </c>
      <c r="E387" s="5">
        <v>52806</v>
      </c>
      <c r="F387" s="2">
        <v>42924</v>
      </c>
      <c r="G387">
        <v>2</v>
      </c>
      <c r="H387">
        <v>0</v>
      </c>
    </row>
    <row r="388" spans="1:8" x14ac:dyDescent="0.3">
      <c r="A388" t="s">
        <v>788</v>
      </c>
      <c r="B388" t="s">
        <v>789</v>
      </c>
      <c r="C388" t="s">
        <v>26</v>
      </c>
      <c r="D388" t="s">
        <v>11</v>
      </c>
      <c r="E388" s="5">
        <v>82947</v>
      </c>
      <c r="F388" s="2">
        <v>44686</v>
      </c>
      <c r="G388">
        <v>3</v>
      </c>
      <c r="H388">
        <v>10</v>
      </c>
    </row>
    <row r="389" spans="1:8" x14ac:dyDescent="0.3">
      <c r="A389" t="s">
        <v>790</v>
      </c>
      <c r="B389" t="s">
        <v>791</v>
      </c>
      <c r="C389" t="s">
        <v>17</v>
      </c>
      <c r="D389" t="s">
        <v>49</v>
      </c>
      <c r="E389" s="5">
        <v>102005</v>
      </c>
      <c r="F389" s="2">
        <v>43887</v>
      </c>
      <c r="G389">
        <v>2</v>
      </c>
      <c r="H389">
        <v>5</v>
      </c>
    </row>
    <row r="390" spans="1:8" x14ac:dyDescent="0.3">
      <c r="A390" t="s">
        <v>792</v>
      </c>
      <c r="B390" t="s">
        <v>793</v>
      </c>
      <c r="C390" t="s">
        <v>36</v>
      </c>
      <c r="D390" t="s">
        <v>11</v>
      </c>
      <c r="E390" s="5">
        <v>60228</v>
      </c>
      <c r="F390" s="2">
        <v>43730</v>
      </c>
      <c r="G390">
        <v>4</v>
      </c>
      <c r="H390">
        <v>11</v>
      </c>
    </row>
    <row r="391" spans="1:8" x14ac:dyDescent="0.3">
      <c r="A391" t="s">
        <v>794</v>
      </c>
      <c r="B391" t="s">
        <v>795</v>
      </c>
      <c r="C391" t="s">
        <v>14</v>
      </c>
      <c r="D391" t="s">
        <v>49</v>
      </c>
      <c r="E391" s="5">
        <v>104165</v>
      </c>
      <c r="F391" s="2">
        <v>45079</v>
      </c>
      <c r="G391">
        <v>5</v>
      </c>
      <c r="H391">
        <v>6</v>
      </c>
    </row>
    <row r="392" spans="1:8" x14ac:dyDescent="0.3">
      <c r="A392" t="s">
        <v>796</v>
      </c>
      <c r="B392" t="s">
        <v>797</v>
      </c>
      <c r="C392" t="s">
        <v>29</v>
      </c>
      <c r="D392" t="s">
        <v>11</v>
      </c>
      <c r="E392" s="5">
        <v>61766</v>
      </c>
      <c r="F392" s="2">
        <v>42743</v>
      </c>
      <c r="G392">
        <v>4</v>
      </c>
      <c r="H392">
        <v>4</v>
      </c>
    </row>
    <row r="393" spans="1:8" x14ac:dyDescent="0.3">
      <c r="A393" t="s">
        <v>798</v>
      </c>
      <c r="B393" t="s">
        <v>799</v>
      </c>
      <c r="C393" t="s">
        <v>17</v>
      </c>
      <c r="D393" t="s">
        <v>49</v>
      </c>
      <c r="E393" s="5">
        <v>47774</v>
      </c>
      <c r="F393" s="2">
        <v>43857</v>
      </c>
      <c r="G393">
        <v>1</v>
      </c>
      <c r="H393">
        <v>3</v>
      </c>
    </row>
    <row r="394" spans="1:8" x14ac:dyDescent="0.3">
      <c r="A394" t="s">
        <v>800</v>
      </c>
      <c r="B394" t="s">
        <v>801</v>
      </c>
      <c r="C394" t="s">
        <v>29</v>
      </c>
      <c r="D394" t="s">
        <v>11</v>
      </c>
      <c r="E394" s="5">
        <v>41082</v>
      </c>
      <c r="F394" s="2">
        <v>44258</v>
      </c>
      <c r="G394">
        <v>4</v>
      </c>
      <c r="H394">
        <v>5</v>
      </c>
    </row>
    <row r="395" spans="1:8" x14ac:dyDescent="0.3">
      <c r="A395" t="s">
        <v>802</v>
      </c>
      <c r="B395" t="s">
        <v>803</v>
      </c>
      <c r="C395" t="s">
        <v>17</v>
      </c>
      <c r="D395" t="s">
        <v>11</v>
      </c>
      <c r="E395" s="5">
        <v>60895</v>
      </c>
      <c r="F395" s="2">
        <v>44097</v>
      </c>
      <c r="G395">
        <v>1</v>
      </c>
      <c r="H395">
        <v>2</v>
      </c>
    </row>
    <row r="396" spans="1:8" x14ac:dyDescent="0.3">
      <c r="A396" t="s">
        <v>804</v>
      </c>
      <c r="B396" t="s">
        <v>805</v>
      </c>
      <c r="C396" t="s">
        <v>26</v>
      </c>
      <c r="D396" t="s">
        <v>49</v>
      </c>
      <c r="E396" s="5">
        <v>41983</v>
      </c>
      <c r="F396" s="2">
        <v>44803</v>
      </c>
      <c r="G396">
        <v>2</v>
      </c>
      <c r="H396">
        <v>1</v>
      </c>
    </row>
    <row r="397" spans="1:8" x14ac:dyDescent="0.3">
      <c r="A397" t="s">
        <v>806</v>
      </c>
      <c r="B397" t="s">
        <v>807</v>
      </c>
      <c r="C397" t="s">
        <v>10</v>
      </c>
      <c r="D397" t="s">
        <v>49</v>
      </c>
      <c r="E397" s="5">
        <v>54477</v>
      </c>
      <c r="F397" s="2">
        <v>42858</v>
      </c>
      <c r="G397">
        <v>3</v>
      </c>
      <c r="H397">
        <v>3</v>
      </c>
    </row>
    <row r="398" spans="1:8" x14ac:dyDescent="0.3">
      <c r="A398" t="s">
        <v>808</v>
      </c>
      <c r="B398" t="s">
        <v>809</v>
      </c>
      <c r="C398" t="s">
        <v>14</v>
      </c>
      <c r="D398" t="s">
        <v>49</v>
      </c>
      <c r="E398" s="5">
        <v>42151</v>
      </c>
      <c r="F398" s="2">
        <v>45103</v>
      </c>
      <c r="G398">
        <v>5</v>
      </c>
      <c r="H398">
        <v>9</v>
      </c>
    </row>
    <row r="399" spans="1:8" x14ac:dyDescent="0.3">
      <c r="A399" t="s">
        <v>810</v>
      </c>
      <c r="B399" t="s">
        <v>811</v>
      </c>
      <c r="C399" t="s">
        <v>17</v>
      </c>
      <c r="D399" t="s">
        <v>49</v>
      </c>
      <c r="E399" s="5">
        <v>82866</v>
      </c>
      <c r="F399" s="2">
        <v>44861</v>
      </c>
      <c r="G399">
        <v>4</v>
      </c>
      <c r="H399">
        <v>13</v>
      </c>
    </row>
    <row r="400" spans="1:8" x14ac:dyDescent="0.3">
      <c r="A400" t="s">
        <v>812</v>
      </c>
      <c r="B400" t="s">
        <v>813</v>
      </c>
      <c r="C400" t="s">
        <v>36</v>
      </c>
      <c r="D400" t="s">
        <v>11</v>
      </c>
      <c r="E400" s="5">
        <v>88988</v>
      </c>
      <c r="F400" s="2">
        <v>43198</v>
      </c>
      <c r="G400">
        <v>1</v>
      </c>
      <c r="H400">
        <v>2</v>
      </c>
    </row>
    <row r="401" spans="1:8" x14ac:dyDescent="0.3">
      <c r="A401" t="s">
        <v>814</v>
      </c>
      <c r="B401" t="s">
        <v>815</v>
      </c>
      <c r="C401" t="s">
        <v>10</v>
      </c>
      <c r="D401" t="s">
        <v>11</v>
      </c>
      <c r="E401" s="5">
        <v>61281</v>
      </c>
      <c r="F401" s="2">
        <v>44385</v>
      </c>
      <c r="G401">
        <v>5</v>
      </c>
      <c r="H401">
        <v>10</v>
      </c>
    </row>
    <row r="402" spans="1:8" x14ac:dyDescent="0.3">
      <c r="A402" t="s">
        <v>816</v>
      </c>
      <c r="B402" t="s">
        <v>817</v>
      </c>
      <c r="C402" t="s">
        <v>17</v>
      </c>
      <c r="D402" t="s">
        <v>11</v>
      </c>
      <c r="E402" s="5">
        <v>58433</v>
      </c>
      <c r="F402" s="2">
        <v>43803</v>
      </c>
      <c r="G402">
        <v>4</v>
      </c>
      <c r="H402">
        <v>14</v>
      </c>
    </row>
    <row r="403" spans="1:8" x14ac:dyDescent="0.3">
      <c r="A403" t="s">
        <v>818</v>
      </c>
      <c r="B403" t="s">
        <v>819</v>
      </c>
      <c r="C403" t="s">
        <v>29</v>
      </c>
      <c r="D403" t="s">
        <v>49</v>
      </c>
      <c r="E403" s="5">
        <v>57135</v>
      </c>
      <c r="F403" s="2">
        <v>44313</v>
      </c>
      <c r="G403">
        <v>2</v>
      </c>
      <c r="H403">
        <v>5</v>
      </c>
    </row>
    <row r="404" spans="1:8" x14ac:dyDescent="0.3">
      <c r="A404" t="s">
        <v>820</v>
      </c>
      <c r="B404" t="s">
        <v>821</v>
      </c>
      <c r="C404" t="s">
        <v>29</v>
      </c>
      <c r="D404" t="s">
        <v>11</v>
      </c>
      <c r="E404" s="5">
        <v>57577</v>
      </c>
      <c r="F404" s="2">
        <v>44967</v>
      </c>
      <c r="G404">
        <v>2</v>
      </c>
      <c r="H404">
        <v>0</v>
      </c>
    </row>
    <row r="405" spans="1:8" x14ac:dyDescent="0.3">
      <c r="A405" t="s">
        <v>822</v>
      </c>
      <c r="B405" t="s">
        <v>823</v>
      </c>
      <c r="C405" t="s">
        <v>10</v>
      </c>
      <c r="D405" t="s">
        <v>11</v>
      </c>
      <c r="E405" s="5">
        <v>109335</v>
      </c>
      <c r="F405" s="2">
        <v>44629</v>
      </c>
      <c r="G405">
        <v>4</v>
      </c>
      <c r="H405">
        <v>5</v>
      </c>
    </row>
    <row r="406" spans="1:8" x14ac:dyDescent="0.3">
      <c r="A406" t="s">
        <v>824</v>
      </c>
      <c r="B406" t="s">
        <v>825</v>
      </c>
      <c r="C406" t="s">
        <v>29</v>
      </c>
      <c r="D406" t="s">
        <v>11</v>
      </c>
      <c r="E406" s="5">
        <v>54970</v>
      </c>
      <c r="F406" s="2">
        <v>44827</v>
      </c>
      <c r="G406">
        <v>1</v>
      </c>
      <c r="H406">
        <v>2</v>
      </c>
    </row>
    <row r="407" spans="1:8" x14ac:dyDescent="0.3">
      <c r="A407" t="s">
        <v>826</v>
      </c>
      <c r="B407" t="s">
        <v>827</v>
      </c>
      <c r="C407" t="s">
        <v>36</v>
      </c>
      <c r="D407" t="s">
        <v>49</v>
      </c>
      <c r="E407" s="5">
        <v>99427</v>
      </c>
      <c r="F407" s="2">
        <v>44507</v>
      </c>
      <c r="G407">
        <v>4</v>
      </c>
      <c r="H407">
        <v>8</v>
      </c>
    </row>
    <row r="408" spans="1:8" x14ac:dyDescent="0.3">
      <c r="A408" t="s">
        <v>828</v>
      </c>
      <c r="B408" t="s">
        <v>829</v>
      </c>
      <c r="C408" t="s">
        <v>26</v>
      </c>
      <c r="D408" t="s">
        <v>49</v>
      </c>
      <c r="E408" s="5">
        <v>52411</v>
      </c>
      <c r="F408" s="2">
        <v>42926</v>
      </c>
      <c r="G408">
        <v>3</v>
      </c>
      <c r="H408">
        <v>4</v>
      </c>
    </row>
    <row r="409" spans="1:8" x14ac:dyDescent="0.3">
      <c r="A409" t="s">
        <v>830</v>
      </c>
      <c r="B409" t="s">
        <v>831</v>
      </c>
      <c r="C409" t="s">
        <v>29</v>
      </c>
      <c r="D409" t="s">
        <v>11</v>
      </c>
      <c r="E409" s="5">
        <v>111725</v>
      </c>
      <c r="F409" s="2">
        <v>45650</v>
      </c>
      <c r="G409">
        <v>3</v>
      </c>
      <c r="H409">
        <v>8</v>
      </c>
    </row>
    <row r="410" spans="1:8" x14ac:dyDescent="0.3">
      <c r="A410" t="s">
        <v>832</v>
      </c>
      <c r="B410" t="s">
        <v>833</v>
      </c>
      <c r="C410" t="s">
        <v>29</v>
      </c>
      <c r="D410" t="s">
        <v>11</v>
      </c>
      <c r="E410" s="5">
        <v>104287</v>
      </c>
      <c r="F410" s="2">
        <v>44659</v>
      </c>
      <c r="G410">
        <v>4</v>
      </c>
      <c r="H410">
        <v>15</v>
      </c>
    </row>
    <row r="411" spans="1:8" x14ac:dyDescent="0.3">
      <c r="A411" t="s">
        <v>834</v>
      </c>
      <c r="B411" t="s">
        <v>835</v>
      </c>
      <c r="C411" t="s">
        <v>26</v>
      </c>
      <c r="D411" t="s">
        <v>11</v>
      </c>
      <c r="E411" s="5">
        <v>90868</v>
      </c>
      <c r="F411" s="2">
        <v>44674</v>
      </c>
      <c r="G411">
        <v>5</v>
      </c>
      <c r="H411">
        <v>15</v>
      </c>
    </row>
    <row r="412" spans="1:8" x14ac:dyDescent="0.3">
      <c r="A412" t="s">
        <v>836</v>
      </c>
      <c r="B412" t="s">
        <v>837</v>
      </c>
      <c r="C412" t="s">
        <v>26</v>
      </c>
      <c r="D412" t="s">
        <v>49</v>
      </c>
      <c r="E412" s="5">
        <v>83760</v>
      </c>
      <c r="F412" s="2">
        <v>45675</v>
      </c>
      <c r="G412">
        <v>3</v>
      </c>
      <c r="H412">
        <v>9</v>
      </c>
    </row>
    <row r="413" spans="1:8" x14ac:dyDescent="0.3">
      <c r="A413" t="s">
        <v>838</v>
      </c>
      <c r="B413" t="s">
        <v>641</v>
      </c>
      <c r="C413" t="s">
        <v>17</v>
      </c>
      <c r="D413" t="s">
        <v>49</v>
      </c>
      <c r="E413" s="5">
        <v>65643</v>
      </c>
      <c r="F413" s="2">
        <v>45369</v>
      </c>
      <c r="G413">
        <v>2</v>
      </c>
      <c r="H413">
        <v>4</v>
      </c>
    </row>
    <row r="414" spans="1:8" x14ac:dyDescent="0.3">
      <c r="A414" t="s">
        <v>839</v>
      </c>
      <c r="B414" t="s">
        <v>840</v>
      </c>
      <c r="C414" t="s">
        <v>14</v>
      </c>
      <c r="D414" t="s">
        <v>49</v>
      </c>
      <c r="E414" s="5">
        <v>107410</v>
      </c>
      <c r="F414" s="2">
        <v>42222</v>
      </c>
      <c r="G414">
        <v>1</v>
      </c>
      <c r="H414">
        <v>5</v>
      </c>
    </row>
    <row r="415" spans="1:8" x14ac:dyDescent="0.3">
      <c r="A415" t="s">
        <v>841</v>
      </c>
      <c r="B415" t="s">
        <v>842</v>
      </c>
      <c r="C415" t="s">
        <v>36</v>
      </c>
      <c r="D415" t="s">
        <v>49</v>
      </c>
      <c r="E415" s="5">
        <v>88228</v>
      </c>
      <c r="F415" s="2">
        <v>44094</v>
      </c>
      <c r="G415">
        <v>2</v>
      </c>
      <c r="H415">
        <v>0</v>
      </c>
    </row>
    <row r="416" spans="1:8" x14ac:dyDescent="0.3">
      <c r="A416" t="s">
        <v>843</v>
      </c>
      <c r="B416" t="s">
        <v>844</v>
      </c>
      <c r="C416" t="s">
        <v>10</v>
      </c>
      <c r="D416" t="s">
        <v>11</v>
      </c>
      <c r="E416" s="5">
        <v>67940</v>
      </c>
      <c r="F416" s="2">
        <v>43001</v>
      </c>
      <c r="G416">
        <v>3</v>
      </c>
      <c r="H416">
        <v>4</v>
      </c>
    </row>
    <row r="417" spans="1:8" x14ac:dyDescent="0.3">
      <c r="A417" t="s">
        <v>845</v>
      </c>
      <c r="B417" t="s">
        <v>846</v>
      </c>
      <c r="C417" t="s">
        <v>29</v>
      </c>
      <c r="D417" t="s">
        <v>11</v>
      </c>
      <c r="E417" s="5">
        <v>119238</v>
      </c>
      <c r="F417" s="2">
        <v>42675</v>
      </c>
      <c r="G417">
        <v>1</v>
      </c>
      <c r="H417">
        <v>5</v>
      </c>
    </row>
    <row r="418" spans="1:8" x14ac:dyDescent="0.3">
      <c r="A418" t="s">
        <v>847</v>
      </c>
      <c r="B418" t="s">
        <v>848</v>
      </c>
      <c r="C418" t="s">
        <v>17</v>
      </c>
      <c r="D418" t="s">
        <v>11</v>
      </c>
      <c r="E418" s="5">
        <v>60087</v>
      </c>
      <c r="F418" s="2">
        <v>43896</v>
      </c>
      <c r="G418">
        <v>2</v>
      </c>
      <c r="H418">
        <v>5</v>
      </c>
    </row>
    <row r="419" spans="1:8" x14ac:dyDescent="0.3">
      <c r="A419" t="s">
        <v>849</v>
      </c>
      <c r="B419" t="s">
        <v>850</v>
      </c>
      <c r="C419" t="s">
        <v>29</v>
      </c>
      <c r="D419" t="s">
        <v>11</v>
      </c>
      <c r="E419" s="5">
        <v>107170</v>
      </c>
      <c r="F419" s="2">
        <v>43139</v>
      </c>
      <c r="G419">
        <v>2</v>
      </c>
      <c r="H419">
        <v>4</v>
      </c>
    </row>
    <row r="420" spans="1:8" x14ac:dyDescent="0.3">
      <c r="A420" t="s">
        <v>851</v>
      </c>
      <c r="B420" t="s">
        <v>852</v>
      </c>
      <c r="C420" t="s">
        <v>26</v>
      </c>
      <c r="D420" t="s">
        <v>11</v>
      </c>
      <c r="E420" s="5">
        <v>112390</v>
      </c>
      <c r="F420" s="2">
        <v>44150</v>
      </c>
      <c r="G420">
        <v>4</v>
      </c>
      <c r="H420">
        <v>11</v>
      </c>
    </row>
    <row r="421" spans="1:8" x14ac:dyDescent="0.3">
      <c r="A421" t="s">
        <v>853</v>
      </c>
      <c r="B421" t="s">
        <v>854</v>
      </c>
      <c r="C421" t="s">
        <v>10</v>
      </c>
      <c r="D421" t="s">
        <v>49</v>
      </c>
      <c r="E421" s="5">
        <v>76375</v>
      </c>
      <c r="F421" s="2">
        <v>42360</v>
      </c>
      <c r="G421">
        <v>1</v>
      </c>
      <c r="H421">
        <v>2</v>
      </c>
    </row>
    <row r="422" spans="1:8" x14ac:dyDescent="0.3">
      <c r="A422" t="s">
        <v>855</v>
      </c>
      <c r="B422" t="s">
        <v>856</v>
      </c>
      <c r="C422" t="s">
        <v>29</v>
      </c>
      <c r="D422" t="s">
        <v>49</v>
      </c>
      <c r="E422" s="5">
        <v>77796</v>
      </c>
      <c r="F422" s="2">
        <v>44046</v>
      </c>
      <c r="G422">
        <v>4</v>
      </c>
      <c r="H422">
        <v>3</v>
      </c>
    </row>
    <row r="423" spans="1:8" x14ac:dyDescent="0.3">
      <c r="A423" t="s">
        <v>857</v>
      </c>
      <c r="B423" t="s">
        <v>858</v>
      </c>
      <c r="C423" t="s">
        <v>36</v>
      </c>
      <c r="D423" t="s">
        <v>49</v>
      </c>
      <c r="E423" s="5">
        <v>87570</v>
      </c>
      <c r="F423" s="2">
        <v>43156</v>
      </c>
      <c r="G423">
        <v>1</v>
      </c>
      <c r="H423">
        <v>4</v>
      </c>
    </row>
    <row r="424" spans="1:8" x14ac:dyDescent="0.3">
      <c r="A424" t="s">
        <v>859</v>
      </c>
      <c r="B424" t="s">
        <v>860</v>
      </c>
      <c r="C424" t="s">
        <v>26</v>
      </c>
      <c r="D424" t="s">
        <v>11</v>
      </c>
      <c r="E424" s="5">
        <v>62278</v>
      </c>
      <c r="F424" s="2">
        <v>44335</v>
      </c>
      <c r="G424">
        <v>2</v>
      </c>
      <c r="H424">
        <v>3</v>
      </c>
    </row>
    <row r="425" spans="1:8" x14ac:dyDescent="0.3">
      <c r="A425" t="s">
        <v>861</v>
      </c>
      <c r="B425" t="s">
        <v>862</v>
      </c>
      <c r="C425" t="s">
        <v>36</v>
      </c>
      <c r="D425" t="s">
        <v>49</v>
      </c>
      <c r="E425" s="5">
        <v>92503</v>
      </c>
      <c r="F425" s="2">
        <v>44799</v>
      </c>
      <c r="G425">
        <v>5</v>
      </c>
      <c r="H425">
        <v>8</v>
      </c>
    </row>
    <row r="426" spans="1:8" x14ac:dyDescent="0.3">
      <c r="A426" t="s">
        <v>863</v>
      </c>
      <c r="B426" t="s">
        <v>864</v>
      </c>
      <c r="C426" t="s">
        <v>17</v>
      </c>
      <c r="D426" t="s">
        <v>49</v>
      </c>
      <c r="E426" s="5">
        <v>112898</v>
      </c>
      <c r="F426" s="2">
        <v>44453</v>
      </c>
      <c r="G426">
        <v>3</v>
      </c>
      <c r="H426">
        <v>5</v>
      </c>
    </row>
    <row r="427" spans="1:8" x14ac:dyDescent="0.3">
      <c r="A427" t="s">
        <v>865</v>
      </c>
      <c r="B427" t="s">
        <v>866</v>
      </c>
      <c r="C427" t="s">
        <v>26</v>
      </c>
      <c r="D427" t="s">
        <v>11</v>
      </c>
      <c r="E427" s="5">
        <v>45462</v>
      </c>
      <c r="F427" s="2">
        <v>43978</v>
      </c>
      <c r="G427">
        <v>3</v>
      </c>
      <c r="H427">
        <v>6</v>
      </c>
    </row>
    <row r="428" spans="1:8" x14ac:dyDescent="0.3">
      <c r="A428" t="s">
        <v>867</v>
      </c>
      <c r="B428" t="s">
        <v>868</v>
      </c>
      <c r="C428" t="s">
        <v>17</v>
      </c>
      <c r="D428" t="s">
        <v>49</v>
      </c>
      <c r="E428" s="5">
        <v>72058</v>
      </c>
      <c r="F428" s="2">
        <v>44361</v>
      </c>
      <c r="G428">
        <v>3</v>
      </c>
      <c r="H428">
        <v>14</v>
      </c>
    </row>
    <row r="429" spans="1:8" x14ac:dyDescent="0.3">
      <c r="A429" t="s">
        <v>869</v>
      </c>
      <c r="B429" t="s">
        <v>870</v>
      </c>
      <c r="C429" t="s">
        <v>29</v>
      </c>
      <c r="D429" t="s">
        <v>49</v>
      </c>
      <c r="E429" s="5">
        <v>113691</v>
      </c>
      <c r="F429" s="2">
        <v>43129</v>
      </c>
      <c r="G429">
        <v>5</v>
      </c>
      <c r="H429">
        <v>10</v>
      </c>
    </row>
    <row r="430" spans="1:8" x14ac:dyDescent="0.3">
      <c r="A430" t="s">
        <v>871</v>
      </c>
      <c r="B430" t="s">
        <v>872</v>
      </c>
      <c r="C430" t="s">
        <v>10</v>
      </c>
      <c r="D430" t="s">
        <v>49</v>
      </c>
      <c r="E430" s="5">
        <v>78720</v>
      </c>
      <c r="F430" s="2">
        <v>43141</v>
      </c>
      <c r="G430">
        <v>2</v>
      </c>
      <c r="H430">
        <v>4</v>
      </c>
    </row>
    <row r="431" spans="1:8" x14ac:dyDescent="0.3">
      <c r="A431" t="s">
        <v>873</v>
      </c>
      <c r="B431" t="s">
        <v>874</v>
      </c>
      <c r="C431" t="s">
        <v>14</v>
      </c>
      <c r="D431" t="s">
        <v>11</v>
      </c>
      <c r="E431" s="5">
        <v>42576</v>
      </c>
      <c r="F431" s="2">
        <v>44288</v>
      </c>
      <c r="G431">
        <v>5</v>
      </c>
      <c r="H431">
        <v>6</v>
      </c>
    </row>
    <row r="432" spans="1:8" x14ac:dyDescent="0.3">
      <c r="A432" t="s">
        <v>875</v>
      </c>
      <c r="B432" t="s">
        <v>876</v>
      </c>
      <c r="C432" t="s">
        <v>29</v>
      </c>
      <c r="D432" t="s">
        <v>11</v>
      </c>
      <c r="E432" s="5">
        <v>109115</v>
      </c>
      <c r="F432" s="2">
        <v>44146</v>
      </c>
      <c r="G432">
        <v>4</v>
      </c>
      <c r="H432">
        <v>6</v>
      </c>
    </row>
    <row r="433" spans="1:8" x14ac:dyDescent="0.3">
      <c r="A433" t="s">
        <v>877</v>
      </c>
      <c r="B433" t="s">
        <v>878</v>
      </c>
      <c r="C433" t="s">
        <v>10</v>
      </c>
      <c r="D433" t="s">
        <v>11</v>
      </c>
      <c r="E433" s="5">
        <v>96602</v>
      </c>
      <c r="F433" s="2">
        <v>44192</v>
      </c>
      <c r="G433">
        <v>5</v>
      </c>
      <c r="H433">
        <v>12</v>
      </c>
    </row>
    <row r="434" spans="1:8" x14ac:dyDescent="0.3">
      <c r="A434" t="s">
        <v>879</v>
      </c>
      <c r="B434" t="s">
        <v>880</v>
      </c>
      <c r="C434" t="s">
        <v>14</v>
      </c>
      <c r="D434" t="s">
        <v>49</v>
      </c>
      <c r="E434" s="5">
        <v>60894</v>
      </c>
      <c r="F434" s="2">
        <v>42996</v>
      </c>
      <c r="G434">
        <v>4</v>
      </c>
      <c r="H434">
        <v>14</v>
      </c>
    </row>
    <row r="435" spans="1:8" x14ac:dyDescent="0.3">
      <c r="A435" t="s">
        <v>881</v>
      </c>
      <c r="B435" t="s">
        <v>882</v>
      </c>
      <c r="C435" t="s">
        <v>36</v>
      </c>
      <c r="D435" t="s">
        <v>49</v>
      </c>
      <c r="E435" s="5">
        <v>79918</v>
      </c>
      <c r="F435" s="2">
        <v>43053</v>
      </c>
      <c r="G435">
        <v>1</v>
      </c>
      <c r="H435">
        <v>3</v>
      </c>
    </row>
    <row r="436" spans="1:8" x14ac:dyDescent="0.3">
      <c r="A436" t="s">
        <v>883</v>
      </c>
      <c r="B436" t="s">
        <v>884</v>
      </c>
      <c r="C436" t="s">
        <v>10</v>
      </c>
      <c r="D436" t="s">
        <v>49</v>
      </c>
      <c r="E436" s="5">
        <v>92662</v>
      </c>
      <c r="F436" s="2">
        <v>44138</v>
      </c>
      <c r="G436">
        <v>5</v>
      </c>
      <c r="H436">
        <v>14</v>
      </c>
    </row>
    <row r="437" spans="1:8" x14ac:dyDescent="0.3">
      <c r="A437" t="s">
        <v>885</v>
      </c>
      <c r="B437" t="s">
        <v>886</v>
      </c>
      <c r="C437" t="s">
        <v>17</v>
      </c>
      <c r="D437" t="s">
        <v>49</v>
      </c>
      <c r="E437" s="5">
        <v>57049</v>
      </c>
      <c r="F437" s="2">
        <v>43005</v>
      </c>
      <c r="G437">
        <v>1</v>
      </c>
      <c r="H437">
        <v>5</v>
      </c>
    </row>
    <row r="438" spans="1:8" x14ac:dyDescent="0.3">
      <c r="A438" t="s">
        <v>887</v>
      </c>
      <c r="B438" t="s">
        <v>888</v>
      </c>
      <c r="C438" t="s">
        <v>10</v>
      </c>
      <c r="D438" t="s">
        <v>11</v>
      </c>
      <c r="E438" s="5">
        <v>71005</v>
      </c>
      <c r="F438" s="2">
        <v>42086</v>
      </c>
      <c r="G438">
        <v>4</v>
      </c>
      <c r="H438">
        <v>15</v>
      </c>
    </row>
    <row r="439" spans="1:8" x14ac:dyDescent="0.3">
      <c r="A439" t="s">
        <v>889</v>
      </c>
      <c r="B439" t="s">
        <v>890</v>
      </c>
      <c r="C439" t="s">
        <v>14</v>
      </c>
      <c r="D439" t="s">
        <v>49</v>
      </c>
      <c r="E439" s="5">
        <v>113352</v>
      </c>
      <c r="F439" s="2">
        <v>43016</v>
      </c>
      <c r="G439">
        <v>2</v>
      </c>
      <c r="H439">
        <v>1</v>
      </c>
    </row>
    <row r="440" spans="1:8" x14ac:dyDescent="0.3">
      <c r="A440" t="s">
        <v>891</v>
      </c>
      <c r="B440" t="s">
        <v>892</v>
      </c>
      <c r="C440" t="s">
        <v>26</v>
      </c>
      <c r="D440" t="s">
        <v>49</v>
      </c>
      <c r="E440" s="5">
        <v>109919</v>
      </c>
      <c r="F440" s="2">
        <v>42684</v>
      </c>
      <c r="G440">
        <v>2</v>
      </c>
      <c r="H440">
        <v>0</v>
      </c>
    </row>
    <row r="441" spans="1:8" x14ac:dyDescent="0.3">
      <c r="A441" t="s">
        <v>893</v>
      </c>
      <c r="B441" t="s">
        <v>894</v>
      </c>
      <c r="C441" t="s">
        <v>14</v>
      </c>
      <c r="D441" t="s">
        <v>49</v>
      </c>
      <c r="E441" s="5">
        <v>71001</v>
      </c>
      <c r="F441" s="2">
        <v>42107</v>
      </c>
      <c r="G441">
        <v>2</v>
      </c>
      <c r="H441">
        <v>1</v>
      </c>
    </row>
    <row r="442" spans="1:8" x14ac:dyDescent="0.3">
      <c r="A442" t="s">
        <v>895</v>
      </c>
      <c r="B442" t="s">
        <v>896</v>
      </c>
      <c r="C442" t="s">
        <v>17</v>
      </c>
      <c r="D442" t="s">
        <v>11</v>
      </c>
      <c r="E442" s="5">
        <v>48080</v>
      </c>
      <c r="F442" s="2">
        <v>42844</v>
      </c>
      <c r="G442">
        <v>5</v>
      </c>
      <c r="H442">
        <v>4</v>
      </c>
    </row>
    <row r="443" spans="1:8" x14ac:dyDescent="0.3">
      <c r="A443" t="s">
        <v>897</v>
      </c>
      <c r="B443" t="s">
        <v>898</v>
      </c>
      <c r="C443" t="s">
        <v>14</v>
      </c>
      <c r="D443" t="s">
        <v>11</v>
      </c>
      <c r="E443" s="5">
        <v>67458</v>
      </c>
      <c r="F443" s="2">
        <v>45481</v>
      </c>
      <c r="G443">
        <v>1</v>
      </c>
      <c r="H443">
        <v>1</v>
      </c>
    </row>
    <row r="444" spans="1:8" x14ac:dyDescent="0.3">
      <c r="A444" t="s">
        <v>899</v>
      </c>
      <c r="B444" t="s">
        <v>900</v>
      </c>
      <c r="C444" t="s">
        <v>17</v>
      </c>
      <c r="D444" t="s">
        <v>49</v>
      </c>
      <c r="E444" s="5">
        <v>102675</v>
      </c>
      <c r="F444" s="2">
        <v>43720</v>
      </c>
      <c r="G444">
        <v>2</v>
      </c>
      <c r="H444">
        <v>2</v>
      </c>
    </row>
    <row r="445" spans="1:8" x14ac:dyDescent="0.3">
      <c r="A445" t="s">
        <v>901</v>
      </c>
      <c r="B445" t="s">
        <v>902</v>
      </c>
      <c r="C445" t="s">
        <v>36</v>
      </c>
      <c r="D445" t="s">
        <v>49</v>
      </c>
      <c r="E445" s="5">
        <v>117900</v>
      </c>
      <c r="F445" s="2">
        <v>45446</v>
      </c>
      <c r="G445">
        <v>4</v>
      </c>
      <c r="H445">
        <v>8</v>
      </c>
    </row>
    <row r="446" spans="1:8" x14ac:dyDescent="0.3">
      <c r="A446" t="s">
        <v>903</v>
      </c>
      <c r="B446" t="s">
        <v>904</v>
      </c>
      <c r="C446" t="s">
        <v>29</v>
      </c>
      <c r="D446" t="s">
        <v>49</v>
      </c>
      <c r="E446" s="5">
        <v>104995</v>
      </c>
      <c r="F446" s="2">
        <v>44100</v>
      </c>
      <c r="G446">
        <v>2</v>
      </c>
      <c r="H446">
        <v>5</v>
      </c>
    </row>
    <row r="447" spans="1:8" x14ac:dyDescent="0.3">
      <c r="A447" t="s">
        <v>905</v>
      </c>
      <c r="B447" t="s">
        <v>906</v>
      </c>
      <c r="C447" t="s">
        <v>36</v>
      </c>
      <c r="D447" t="s">
        <v>11</v>
      </c>
      <c r="E447" s="5">
        <v>96346</v>
      </c>
      <c r="F447" s="2">
        <v>45575</v>
      </c>
      <c r="G447">
        <v>1</v>
      </c>
      <c r="H447">
        <v>4</v>
      </c>
    </row>
    <row r="448" spans="1:8" x14ac:dyDescent="0.3">
      <c r="A448" t="s">
        <v>907</v>
      </c>
      <c r="B448" t="s">
        <v>908</v>
      </c>
      <c r="C448" t="s">
        <v>17</v>
      </c>
      <c r="D448" t="s">
        <v>11</v>
      </c>
      <c r="E448" s="5">
        <v>115342</v>
      </c>
      <c r="F448" s="2">
        <v>43836</v>
      </c>
      <c r="G448">
        <v>3</v>
      </c>
      <c r="H448">
        <v>9</v>
      </c>
    </row>
    <row r="449" spans="1:8" x14ac:dyDescent="0.3">
      <c r="A449" t="s">
        <v>909</v>
      </c>
      <c r="B449" t="s">
        <v>910</v>
      </c>
      <c r="C449" t="s">
        <v>36</v>
      </c>
      <c r="D449" t="s">
        <v>11</v>
      </c>
      <c r="E449" s="5">
        <v>96300</v>
      </c>
      <c r="F449" s="2">
        <v>42534</v>
      </c>
      <c r="G449">
        <v>5</v>
      </c>
      <c r="H449">
        <v>14</v>
      </c>
    </row>
    <row r="450" spans="1:8" x14ac:dyDescent="0.3">
      <c r="A450" t="s">
        <v>911</v>
      </c>
      <c r="B450" t="s">
        <v>912</v>
      </c>
      <c r="C450" t="s">
        <v>36</v>
      </c>
      <c r="D450" t="s">
        <v>49</v>
      </c>
      <c r="E450" s="5">
        <v>90902</v>
      </c>
      <c r="F450" s="2">
        <v>45153</v>
      </c>
      <c r="G450">
        <v>2</v>
      </c>
      <c r="H450">
        <v>4</v>
      </c>
    </row>
    <row r="451" spans="1:8" x14ac:dyDescent="0.3">
      <c r="A451" t="s">
        <v>913</v>
      </c>
      <c r="B451" t="s">
        <v>914</v>
      </c>
      <c r="C451" t="s">
        <v>17</v>
      </c>
      <c r="D451" t="s">
        <v>49</v>
      </c>
      <c r="E451" s="5">
        <v>65506</v>
      </c>
      <c r="F451" s="2">
        <v>42998</v>
      </c>
      <c r="G451">
        <v>5</v>
      </c>
      <c r="H451">
        <v>14</v>
      </c>
    </row>
    <row r="452" spans="1:8" x14ac:dyDescent="0.3">
      <c r="A452" t="s">
        <v>915</v>
      </c>
      <c r="B452" t="s">
        <v>916</v>
      </c>
      <c r="C452" t="s">
        <v>36</v>
      </c>
      <c r="D452" t="s">
        <v>49</v>
      </c>
      <c r="E452" s="5">
        <v>50120</v>
      </c>
      <c r="F452" s="2">
        <v>45375</v>
      </c>
      <c r="G452">
        <v>3</v>
      </c>
      <c r="H452">
        <v>6</v>
      </c>
    </row>
    <row r="453" spans="1:8" x14ac:dyDescent="0.3">
      <c r="A453" t="s">
        <v>917</v>
      </c>
      <c r="B453" t="s">
        <v>918</v>
      </c>
      <c r="C453" t="s">
        <v>14</v>
      </c>
      <c r="D453" t="s">
        <v>49</v>
      </c>
      <c r="E453" s="5">
        <v>68805</v>
      </c>
      <c r="F453" s="2">
        <v>42232</v>
      </c>
      <c r="G453">
        <v>5</v>
      </c>
      <c r="H453">
        <v>9</v>
      </c>
    </row>
    <row r="454" spans="1:8" x14ac:dyDescent="0.3">
      <c r="A454" t="s">
        <v>919</v>
      </c>
      <c r="B454" t="s">
        <v>920</v>
      </c>
      <c r="C454" t="s">
        <v>10</v>
      </c>
      <c r="D454" t="s">
        <v>11</v>
      </c>
      <c r="E454" s="5">
        <v>92086</v>
      </c>
      <c r="F454" s="2">
        <v>43243</v>
      </c>
      <c r="G454">
        <v>5</v>
      </c>
      <c r="H454">
        <v>10</v>
      </c>
    </row>
    <row r="455" spans="1:8" x14ac:dyDescent="0.3">
      <c r="A455" t="s">
        <v>921</v>
      </c>
      <c r="B455" t="s">
        <v>922</v>
      </c>
      <c r="C455" t="s">
        <v>36</v>
      </c>
      <c r="D455" t="s">
        <v>11</v>
      </c>
      <c r="E455" s="5">
        <v>104570</v>
      </c>
      <c r="F455" s="2">
        <v>43186</v>
      </c>
      <c r="G455">
        <v>4</v>
      </c>
      <c r="H455">
        <v>14</v>
      </c>
    </row>
    <row r="456" spans="1:8" x14ac:dyDescent="0.3">
      <c r="A456" t="s">
        <v>923</v>
      </c>
      <c r="B456" t="s">
        <v>924</v>
      </c>
      <c r="C456" t="s">
        <v>29</v>
      </c>
      <c r="D456" t="s">
        <v>49</v>
      </c>
      <c r="E456" s="5">
        <v>82172</v>
      </c>
      <c r="F456" s="2">
        <v>42701</v>
      </c>
      <c r="G456">
        <v>4</v>
      </c>
      <c r="H456">
        <v>13</v>
      </c>
    </row>
    <row r="457" spans="1:8" x14ac:dyDescent="0.3">
      <c r="A457" t="s">
        <v>925</v>
      </c>
      <c r="B457" t="s">
        <v>926</v>
      </c>
      <c r="C457" t="s">
        <v>26</v>
      </c>
      <c r="D457" t="s">
        <v>11</v>
      </c>
      <c r="E457" s="5">
        <v>102772</v>
      </c>
      <c r="F457" s="2">
        <v>42586</v>
      </c>
      <c r="G457">
        <v>4</v>
      </c>
      <c r="H457">
        <v>4</v>
      </c>
    </row>
    <row r="458" spans="1:8" x14ac:dyDescent="0.3">
      <c r="A458" t="s">
        <v>927</v>
      </c>
      <c r="B458" t="s">
        <v>928</v>
      </c>
      <c r="C458" t="s">
        <v>29</v>
      </c>
      <c r="D458" t="s">
        <v>11</v>
      </c>
      <c r="E458" s="5">
        <v>57027</v>
      </c>
      <c r="F458" s="2">
        <v>42857</v>
      </c>
      <c r="G458">
        <v>3</v>
      </c>
      <c r="H458">
        <v>13</v>
      </c>
    </row>
    <row r="459" spans="1:8" x14ac:dyDescent="0.3">
      <c r="A459" t="s">
        <v>929</v>
      </c>
      <c r="B459" t="s">
        <v>930</v>
      </c>
      <c r="C459" t="s">
        <v>17</v>
      </c>
      <c r="D459" t="s">
        <v>11</v>
      </c>
      <c r="E459" s="5">
        <v>61511</v>
      </c>
      <c r="F459" s="2">
        <v>45554</v>
      </c>
      <c r="G459">
        <v>5</v>
      </c>
      <c r="H459">
        <v>15</v>
      </c>
    </row>
    <row r="460" spans="1:8" x14ac:dyDescent="0.3">
      <c r="A460" t="s">
        <v>931</v>
      </c>
      <c r="B460" t="s">
        <v>932</v>
      </c>
      <c r="C460" t="s">
        <v>10</v>
      </c>
      <c r="D460" t="s">
        <v>11</v>
      </c>
      <c r="E460" s="5">
        <v>92874</v>
      </c>
      <c r="F460" s="2">
        <v>42707</v>
      </c>
      <c r="G460">
        <v>4</v>
      </c>
      <c r="H460">
        <v>4</v>
      </c>
    </row>
    <row r="461" spans="1:8" x14ac:dyDescent="0.3">
      <c r="A461" t="s">
        <v>933</v>
      </c>
      <c r="B461" t="s">
        <v>934</v>
      </c>
      <c r="C461" t="s">
        <v>14</v>
      </c>
      <c r="D461" t="s">
        <v>49</v>
      </c>
      <c r="E461" s="5">
        <v>81499</v>
      </c>
      <c r="F461" s="2">
        <v>44533</v>
      </c>
      <c r="G461">
        <v>5</v>
      </c>
      <c r="H461">
        <v>14</v>
      </c>
    </row>
    <row r="462" spans="1:8" x14ac:dyDescent="0.3">
      <c r="A462" t="s">
        <v>935</v>
      </c>
      <c r="B462" t="s">
        <v>936</v>
      </c>
      <c r="C462" t="s">
        <v>26</v>
      </c>
      <c r="D462" t="s">
        <v>11</v>
      </c>
      <c r="E462" s="5">
        <v>57546</v>
      </c>
      <c r="F462" s="2">
        <v>44509</v>
      </c>
      <c r="G462">
        <v>5</v>
      </c>
      <c r="H462">
        <v>8</v>
      </c>
    </row>
    <row r="463" spans="1:8" x14ac:dyDescent="0.3">
      <c r="A463" t="s">
        <v>937</v>
      </c>
      <c r="B463" t="s">
        <v>938</v>
      </c>
      <c r="C463" t="s">
        <v>36</v>
      </c>
      <c r="D463" t="s">
        <v>11</v>
      </c>
      <c r="E463" s="5">
        <v>70525</v>
      </c>
      <c r="F463" s="2">
        <v>43245</v>
      </c>
      <c r="G463">
        <v>3</v>
      </c>
      <c r="H463">
        <v>13</v>
      </c>
    </row>
    <row r="464" spans="1:8" x14ac:dyDescent="0.3">
      <c r="A464" t="s">
        <v>939</v>
      </c>
      <c r="B464" t="s">
        <v>940</v>
      </c>
      <c r="C464" t="s">
        <v>17</v>
      </c>
      <c r="D464" t="s">
        <v>11</v>
      </c>
      <c r="E464" s="5">
        <v>42219</v>
      </c>
      <c r="F464" s="2">
        <v>43902</v>
      </c>
      <c r="G464">
        <v>1</v>
      </c>
      <c r="H464">
        <v>2</v>
      </c>
    </row>
    <row r="465" spans="1:8" x14ac:dyDescent="0.3">
      <c r="A465" t="s">
        <v>941</v>
      </c>
      <c r="B465" t="s">
        <v>942</v>
      </c>
      <c r="C465" t="s">
        <v>29</v>
      </c>
      <c r="D465" t="s">
        <v>49</v>
      </c>
      <c r="E465" s="5">
        <v>100632</v>
      </c>
      <c r="F465" s="2">
        <v>44116</v>
      </c>
      <c r="G465">
        <v>1</v>
      </c>
      <c r="H465">
        <v>5</v>
      </c>
    </row>
    <row r="466" spans="1:8" x14ac:dyDescent="0.3">
      <c r="A466" t="s">
        <v>943</v>
      </c>
      <c r="B466" t="s">
        <v>944</v>
      </c>
      <c r="C466" t="s">
        <v>14</v>
      </c>
      <c r="D466" t="s">
        <v>11</v>
      </c>
      <c r="E466" s="5">
        <v>87579</v>
      </c>
      <c r="F466" s="2">
        <v>43359</v>
      </c>
      <c r="G466">
        <v>4</v>
      </c>
      <c r="H466">
        <v>14</v>
      </c>
    </row>
    <row r="467" spans="1:8" x14ac:dyDescent="0.3">
      <c r="A467" t="s">
        <v>945</v>
      </c>
      <c r="B467" t="s">
        <v>946</v>
      </c>
      <c r="C467" t="s">
        <v>36</v>
      </c>
      <c r="D467" t="s">
        <v>11</v>
      </c>
      <c r="E467" s="5">
        <v>97388</v>
      </c>
      <c r="F467" s="2">
        <v>44333</v>
      </c>
      <c r="G467">
        <v>3</v>
      </c>
      <c r="H467">
        <v>3</v>
      </c>
    </row>
    <row r="468" spans="1:8" x14ac:dyDescent="0.3">
      <c r="A468" t="s">
        <v>947</v>
      </c>
      <c r="B468" t="s">
        <v>948</v>
      </c>
      <c r="C468" t="s">
        <v>10</v>
      </c>
      <c r="D468" t="s">
        <v>49</v>
      </c>
      <c r="E468" s="5">
        <v>67297</v>
      </c>
      <c r="F468" s="2">
        <v>43828</v>
      </c>
      <c r="G468">
        <v>1</v>
      </c>
      <c r="H468">
        <v>1</v>
      </c>
    </row>
    <row r="469" spans="1:8" x14ac:dyDescent="0.3">
      <c r="A469" t="s">
        <v>949</v>
      </c>
      <c r="B469" t="s">
        <v>950</v>
      </c>
      <c r="C469" t="s">
        <v>17</v>
      </c>
      <c r="D469" t="s">
        <v>49</v>
      </c>
      <c r="E469" s="5">
        <v>95073</v>
      </c>
      <c r="F469" s="2">
        <v>45453</v>
      </c>
      <c r="G469">
        <v>4</v>
      </c>
      <c r="H469">
        <v>4</v>
      </c>
    </row>
    <row r="470" spans="1:8" x14ac:dyDescent="0.3">
      <c r="A470" t="s">
        <v>951</v>
      </c>
      <c r="B470" t="s">
        <v>952</v>
      </c>
      <c r="C470" t="s">
        <v>36</v>
      </c>
      <c r="D470" t="s">
        <v>49</v>
      </c>
      <c r="E470" s="5">
        <v>95522</v>
      </c>
      <c r="F470" s="2">
        <v>44132</v>
      </c>
      <c r="G470">
        <v>4</v>
      </c>
      <c r="H470">
        <v>9</v>
      </c>
    </row>
    <row r="471" spans="1:8" x14ac:dyDescent="0.3">
      <c r="A471" t="s">
        <v>953</v>
      </c>
      <c r="B471" t="s">
        <v>954</v>
      </c>
      <c r="C471" t="s">
        <v>17</v>
      </c>
      <c r="D471" t="s">
        <v>49</v>
      </c>
      <c r="E471" s="5">
        <v>103569</v>
      </c>
      <c r="F471" s="2">
        <v>44758</v>
      </c>
      <c r="G471">
        <v>4</v>
      </c>
      <c r="H471">
        <v>3</v>
      </c>
    </row>
    <row r="472" spans="1:8" x14ac:dyDescent="0.3">
      <c r="A472" t="s">
        <v>955</v>
      </c>
      <c r="B472" t="s">
        <v>956</v>
      </c>
      <c r="C472" t="s">
        <v>17</v>
      </c>
      <c r="D472" t="s">
        <v>11</v>
      </c>
      <c r="E472" s="5">
        <v>113514</v>
      </c>
      <c r="F472" s="2">
        <v>44973</v>
      </c>
      <c r="G472">
        <v>2</v>
      </c>
      <c r="H472">
        <v>4</v>
      </c>
    </row>
    <row r="473" spans="1:8" x14ac:dyDescent="0.3">
      <c r="A473" t="s">
        <v>957</v>
      </c>
      <c r="B473" t="s">
        <v>958</v>
      </c>
      <c r="C473" t="s">
        <v>36</v>
      </c>
      <c r="D473" t="s">
        <v>49</v>
      </c>
      <c r="E473" s="5">
        <v>43387</v>
      </c>
      <c r="F473" s="2">
        <v>44416</v>
      </c>
      <c r="G473">
        <v>5</v>
      </c>
      <c r="H473">
        <v>7</v>
      </c>
    </row>
    <row r="474" spans="1:8" x14ac:dyDescent="0.3">
      <c r="A474" t="s">
        <v>959</v>
      </c>
      <c r="B474" t="s">
        <v>960</v>
      </c>
      <c r="C474" t="s">
        <v>26</v>
      </c>
      <c r="D474" t="s">
        <v>11</v>
      </c>
      <c r="E474" s="5">
        <v>93647</v>
      </c>
      <c r="F474" s="2">
        <v>42827</v>
      </c>
      <c r="G474">
        <v>2</v>
      </c>
      <c r="H474">
        <v>1</v>
      </c>
    </row>
    <row r="475" spans="1:8" x14ac:dyDescent="0.3">
      <c r="A475" t="s">
        <v>961</v>
      </c>
      <c r="B475" t="s">
        <v>962</v>
      </c>
      <c r="C475" t="s">
        <v>14</v>
      </c>
      <c r="D475" t="s">
        <v>49</v>
      </c>
      <c r="E475" s="5">
        <v>99362</v>
      </c>
      <c r="F475" s="2">
        <v>42979</v>
      </c>
      <c r="G475">
        <v>1</v>
      </c>
      <c r="H475">
        <v>4</v>
      </c>
    </row>
    <row r="476" spans="1:8" x14ac:dyDescent="0.3">
      <c r="A476" t="s">
        <v>963</v>
      </c>
      <c r="B476" t="s">
        <v>964</v>
      </c>
      <c r="C476" t="s">
        <v>26</v>
      </c>
      <c r="D476" t="s">
        <v>49</v>
      </c>
      <c r="E476" s="5">
        <v>116965</v>
      </c>
      <c r="F476" s="2">
        <v>43009</v>
      </c>
      <c r="G476">
        <v>3</v>
      </c>
      <c r="H476">
        <v>4</v>
      </c>
    </row>
    <row r="477" spans="1:8" x14ac:dyDescent="0.3">
      <c r="A477" t="s">
        <v>965</v>
      </c>
      <c r="B477" t="s">
        <v>966</v>
      </c>
      <c r="C477" t="s">
        <v>17</v>
      </c>
      <c r="D477" t="s">
        <v>11</v>
      </c>
      <c r="E477" s="5">
        <v>72482</v>
      </c>
      <c r="F477" s="2">
        <v>44838</v>
      </c>
      <c r="G477">
        <v>1</v>
      </c>
      <c r="H477">
        <v>2</v>
      </c>
    </row>
    <row r="478" spans="1:8" x14ac:dyDescent="0.3">
      <c r="A478" t="s">
        <v>967</v>
      </c>
      <c r="B478" t="s">
        <v>968</v>
      </c>
      <c r="C478" t="s">
        <v>29</v>
      </c>
      <c r="D478" t="s">
        <v>49</v>
      </c>
      <c r="E478" s="5">
        <v>67812</v>
      </c>
      <c r="F478" s="2">
        <v>43185</v>
      </c>
      <c r="G478">
        <v>3</v>
      </c>
      <c r="H478">
        <v>9</v>
      </c>
    </row>
    <row r="479" spans="1:8" x14ac:dyDescent="0.3">
      <c r="A479" t="s">
        <v>969</v>
      </c>
      <c r="B479" t="s">
        <v>970</v>
      </c>
      <c r="C479" t="s">
        <v>36</v>
      </c>
      <c r="D479" t="s">
        <v>11</v>
      </c>
      <c r="E479" s="5">
        <v>48644</v>
      </c>
      <c r="F479" s="2">
        <v>43381</v>
      </c>
      <c r="G479">
        <v>3</v>
      </c>
      <c r="H479">
        <v>12</v>
      </c>
    </row>
    <row r="480" spans="1:8" x14ac:dyDescent="0.3">
      <c r="A480" t="s">
        <v>971</v>
      </c>
      <c r="B480" t="s">
        <v>972</v>
      </c>
      <c r="C480" t="s">
        <v>17</v>
      </c>
      <c r="D480" t="s">
        <v>11</v>
      </c>
      <c r="E480" s="5">
        <v>99608</v>
      </c>
      <c r="F480" s="2">
        <v>44700</v>
      </c>
      <c r="G480">
        <v>3</v>
      </c>
      <c r="H480">
        <v>10</v>
      </c>
    </row>
    <row r="481" spans="1:8" x14ac:dyDescent="0.3">
      <c r="A481" t="s">
        <v>973</v>
      </c>
      <c r="B481" t="s">
        <v>974</v>
      </c>
      <c r="C481" t="s">
        <v>10</v>
      </c>
      <c r="D481" t="s">
        <v>49</v>
      </c>
      <c r="E481" s="5">
        <v>81584</v>
      </c>
      <c r="F481" s="2">
        <v>44389</v>
      </c>
      <c r="G481">
        <v>3</v>
      </c>
      <c r="H481">
        <v>14</v>
      </c>
    </row>
    <row r="482" spans="1:8" x14ac:dyDescent="0.3">
      <c r="A482" t="s">
        <v>975</v>
      </c>
      <c r="B482" t="s">
        <v>976</v>
      </c>
      <c r="C482" t="s">
        <v>36</v>
      </c>
      <c r="D482" t="s">
        <v>11</v>
      </c>
      <c r="E482" s="5">
        <v>46354</v>
      </c>
      <c r="F482" s="2">
        <v>44042</v>
      </c>
      <c r="G482">
        <v>1</v>
      </c>
      <c r="H482">
        <v>5</v>
      </c>
    </row>
    <row r="483" spans="1:8" x14ac:dyDescent="0.3">
      <c r="A483" t="s">
        <v>977</v>
      </c>
      <c r="B483" t="s">
        <v>978</v>
      </c>
      <c r="C483" t="s">
        <v>17</v>
      </c>
      <c r="D483" t="s">
        <v>11</v>
      </c>
      <c r="E483" s="5">
        <v>65075</v>
      </c>
      <c r="F483" s="2">
        <v>44887</v>
      </c>
      <c r="G483">
        <v>4</v>
      </c>
      <c r="H483">
        <v>4</v>
      </c>
    </row>
    <row r="484" spans="1:8" x14ac:dyDescent="0.3">
      <c r="A484" t="s">
        <v>979</v>
      </c>
      <c r="B484" t="s">
        <v>980</v>
      </c>
      <c r="C484" t="s">
        <v>17</v>
      </c>
      <c r="D484" t="s">
        <v>49</v>
      </c>
      <c r="E484" s="5">
        <v>58029</v>
      </c>
      <c r="F484" s="2">
        <v>43069</v>
      </c>
      <c r="G484">
        <v>1</v>
      </c>
      <c r="H484">
        <v>0</v>
      </c>
    </row>
    <row r="485" spans="1:8" x14ac:dyDescent="0.3">
      <c r="A485" t="s">
        <v>981</v>
      </c>
      <c r="B485" t="s">
        <v>982</v>
      </c>
      <c r="C485" t="s">
        <v>26</v>
      </c>
      <c r="D485" t="s">
        <v>49</v>
      </c>
      <c r="E485" s="5">
        <v>43253</v>
      </c>
      <c r="F485" s="2">
        <v>42549</v>
      </c>
      <c r="G485">
        <v>3</v>
      </c>
      <c r="H485">
        <v>11</v>
      </c>
    </row>
    <row r="486" spans="1:8" x14ac:dyDescent="0.3">
      <c r="A486" t="s">
        <v>983</v>
      </c>
      <c r="B486" t="s">
        <v>984</v>
      </c>
      <c r="C486" t="s">
        <v>10</v>
      </c>
      <c r="D486" t="s">
        <v>11</v>
      </c>
      <c r="E486" s="5">
        <v>99995</v>
      </c>
      <c r="F486" s="2">
        <v>43642</v>
      </c>
      <c r="G486">
        <v>4</v>
      </c>
      <c r="H486">
        <v>12</v>
      </c>
    </row>
    <row r="487" spans="1:8" x14ac:dyDescent="0.3">
      <c r="A487" t="s">
        <v>985</v>
      </c>
      <c r="B487" t="s">
        <v>986</v>
      </c>
      <c r="C487" t="s">
        <v>26</v>
      </c>
      <c r="D487" t="s">
        <v>49</v>
      </c>
      <c r="E487" s="5">
        <v>95054</v>
      </c>
      <c r="F487" s="2">
        <v>45232</v>
      </c>
      <c r="G487">
        <v>5</v>
      </c>
      <c r="H487">
        <v>9</v>
      </c>
    </row>
    <row r="488" spans="1:8" x14ac:dyDescent="0.3">
      <c r="A488" t="s">
        <v>987</v>
      </c>
      <c r="B488" t="s">
        <v>988</v>
      </c>
      <c r="C488" t="s">
        <v>29</v>
      </c>
      <c r="D488" t="s">
        <v>11</v>
      </c>
      <c r="E488" s="5">
        <v>66316</v>
      </c>
      <c r="F488" s="2">
        <v>44172</v>
      </c>
      <c r="G488">
        <v>1</v>
      </c>
      <c r="H488">
        <v>0</v>
      </c>
    </row>
    <row r="489" spans="1:8" x14ac:dyDescent="0.3">
      <c r="A489" t="s">
        <v>989</v>
      </c>
      <c r="B489" t="s">
        <v>990</v>
      </c>
      <c r="C489" t="s">
        <v>36</v>
      </c>
      <c r="D489" t="s">
        <v>49</v>
      </c>
      <c r="E489" s="5">
        <v>48761</v>
      </c>
      <c r="F489" s="2">
        <v>42252</v>
      </c>
      <c r="G489">
        <v>2</v>
      </c>
      <c r="H489">
        <v>0</v>
      </c>
    </row>
    <row r="490" spans="1:8" x14ac:dyDescent="0.3">
      <c r="A490" t="s">
        <v>991</v>
      </c>
      <c r="B490" t="s">
        <v>992</v>
      </c>
      <c r="C490" t="s">
        <v>29</v>
      </c>
      <c r="D490" t="s">
        <v>49</v>
      </c>
      <c r="E490" s="5">
        <v>109312</v>
      </c>
      <c r="F490" s="2">
        <v>42577</v>
      </c>
      <c r="G490">
        <v>2</v>
      </c>
      <c r="H490">
        <v>2</v>
      </c>
    </row>
    <row r="491" spans="1:8" x14ac:dyDescent="0.3">
      <c r="A491" t="s">
        <v>993</v>
      </c>
      <c r="B491" t="s">
        <v>994</v>
      </c>
      <c r="C491" t="s">
        <v>29</v>
      </c>
      <c r="D491" t="s">
        <v>11</v>
      </c>
      <c r="E491" s="5">
        <v>51496</v>
      </c>
      <c r="F491" s="2">
        <v>44077</v>
      </c>
      <c r="G491">
        <v>2</v>
      </c>
      <c r="H491">
        <v>2</v>
      </c>
    </row>
    <row r="492" spans="1:8" x14ac:dyDescent="0.3">
      <c r="A492" t="s">
        <v>995</v>
      </c>
      <c r="B492" t="s">
        <v>996</v>
      </c>
      <c r="C492" t="s">
        <v>17</v>
      </c>
      <c r="D492" t="s">
        <v>49</v>
      </c>
      <c r="E492" s="5">
        <v>98058</v>
      </c>
      <c r="F492" s="2">
        <v>44665</v>
      </c>
      <c r="G492">
        <v>5</v>
      </c>
      <c r="H492">
        <v>11</v>
      </c>
    </row>
    <row r="493" spans="1:8" x14ac:dyDescent="0.3">
      <c r="A493" t="s">
        <v>997</v>
      </c>
      <c r="B493" t="s">
        <v>998</v>
      </c>
      <c r="C493" t="s">
        <v>14</v>
      </c>
      <c r="D493" t="s">
        <v>49</v>
      </c>
      <c r="E493" s="5">
        <v>108053</v>
      </c>
      <c r="F493" s="2">
        <v>45656</v>
      </c>
      <c r="G493">
        <v>3</v>
      </c>
      <c r="H493">
        <v>15</v>
      </c>
    </row>
    <row r="494" spans="1:8" x14ac:dyDescent="0.3">
      <c r="A494" t="s">
        <v>999</v>
      </c>
      <c r="B494" t="s">
        <v>1000</v>
      </c>
      <c r="C494" t="s">
        <v>10</v>
      </c>
      <c r="D494" t="s">
        <v>11</v>
      </c>
      <c r="E494" s="5">
        <v>87409</v>
      </c>
      <c r="F494" s="2">
        <v>44586</v>
      </c>
      <c r="G494">
        <v>2</v>
      </c>
      <c r="H494">
        <v>1</v>
      </c>
    </row>
    <row r="495" spans="1:8" x14ac:dyDescent="0.3">
      <c r="A495" t="s">
        <v>1001</v>
      </c>
      <c r="B495" t="s">
        <v>1002</v>
      </c>
      <c r="C495" t="s">
        <v>10</v>
      </c>
      <c r="D495" t="s">
        <v>11</v>
      </c>
      <c r="E495" s="5">
        <v>77072</v>
      </c>
      <c r="F495" s="2">
        <v>42584</v>
      </c>
      <c r="G495">
        <v>5</v>
      </c>
      <c r="H495">
        <v>5</v>
      </c>
    </row>
    <row r="496" spans="1:8" x14ac:dyDescent="0.3">
      <c r="A496" t="s">
        <v>1003</v>
      </c>
      <c r="B496" t="s">
        <v>1004</v>
      </c>
      <c r="C496" t="s">
        <v>10</v>
      </c>
      <c r="D496" t="s">
        <v>49</v>
      </c>
      <c r="E496" s="5">
        <v>50906</v>
      </c>
      <c r="F496" s="2">
        <v>45361</v>
      </c>
      <c r="G496">
        <v>1</v>
      </c>
      <c r="H496">
        <v>4</v>
      </c>
    </row>
    <row r="497" spans="1:8" x14ac:dyDescent="0.3">
      <c r="A497" t="s">
        <v>1005</v>
      </c>
      <c r="B497" t="s">
        <v>1006</v>
      </c>
      <c r="C497" t="s">
        <v>29</v>
      </c>
      <c r="D497" t="s">
        <v>49</v>
      </c>
      <c r="E497" s="5">
        <v>64178</v>
      </c>
      <c r="F497" s="2">
        <v>44549</v>
      </c>
      <c r="G497">
        <v>5</v>
      </c>
      <c r="H497">
        <v>4</v>
      </c>
    </row>
    <row r="498" spans="1:8" x14ac:dyDescent="0.3">
      <c r="A498" t="s">
        <v>1007</v>
      </c>
      <c r="B498" t="s">
        <v>1008</v>
      </c>
      <c r="C498" t="s">
        <v>36</v>
      </c>
      <c r="D498" t="s">
        <v>49</v>
      </c>
      <c r="E498" s="5">
        <v>113145</v>
      </c>
      <c r="F498" s="2">
        <v>42140</v>
      </c>
      <c r="G498">
        <v>2</v>
      </c>
      <c r="H498">
        <v>1</v>
      </c>
    </row>
    <row r="499" spans="1:8" x14ac:dyDescent="0.3">
      <c r="A499" t="s">
        <v>1009</v>
      </c>
      <c r="B499" t="s">
        <v>1010</v>
      </c>
      <c r="C499" t="s">
        <v>14</v>
      </c>
      <c r="D499" t="s">
        <v>11</v>
      </c>
      <c r="E499" s="5">
        <v>67830</v>
      </c>
      <c r="F499" s="2">
        <v>43545</v>
      </c>
      <c r="G499">
        <v>3</v>
      </c>
      <c r="H499">
        <v>8</v>
      </c>
    </row>
    <row r="500" spans="1:8" x14ac:dyDescent="0.3">
      <c r="A500" t="s">
        <v>1011</v>
      </c>
      <c r="B500" t="s">
        <v>1012</v>
      </c>
      <c r="C500" t="s">
        <v>26</v>
      </c>
      <c r="D500" t="s">
        <v>11</v>
      </c>
      <c r="E500" s="5">
        <v>88586</v>
      </c>
      <c r="F500" s="2">
        <v>42065</v>
      </c>
      <c r="G500">
        <v>3</v>
      </c>
      <c r="H500">
        <v>12</v>
      </c>
    </row>
    <row r="501" spans="1:8" x14ac:dyDescent="0.3">
      <c r="A501" t="s">
        <v>1013</v>
      </c>
      <c r="B501" t="s">
        <v>1014</v>
      </c>
      <c r="C501" t="s">
        <v>36</v>
      </c>
      <c r="D501" t="s">
        <v>49</v>
      </c>
      <c r="E501" s="5">
        <v>51311</v>
      </c>
      <c r="F501" s="2">
        <v>44294</v>
      </c>
      <c r="G501">
        <v>3</v>
      </c>
      <c r="H501">
        <v>13</v>
      </c>
    </row>
  </sheetData>
  <autoFilter ref="A1:H501" xr:uid="{62DAA4D4-1361-4976-9789-10DDCDB5074B}">
    <sortState xmlns:xlrd2="http://schemas.microsoft.com/office/spreadsheetml/2017/richdata2" ref="A2:H501">
      <sortCondition ref="A1:A501"/>
    </sortState>
  </autoFilter>
  <conditionalFormatting sqref="E1:E1048576">
    <cfRule type="cellIs" dxfId="0" priority="1" operator="greaterThan">
      <formula>75000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DD77-1553-4AEE-8A76-49CC381AF945}">
  <dimension ref="A1:K501"/>
  <sheetViews>
    <sheetView topLeftCell="C470" workbookViewId="0">
      <selection activeCell="K1" sqref="K1:K1048576"/>
    </sheetView>
  </sheetViews>
  <sheetFormatPr defaultRowHeight="14.4" x14ac:dyDescent="0.3"/>
  <cols>
    <col min="1" max="1" width="16" bestFit="1" customWidth="1"/>
    <col min="2" max="2" width="20.88671875" bestFit="1" customWidth="1"/>
    <col min="3" max="3" width="15.5546875" bestFit="1" customWidth="1"/>
    <col min="4" max="4" width="11.5546875" bestFit="1" customWidth="1"/>
    <col min="5" max="5" width="10.5546875" bestFit="1" customWidth="1"/>
    <col min="6" max="6" width="13.109375" bestFit="1" customWidth="1"/>
    <col min="7" max="7" width="22.33203125" bestFit="1" customWidth="1"/>
    <col min="8" max="8" width="13.88671875" bestFit="1" customWidth="1"/>
    <col min="9" max="9" width="16.21875" bestFit="1" customWidth="1"/>
    <col min="10" max="10" width="18.6640625" bestFit="1" customWidth="1"/>
    <col min="11" max="11" width="21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1040</v>
      </c>
      <c r="J1" s="7" t="s">
        <v>1041</v>
      </c>
      <c r="K1" s="7" t="s">
        <v>1042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>
        <v>109560</v>
      </c>
      <c r="F2" s="2">
        <v>43054</v>
      </c>
      <c r="G2">
        <v>5</v>
      </c>
      <c r="H2">
        <v>14</v>
      </c>
      <c r="I2" t="str">
        <f>IF(E2&gt;AVERAGE(E:E),"Above Average", "Below Average")</f>
        <v>Above Average</v>
      </c>
      <c r="J2" t="str">
        <f>IF(AND(E2&gt;60000,G2&gt;=4),"Eligible","Not Eligible")</f>
        <v>Eligible</v>
      </c>
      <c r="K2" t="str">
        <f>IF(G2&gt;=4,"Excellent",IF(G2=3,"Good","Needs Improvement"))</f>
        <v>Excellent</v>
      </c>
    </row>
    <row r="3" spans="1:11" x14ac:dyDescent="0.3">
      <c r="A3" t="s">
        <v>12</v>
      </c>
      <c r="B3" t="s">
        <v>13</v>
      </c>
      <c r="C3" t="s">
        <v>14</v>
      </c>
      <c r="D3" t="s">
        <v>11</v>
      </c>
      <c r="E3">
        <v>49728</v>
      </c>
      <c r="F3" s="2">
        <v>45360</v>
      </c>
      <c r="G3">
        <v>4</v>
      </c>
      <c r="H3">
        <v>15</v>
      </c>
      <c r="I3" t="str">
        <f>IF(E3&gt;AVERAGE(E:E),"Above Average", "Below Average")</f>
        <v>Below Average</v>
      </c>
      <c r="J3" t="str">
        <f t="shared" ref="J3:J66" si="0">IF(AND(E3&gt;60000,G3&gt;=4),"Eligible","Not Eligible")</f>
        <v>Not Eligible</v>
      </c>
      <c r="K3" t="str">
        <f t="shared" ref="K3:K66" si="1">IF(G3&gt;=4,"Excellent",IF(G3=3,"Good","Needs Improvement"))</f>
        <v>Excellent</v>
      </c>
    </row>
    <row r="4" spans="1:11" x14ac:dyDescent="0.3">
      <c r="A4" t="s">
        <v>15</v>
      </c>
      <c r="B4" t="s">
        <v>16</v>
      </c>
      <c r="C4" t="s">
        <v>17</v>
      </c>
      <c r="D4" t="s">
        <v>11</v>
      </c>
      <c r="E4">
        <v>90389</v>
      </c>
      <c r="F4" s="2">
        <v>45246</v>
      </c>
      <c r="G4">
        <v>2</v>
      </c>
      <c r="H4">
        <v>4</v>
      </c>
      <c r="I4" t="str">
        <f>IF(E4&gt;AVERAGE(E:E),"Above Average", "Below Average")</f>
        <v>Above Average</v>
      </c>
      <c r="J4" t="str">
        <f t="shared" si="0"/>
        <v>Not Eligible</v>
      </c>
      <c r="K4" t="str">
        <f t="shared" si="1"/>
        <v>Needs Improvement</v>
      </c>
    </row>
    <row r="5" spans="1:11" x14ac:dyDescent="0.3">
      <c r="A5" t="s">
        <v>18</v>
      </c>
      <c r="B5" t="s">
        <v>19</v>
      </c>
      <c r="C5" t="s">
        <v>10</v>
      </c>
      <c r="D5" t="s">
        <v>11</v>
      </c>
      <c r="E5">
        <v>68449</v>
      </c>
      <c r="F5" s="2">
        <v>43567</v>
      </c>
      <c r="G5">
        <v>1</v>
      </c>
      <c r="H5">
        <v>2</v>
      </c>
      <c r="I5" t="str">
        <f>IF(E5&gt;AVERAGE(E:E),"Above Average", "Below Average")</f>
        <v>Below Average</v>
      </c>
      <c r="J5" t="str">
        <f t="shared" si="0"/>
        <v>Not Eligible</v>
      </c>
      <c r="K5" t="str">
        <f t="shared" si="1"/>
        <v>Needs Improvement</v>
      </c>
    </row>
    <row r="6" spans="1:11" x14ac:dyDescent="0.3">
      <c r="A6" t="s">
        <v>20</v>
      </c>
      <c r="B6" t="s">
        <v>21</v>
      </c>
      <c r="C6" t="s">
        <v>14</v>
      </c>
      <c r="D6" t="s">
        <v>11</v>
      </c>
      <c r="E6">
        <v>114452</v>
      </c>
      <c r="F6" s="2">
        <v>43447</v>
      </c>
      <c r="G6">
        <v>4</v>
      </c>
      <c r="H6">
        <v>10</v>
      </c>
      <c r="I6" t="str">
        <f>IF(E6&gt;AVERAGE(E:E),"Above Average", "Below Average")</f>
        <v>Above Average</v>
      </c>
      <c r="J6" t="str">
        <f t="shared" si="0"/>
        <v>Eligible</v>
      </c>
      <c r="K6" t="str">
        <f t="shared" si="1"/>
        <v>Excellent</v>
      </c>
    </row>
    <row r="7" spans="1:11" x14ac:dyDescent="0.3">
      <c r="A7" t="s">
        <v>22</v>
      </c>
      <c r="B7" t="s">
        <v>23</v>
      </c>
      <c r="C7" t="s">
        <v>10</v>
      </c>
      <c r="D7" t="s">
        <v>11</v>
      </c>
      <c r="E7">
        <v>65029</v>
      </c>
      <c r="F7" s="2">
        <v>43414</v>
      </c>
      <c r="G7">
        <v>5</v>
      </c>
      <c r="H7">
        <v>7</v>
      </c>
      <c r="I7" t="str">
        <f>IF(E7&gt;AVERAGE(E:E),"Above Average", "Below Average")</f>
        <v>Below Average</v>
      </c>
      <c r="J7" t="str">
        <f t="shared" si="0"/>
        <v>Eligible</v>
      </c>
      <c r="K7" t="str">
        <f t="shared" si="1"/>
        <v>Excellent</v>
      </c>
    </row>
    <row r="8" spans="1:11" x14ac:dyDescent="0.3">
      <c r="A8" t="s">
        <v>24</v>
      </c>
      <c r="B8" t="s">
        <v>25</v>
      </c>
      <c r="C8" t="s">
        <v>26</v>
      </c>
      <c r="D8" t="s">
        <v>11</v>
      </c>
      <c r="E8">
        <v>51150</v>
      </c>
      <c r="F8" s="2">
        <v>44049</v>
      </c>
      <c r="G8">
        <v>1</v>
      </c>
      <c r="H8">
        <v>2</v>
      </c>
      <c r="I8" t="str">
        <f>IF(E8&gt;AVERAGE(E:E),"Above Average", "Below Average")</f>
        <v>Below Average</v>
      </c>
      <c r="J8" t="str">
        <f t="shared" si="0"/>
        <v>Not Eligible</v>
      </c>
      <c r="K8" t="str">
        <f t="shared" si="1"/>
        <v>Needs Improvement</v>
      </c>
    </row>
    <row r="9" spans="1:11" x14ac:dyDescent="0.3">
      <c r="A9" t="s">
        <v>27</v>
      </c>
      <c r="B9" t="s">
        <v>28</v>
      </c>
      <c r="C9" t="s">
        <v>29</v>
      </c>
      <c r="D9" t="s">
        <v>11</v>
      </c>
      <c r="E9">
        <v>66946</v>
      </c>
      <c r="F9" s="2">
        <v>42454</v>
      </c>
      <c r="G9">
        <v>3</v>
      </c>
      <c r="H9">
        <v>10</v>
      </c>
      <c r="I9" t="str">
        <f>IF(E9&gt;AVERAGE(E:E),"Above Average", "Below Average")</f>
        <v>Below Average</v>
      </c>
      <c r="J9" t="str">
        <f t="shared" si="0"/>
        <v>Not Eligible</v>
      </c>
      <c r="K9" t="str">
        <f t="shared" si="1"/>
        <v>Good</v>
      </c>
    </row>
    <row r="10" spans="1:11" x14ac:dyDescent="0.3">
      <c r="A10" t="s">
        <v>30</v>
      </c>
      <c r="B10" t="s">
        <v>31</v>
      </c>
      <c r="C10" t="s">
        <v>17</v>
      </c>
      <c r="D10" t="s">
        <v>11</v>
      </c>
      <c r="E10">
        <v>94223</v>
      </c>
      <c r="F10" s="2">
        <v>43138</v>
      </c>
      <c r="G10">
        <v>2</v>
      </c>
      <c r="H10">
        <v>3</v>
      </c>
      <c r="I10" t="str">
        <f>IF(E10&gt;AVERAGE(E:E),"Above Average", "Below Average")</f>
        <v>Above Average</v>
      </c>
      <c r="J10" t="str">
        <f t="shared" si="0"/>
        <v>Not Eligible</v>
      </c>
      <c r="K10" t="str">
        <f t="shared" si="1"/>
        <v>Needs Improvement</v>
      </c>
    </row>
    <row r="11" spans="1:11" x14ac:dyDescent="0.3">
      <c r="A11" t="s">
        <v>32</v>
      </c>
      <c r="B11" t="s">
        <v>33</v>
      </c>
      <c r="C11" t="s">
        <v>29</v>
      </c>
      <c r="D11" t="s">
        <v>11</v>
      </c>
      <c r="E11">
        <v>79841</v>
      </c>
      <c r="F11" s="2">
        <v>45434</v>
      </c>
      <c r="G11">
        <v>5</v>
      </c>
      <c r="H11">
        <v>4</v>
      </c>
      <c r="I11" t="str">
        <f>IF(E11&gt;AVERAGE(E:E),"Above Average", "Below Average")</f>
        <v>Below Average</v>
      </c>
      <c r="J11" t="str">
        <f t="shared" si="0"/>
        <v>Eligible</v>
      </c>
      <c r="K11" t="str">
        <f t="shared" si="1"/>
        <v>Excellent</v>
      </c>
    </row>
    <row r="12" spans="1:11" x14ac:dyDescent="0.3">
      <c r="A12" t="s">
        <v>34</v>
      </c>
      <c r="B12" t="s">
        <v>35</v>
      </c>
      <c r="C12" t="s">
        <v>36</v>
      </c>
      <c r="D12" t="s">
        <v>11</v>
      </c>
      <c r="E12">
        <v>54234</v>
      </c>
      <c r="F12" s="2">
        <v>42907</v>
      </c>
      <c r="G12">
        <v>4</v>
      </c>
      <c r="H12">
        <v>12</v>
      </c>
      <c r="I12" t="str">
        <f>IF(E12&gt;AVERAGE(E:E),"Above Average", "Below Average")</f>
        <v>Below Average</v>
      </c>
      <c r="J12" t="str">
        <f t="shared" si="0"/>
        <v>Not Eligible</v>
      </c>
      <c r="K12" t="str">
        <f t="shared" si="1"/>
        <v>Excellent</v>
      </c>
    </row>
    <row r="13" spans="1:11" x14ac:dyDescent="0.3">
      <c r="A13" t="s">
        <v>37</v>
      </c>
      <c r="B13" t="s">
        <v>38</v>
      </c>
      <c r="C13" t="s">
        <v>36</v>
      </c>
      <c r="D13" t="s">
        <v>11</v>
      </c>
      <c r="E13">
        <v>63865</v>
      </c>
      <c r="F13" s="2">
        <v>43065</v>
      </c>
      <c r="G13">
        <v>4</v>
      </c>
      <c r="H13">
        <v>9</v>
      </c>
      <c r="I13" t="str">
        <f>IF(E13&gt;AVERAGE(E:E),"Above Average", "Below Average")</f>
        <v>Below Average</v>
      </c>
      <c r="J13" t="str">
        <f t="shared" si="0"/>
        <v>Eligible</v>
      </c>
      <c r="K13" t="str">
        <f t="shared" si="1"/>
        <v>Excellent</v>
      </c>
    </row>
    <row r="14" spans="1:11" x14ac:dyDescent="0.3">
      <c r="A14" t="s">
        <v>39</v>
      </c>
      <c r="B14" t="s">
        <v>40</v>
      </c>
      <c r="C14" t="s">
        <v>26</v>
      </c>
      <c r="D14" t="s">
        <v>11</v>
      </c>
      <c r="E14">
        <v>46742</v>
      </c>
      <c r="F14" s="2">
        <v>45075</v>
      </c>
      <c r="G14">
        <v>5</v>
      </c>
      <c r="H14">
        <v>13</v>
      </c>
      <c r="I14" t="str">
        <f>IF(E14&gt;AVERAGE(E:E),"Above Average", "Below Average")</f>
        <v>Below Average</v>
      </c>
      <c r="J14" t="str">
        <f t="shared" si="0"/>
        <v>Not Eligible</v>
      </c>
      <c r="K14" t="str">
        <f t="shared" si="1"/>
        <v>Excellent</v>
      </c>
    </row>
    <row r="15" spans="1:11" x14ac:dyDescent="0.3">
      <c r="A15" t="s">
        <v>41</v>
      </c>
      <c r="B15" t="s">
        <v>42</v>
      </c>
      <c r="C15" t="s">
        <v>17</v>
      </c>
      <c r="D15" t="s">
        <v>11</v>
      </c>
      <c r="E15">
        <v>54706</v>
      </c>
      <c r="F15" s="2">
        <v>42775</v>
      </c>
      <c r="G15">
        <v>2</v>
      </c>
      <c r="H15">
        <v>4</v>
      </c>
      <c r="I15" t="str">
        <f>IF(E15&gt;AVERAGE(E:E),"Above Average", "Below Average")</f>
        <v>Below Average</v>
      </c>
      <c r="J15" t="str">
        <f t="shared" si="0"/>
        <v>Not Eligible</v>
      </c>
      <c r="K15" t="str">
        <f t="shared" si="1"/>
        <v>Needs Improvement</v>
      </c>
    </row>
    <row r="16" spans="1:11" x14ac:dyDescent="0.3">
      <c r="A16" t="s">
        <v>43</v>
      </c>
      <c r="B16" t="s">
        <v>44</v>
      </c>
      <c r="C16" t="s">
        <v>17</v>
      </c>
      <c r="D16" t="s">
        <v>11</v>
      </c>
      <c r="E16">
        <v>109585</v>
      </c>
      <c r="F16" s="2">
        <v>42151</v>
      </c>
      <c r="G16">
        <v>1</v>
      </c>
      <c r="H16">
        <v>1</v>
      </c>
      <c r="I16" t="str">
        <f>IF(E16&gt;AVERAGE(E:E),"Above Average", "Below Average")</f>
        <v>Above Average</v>
      </c>
      <c r="J16" t="str">
        <f t="shared" si="0"/>
        <v>Not Eligible</v>
      </c>
      <c r="K16" t="str">
        <f t="shared" si="1"/>
        <v>Needs Improvement</v>
      </c>
    </row>
    <row r="17" spans="1:11" x14ac:dyDescent="0.3">
      <c r="A17" t="s">
        <v>45</v>
      </c>
      <c r="B17" t="s">
        <v>46</v>
      </c>
      <c r="C17" t="s">
        <v>36</v>
      </c>
      <c r="D17" t="s">
        <v>11</v>
      </c>
      <c r="E17">
        <v>111691</v>
      </c>
      <c r="F17" s="2">
        <v>44226</v>
      </c>
      <c r="G17">
        <v>3</v>
      </c>
      <c r="H17">
        <v>7</v>
      </c>
      <c r="I17" t="str">
        <f>IF(E17&gt;AVERAGE(E:E),"Above Average", "Below Average")</f>
        <v>Above Average</v>
      </c>
      <c r="J17" t="str">
        <f t="shared" si="0"/>
        <v>Not Eligible</v>
      </c>
      <c r="K17" t="str">
        <f t="shared" si="1"/>
        <v>Good</v>
      </c>
    </row>
    <row r="18" spans="1:11" x14ac:dyDescent="0.3">
      <c r="A18" t="s">
        <v>47</v>
      </c>
      <c r="B18" t="s">
        <v>48</v>
      </c>
      <c r="C18" t="s">
        <v>26</v>
      </c>
      <c r="D18" t="s">
        <v>49</v>
      </c>
      <c r="E18">
        <v>90378</v>
      </c>
      <c r="F18" s="2">
        <v>42145</v>
      </c>
      <c r="G18">
        <v>1</v>
      </c>
      <c r="H18">
        <v>4</v>
      </c>
      <c r="I18" t="str">
        <f>IF(E18&gt;AVERAGE(E:E),"Above Average", "Below Average")</f>
        <v>Above Average</v>
      </c>
      <c r="J18" t="str">
        <f t="shared" si="0"/>
        <v>Not Eligible</v>
      </c>
      <c r="K18" t="str">
        <f t="shared" si="1"/>
        <v>Needs Improvement</v>
      </c>
    </row>
    <row r="19" spans="1:11" x14ac:dyDescent="0.3">
      <c r="A19" t="s">
        <v>50</v>
      </c>
      <c r="B19" t="s">
        <v>51</v>
      </c>
      <c r="C19" t="s">
        <v>36</v>
      </c>
      <c r="D19" t="s">
        <v>11</v>
      </c>
      <c r="E19">
        <v>116133</v>
      </c>
      <c r="F19" s="2">
        <v>45379</v>
      </c>
      <c r="G19">
        <v>4</v>
      </c>
      <c r="H19">
        <v>8</v>
      </c>
      <c r="I19" t="str">
        <f>IF(E19&gt;AVERAGE(E:E),"Above Average", "Below Average")</f>
        <v>Above Average</v>
      </c>
      <c r="J19" t="str">
        <f t="shared" si="0"/>
        <v>Eligible</v>
      </c>
      <c r="K19" t="str">
        <f t="shared" si="1"/>
        <v>Excellent</v>
      </c>
    </row>
    <row r="20" spans="1:11" x14ac:dyDescent="0.3">
      <c r="A20" t="s">
        <v>52</v>
      </c>
      <c r="B20" t="s">
        <v>53</v>
      </c>
      <c r="C20" t="s">
        <v>17</v>
      </c>
      <c r="D20" t="s">
        <v>49</v>
      </c>
      <c r="E20">
        <v>80182</v>
      </c>
      <c r="F20" s="2">
        <v>44962</v>
      </c>
      <c r="G20">
        <v>2</v>
      </c>
      <c r="H20">
        <v>5</v>
      </c>
      <c r="I20" t="str">
        <f>IF(E20&gt;AVERAGE(E:E),"Above Average", "Below Average")</f>
        <v>Below Average</v>
      </c>
      <c r="J20" t="str">
        <f t="shared" si="0"/>
        <v>Not Eligible</v>
      </c>
      <c r="K20" t="str">
        <f t="shared" si="1"/>
        <v>Needs Improvement</v>
      </c>
    </row>
    <row r="21" spans="1:11" x14ac:dyDescent="0.3">
      <c r="A21" t="s">
        <v>54</v>
      </c>
      <c r="B21" t="s">
        <v>55</v>
      </c>
      <c r="C21" t="s">
        <v>14</v>
      </c>
      <c r="D21" t="s">
        <v>11</v>
      </c>
      <c r="E21">
        <v>106584</v>
      </c>
      <c r="F21" s="2">
        <v>42546</v>
      </c>
      <c r="G21">
        <v>3</v>
      </c>
      <c r="H21">
        <v>12</v>
      </c>
      <c r="I21" t="str">
        <f>IF(E21&gt;AVERAGE(E:E),"Above Average", "Below Average")</f>
        <v>Above Average</v>
      </c>
      <c r="J21" t="str">
        <f t="shared" si="0"/>
        <v>Not Eligible</v>
      </c>
      <c r="K21" t="str">
        <f t="shared" si="1"/>
        <v>Good</v>
      </c>
    </row>
    <row r="22" spans="1:11" x14ac:dyDescent="0.3">
      <c r="A22" t="s">
        <v>56</v>
      </c>
      <c r="B22" t="s">
        <v>57</v>
      </c>
      <c r="C22" t="s">
        <v>10</v>
      </c>
      <c r="D22" t="s">
        <v>11</v>
      </c>
      <c r="E22">
        <v>90939</v>
      </c>
      <c r="F22" s="2">
        <v>42955</v>
      </c>
      <c r="G22">
        <v>4</v>
      </c>
      <c r="H22">
        <v>15</v>
      </c>
      <c r="I22" t="str">
        <f>IF(E22&gt;AVERAGE(E:E),"Above Average", "Below Average")</f>
        <v>Above Average</v>
      </c>
      <c r="J22" t="str">
        <f t="shared" si="0"/>
        <v>Eligible</v>
      </c>
      <c r="K22" t="str">
        <f t="shared" si="1"/>
        <v>Excellent</v>
      </c>
    </row>
    <row r="23" spans="1:11" x14ac:dyDescent="0.3">
      <c r="A23" t="s">
        <v>58</v>
      </c>
      <c r="B23" t="s">
        <v>59</v>
      </c>
      <c r="C23" t="s">
        <v>17</v>
      </c>
      <c r="D23" t="s">
        <v>49</v>
      </c>
      <c r="E23">
        <v>110937</v>
      </c>
      <c r="F23" s="2">
        <v>43685</v>
      </c>
      <c r="G23">
        <v>5</v>
      </c>
      <c r="H23">
        <v>3</v>
      </c>
      <c r="I23" t="str">
        <f>IF(E23&gt;AVERAGE(E:E),"Above Average", "Below Average")</f>
        <v>Above Average</v>
      </c>
      <c r="J23" t="str">
        <f t="shared" si="0"/>
        <v>Eligible</v>
      </c>
      <c r="K23" t="str">
        <f t="shared" si="1"/>
        <v>Excellent</v>
      </c>
    </row>
    <row r="24" spans="1:11" x14ac:dyDescent="0.3">
      <c r="A24" t="s">
        <v>60</v>
      </c>
      <c r="B24" t="s">
        <v>61</v>
      </c>
      <c r="C24" t="s">
        <v>26</v>
      </c>
      <c r="D24" t="s">
        <v>11</v>
      </c>
      <c r="E24">
        <v>105173</v>
      </c>
      <c r="F24" s="2">
        <v>42564</v>
      </c>
      <c r="G24">
        <v>3</v>
      </c>
      <c r="H24">
        <v>7</v>
      </c>
      <c r="I24" t="str">
        <f>IF(E24&gt;AVERAGE(E:E),"Above Average", "Below Average")</f>
        <v>Above Average</v>
      </c>
      <c r="J24" t="str">
        <f t="shared" si="0"/>
        <v>Not Eligible</v>
      </c>
      <c r="K24" t="str">
        <f t="shared" si="1"/>
        <v>Good</v>
      </c>
    </row>
    <row r="25" spans="1:11" x14ac:dyDescent="0.3">
      <c r="A25" t="s">
        <v>62</v>
      </c>
      <c r="B25" t="s">
        <v>63</v>
      </c>
      <c r="C25" t="s">
        <v>29</v>
      </c>
      <c r="D25" t="s">
        <v>11</v>
      </c>
      <c r="E25">
        <v>67530</v>
      </c>
      <c r="F25" s="2">
        <v>43844</v>
      </c>
      <c r="G25">
        <v>5</v>
      </c>
      <c r="H25">
        <v>11</v>
      </c>
      <c r="I25" t="str">
        <f>IF(E25&gt;AVERAGE(E:E),"Above Average", "Below Average")</f>
        <v>Below Average</v>
      </c>
      <c r="J25" t="str">
        <f t="shared" si="0"/>
        <v>Eligible</v>
      </c>
      <c r="K25" t="str">
        <f t="shared" si="1"/>
        <v>Excellent</v>
      </c>
    </row>
    <row r="26" spans="1:11" x14ac:dyDescent="0.3">
      <c r="A26" t="s">
        <v>64</v>
      </c>
      <c r="B26" t="s">
        <v>65</v>
      </c>
      <c r="C26" t="s">
        <v>14</v>
      </c>
      <c r="D26" t="s">
        <v>49</v>
      </c>
      <c r="E26">
        <v>80269</v>
      </c>
      <c r="F26" s="2">
        <v>42174</v>
      </c>
      <c r="G26">
        <v>1</v>
      </c>
      <c r="H26">
        <v>3</v>
      </c>
      <c r="I26" t="str">
        <f>IF(E26&gt;AVERAGE(E:E),"Above Average", "Below Average")</f>
        <v>Below Average</v>
      </c>
      <c r="J26" t="str">
        <f t="shared" si="0"/>
        <v>Not Eligible</v>
      </c>
      <c r="K26" t="str">
        <f t="shared" si="1"/>
        <v>Needs Improvement</v>
      </c>
    </row>
    <row r="27" spans="1:11" x14ac:dyDescent="0.3">
      <c r="A27" t="s">
        <v>66</v>
      </c>
      <c r="B27" t="s">
        <v>67</v>
      </c>
      <c r="C27" t="s">
        <v>17</v>
      </c>
      <c r="D27" t="s">
        <v>11</v>
      </c>
      <c r="E27">
        <v>61726</v>
      </c>
      <c r="F27" s="2">
        <v>42945</v>
      </c>
      <c r="G27">
        <v>4</v>
      </c>
      <c r="H27">
        <v>8</v>
      </c>
      <c r="I27" t="str">
        <f>IF(E27&gt;AVERAGE(E:E),"Above Average", "Below Average")</f>
        <v>Below Average</v>
      </c>
      <c r="J27" t="str">
        <f t="shared" si="0"/>
        <v>Eligible</v>
      </c>
      <c r="K27" t="str">
        <f t="shared" si="1"/>
        <v>Excellent</v>
      </c>
    </row>
    <row r="28" spans="1:11" x14ac:dyDescent="0.3">
      <c r="A28" t="s">
        <v>68</v>
      </c>
      <c r="B28" t="s">
        <v>69</v>
      </c>
      <c r="C28" t="s">
        <v>36</v>
      </c>
      <c r="D28" t="s">
        <v>11</v>
      </c>
      <c r="E28">
        <v>52632</v>
      </c>
      <c r="F28" s="2">
        <v>43305</v>
      </c>
      <c r="G28">
        <v>5</v>
      </c>
      <c r="H28">
        <v>7</v>
      </c>
      <c r="I28" t="str">
        <f>IF(E28&gt;AVERAGE(E:E),"Above Average", "Below Average")</f>
        <v>Below Average</v>
      </c>
      <c r="J28" t="str">
        <f t="shared" si="0"/>
        <v>Not Eligible</v>
      </c>
      <c r="K28" t="str">
        <f t="shared" si="1"/>
        <v>Excellent</v>
      </c>
    </row>
    <row r="29" spans="1:11" x14ac:dyDescent="0.3">
      <c r="A29" t="s">
        <v>70</v>
      </c>
      <c r="B29" t="s">
        <v>71</v>
      </c>
      <c r="C29" t="s">
        <v>36</v>
      </c>
      <c r="D29" t="s">
        <v>11</v>
      </c>
      <c r="E29">
        <v>80322</v>
      </c>
      <c r="F29" s="2">
        <v>43157</v>
      </c>
      <c r="G29">
        <v>2</v>
      </c>
      <c r="H29">
        <v>4</v>
      </c>
      <c r="I29" t="str">
        <f>IF(E29&gt;AVERAGE(E:E),"Above Average", "Below Average")</f>
        <v>Below Average</v>
      </c>
      <c r="J29" t="str">
        <f t="shared" si="0"/>
        <v>Not Eligible</v>
      </c>
      <c r="K29" t="str">
        <f t="shared" si="1"/>
        <v>Needs Improvement</v>
      </c>
    </row>
    <row r="30" spans="1:11" x14ac:dyDescent="0.3">
      <c r="A30" t="s">
        <v>72</v>
      </c>
      <c r="B30" t="s">
        <v>73</v>
      </c>
      <c r="C30" t="s">
        <v>14</v>
      </c>
      <c r="D30" t="s">
        <v>11</v>
      </c>
      <c r="E30">
        <v>56172</v>
      </c>
      <c r="F30" s="2">
        <v>43793</v>
      </c>
      <c r="G30">
        <v>3</v>
      </c>
      <c r="H30">
        <v>7</v>
      </c>
      <c r="I30" t="str">
        <f>IF(E30&gt;AVERAGE(E:E),"Above Average", "Below Average")</f>
        <v>Below Average</v>
      </c>
      <c r="J30" t="str">
        <f t="shared" si="0"/>
        <v>Not Eligible</v>
      </c>
      <c r="K30" t="str">
        <f t="shared" si="1"/>
        <v>Good</v>
      </c>
    </row>
    <row r="31" spans="1:11" x14ac:dyDescent="0.3">
      <c r="A31" t="s">
        <v>74</v>
      </c>
      <c r="B31" t="s">
        <v>75</v>
      </c>
      <c r="C31" t="s">
        <v>36</v>
      </c>
      <c r="D31" t="s">
        <v>11</v>
      </c>
      <c r="E31">
        <v>55484</v>
      </c>
      <c r="F31" s="2">
        <v>42594</v>
      </c>
      <c r="G31">
        <v>4</v>
      </c>
      <c r="H31">
        <v>5</v>
      </c>
      <c r="I31" t="str">
        <f>IF(E31&gt;AVERAGE(E:E),"Above Average", "Below Average")</f>
        <v>Below Average</v>
      </c>
      <c r="J31" t="str">
        <f t="shared" si="0"/>
        <v>Not Eligible</v>
      </c>
      <c r="K31" t="str">
        <f t="shared" si="1"/>
        <v>Excellent</v>
      </c>
    </row>
    <row r="32" spans="1:11" x14ac:dyDescent="0.3">
      <c r="A32" t="s">
        <v>76</v>
      </c>
      <c r="B32" t="s">
        <v>77</v>
      </c>
      <c r="C32" t="s">
        <v>26</v>
      </c>
      <c r="D32" t="s">
        <v>49</v>
      </c>
      <c r="E32">
        <v>76623</v>
      </c>
      <c r="F32" s="2">
        <v>43852</v>
      </c>
      <c r="G32">
        <v>2</v>
      </c>
      <c r="H32">
        <v>0</v>
      </c>
      <c r="I32" t="str">
        <f>IF(E32&gt;AVERAGE(E:E),"Above Average", "Below Average")</f>
        <v>Below Average</v>
      </c>
      <c r="J32" t="str">
        <f t="shared" si="0"/>
        <v>Not Eligible</v>
      </c>
      <c r="K32" t="str">
        <f t="shared" si="1"/>
        <v>Needs Improvement</v>
      </c>
    </row>
    <row r="33" spans="1:11" x14ac:dyDescent="0.3">
      <c r="A33" t="s">
        <v>78</v>
      </c>
      <c r="B33" t="s">
        <v>79</v>
      </c>
      <c r="C33" t="s">
        <v>17</v>
      </c>
      <c r="D33" t="s">
        <v>11</v>
      </c>
      <c r="E33">
        <v>100902</v>
      </c>
      <c r="F33" s="2">
        <v>44190</v>
      </c>
      <c r="G33">
        <v>1</v>
      </c>
      <c r="H33">
        <v>2</v>
      </c>
      <c r="I33" t="str">
        <f>IF(E33&gt;AVERAGE(E:E),"Above Average", "Below Average")</f>
        <v>Above Average</v>
      </c>
      <c r="J33" t="str">
        <f t="shared" si="0"/>
        <v>Not Eligible</v>
      </c>
      <c r="K33" t="str">
        <f t="shared" si="1"/>
        <v>Needs Improvement</v>
      </c>
    </row>
    <row r="34" spans="1:11" x14ac:dyDescent="0.3">
      <c r="A34" t="s">
        <v>80</v>
      </c>
      <c r="B34" t="s">
        <v>81</v>
      </c>
      <c r="C34" t="s">
        <v>29</v>
      </c>
      <c r="D34" t="s">
        <v>11</v>
      </c>
      <c r="E34">
        <v>65198</v>
      </c>
      <c r="F34" s="2">
        <v>45347</v>
      </c>
      <c r="G34">
        <v>2</v>
      </c>
      <c r="H34">
        <v>1</v>
      </c>
      <c r="I34" t="str">
        <f>IF(E34&gt;AVERAGE(E:E),"Above Average", "Below Average")</f>
        <v>Below Average</v>
      </c>
      <c r="J34" t="str">
        <f t="shared" si="0"/>
        <v>Not Eligible</v>
      </c>
      <c r="K34" t="str">
        <f t="shared" si="1"/>
        <v>Needs Improvement</v>
      </c>
    </row>
    <row r="35" spans="1:11" x14ac:dyDescent="0.3">
      <c r="A35" t="s">
        <v>82</v>
      </c>
      <c r="B35" t="s">
        <v>83</v>
      </c>
      <c r="C35" t="s">
        <v>14</v>
      </c>
      <c r="D35" t="s">
        <v>49</v>
      </c>
      <c r="E35">
        <v>45726</v>
      </c>
      <c r="F35" s="2">
        <v>42595</v>
      </c>
      <c r="G35">
        <v>4</v>
      </c>
      <c r="H35">
        <v>10</v>
      </c>
      <c r="I35" t="str">
        <f>IF(E35&gt;AVERAGE(E:E),"Above Average", "Below Average")</f>
        <v>Below Average</v>
      </c>
      <c r="J35" t="str">
        <f t="shared" si="0"/>
        <v>Not Eligible</v>
      </c>
      <c r="K35" t="str">
        <f t="shared" si="1"/>
        <v>Excellent</v>
      </c>
    </row>
    <row r="36" spans="1:11" x14ac:dyDescent="0.3">
      <c r="A36" t="s">
        <v>84</v>
      </c>
      <c r="B36" t="s">
        <v>85</v>
      </c>
      <c r="C36" t="s">
        <v>17</v>
      </c>
      <c r="D36" t="s">
        <v>49</v>
      </c>
      <c r="E36">
        <v>72895</v>
      </c>
      <c r="F36" s="2">
        <v>45449</v>
      </c>
      <c r="G36">
        <v>2</v>
      </c>
      <c r="H36">
        <v>2</v>
      </c>
      <c r="I36" t="str">
        <f>IF(E36&gt;AVERAGE(E:E),"Above Average", "Below Average")</f>
        <v>Below Average</v>
      </c>
      <c r="J36" t="str">
        <f t="shared" si="0"/>
        <v>Not Eligible</v>
      </c>
      <c r="K36" t="str">
        <f t="shared" si="1"/>
        <v>Needs Improvement</v>
      </c>
    </row>
    <row r="37" spans="1:11" x14ac:dyDescent="0.3">
      <c r="A37" t="s">
        <v>86</v>
      </c>
      <c r="B37" t="s">
        <v>87</v>
      </c>
      <c r="C37" t="s">
        <v>26</v>
      </c>
      <c r="D37" t="s">
        <v>11</v>
      </c>
      <c r="E37">
        <v>57260</v>
      </c>
      <c r="F37" s="2">
        <v>44110</v>
      </c>
      <c r="G37">
        <v>5</v>
      </c>
      <c r="H37">
        <v>8</v>
      </c>
      <c r="I37" t="str">
        <f>IF(E37&gt;AVERAGE(E:E),"Above Average", "Below Average")</f>
        <v>Below Average</v>
      </c>
      <c r="J37" t="str">
        <f t="shared" si="0"/>
        <v>Not Eligible</v>
      </c>
      <c r="K37" t="str">
        <f t="shared" si="1"/>
        <v>Excellent</v>
      </c>
    </row>
    <row r="38" spans="1:11" x14ac:dyDescent="0.3">
      <c r="A38" t="s">
        <v>88</v>
      </c>
      <c r="B38" t="s">
        <v>89</v>
      </c>
      <c r="C38" t="s">
        <v>10</v>
      </c>
      <c r="D38" t="s">
        <v>49</v>
      </c>
      <c r="E38">
        <v>82896</v>
      </c>
      <c r="F38" s="2">
        <v>45480</v>
      </c>
      <c r="G38">
        <v>4</v>
      </c>
      <c r="H38">
        <v>5</v>
      </c>
      <c r="I38" t="str">
        <f>IF(E38&gt;AVERAGE(E:E),"Above Average", "Below Average")</f>
        <v>Above Average</v>
      </c>
      <c r="J38" t="str">
        <f t="shared" si="0"/>
        <v>Eligible</v>
      </c>
      <c r="K38" t="str">
        <f t="shared" si="1"/>
        <v>Excellent</v>
      </c>
    </row>
    <row r="39" spans="1:11" x14ac:dyDescent="0.3">
      <c r="A39" t="s">
        <v>90</v>
      </c>
      <c r="B39" t="s">
        <v>91</v>
      </c>
      <c r="C39" t="s">
        <v>36</v>
      </c>
      <c r="D39" t="s">
        <v>49</v>
      </c>
      <c r="E39">
        <v>90058</v>
      </c>
      <c r="F39" s="2">
        <v>45291</v>
      </c>
      <c r="G39">
        <v>3</v>
      </c>
      <c r="H39">
        <v>14</v>
      </c>
      <c r="I39" t="str">
        <f>IF(E39&gt;AVERAGE(E:E),"Above Average", "Below Average")</f>
        <v>Above Average</v>
      </c>
      <c r="J39" t="str">
        <f t="shared" si="0"/>
        <v>Not Eligible</v>
      </c>
      <c r="K39" t="str">
        <f t="shared" si="1"/>
        <v>Good</v>
      </c>
    </row>
    <row r="40" spans="1:11" x14ac:dyDescent="0.3">
      <c r="A40" t="s">
        <v>92</v>
      </c>
      <c r="B40" t="s">
        <v>93</v>
      </c>
      <c r="C40" t="s">
        <v>10</v>
      </c>
      <c r="D40" t="s">
        <v>49</v>
      </c>
      <c r="E40">
        <v>103717</v>
      </c>
      <c r="F40" s="2">
        <v>42647</v>
      </c>
      <c r="G40">
        <v>1</v>
      </c>
      <c r="H40">
        <v>1</v>
      </c>
      <c r="I40" t="str">
        <f>IF(E40&gt;AVERAGE(E:E),"Above Average", "Below Average")</f>
        <v>Above Average</v>
      </c>
      <c r="J40" t="str">
        <f t="shared" si="0"/>
        <v>Not Eligible</v>
      </c>
      <c r="K40" t="str">
        <f t="shared" si="1"/>
        <v>Needs Improvement</v>
      </c>
    </row>
    <row r="41" spans="1:11" x14ac:dyDescent="0.3">
      <c r="A41" t="s">
        <v>94</v>
      </c>
      <c r="B41" t="s">
        <v>95</v>
      </c>
      <c r="C41" t="s">
        <v>14</v>
      </c>
      <c r="D41" t="s">
        <v>49</v>
      </c>
      <c r="E41">
        <v>74255</v>
      </c>
      <c r="F41" s="2">
        <v>44628</v>
      </c>
      <c r="G41">
        <v>2</v>
      </c>
      <c r="H41">
        <v>1</v>
      </c>
      <c r="I41" t="str">
        <f>IF(E41&gt;AVERAGE(E:E),"Above Average", "Below Average")</f>
        <v>Below Average</v>
      </c>
      <c r="J41" t="str">
        <f t="shared" si="0"/>
        <v>Not Eligible</v>
      </c>
      <c r="K41" t="str">
        <f t="shared" si="1"/>
        <v>Needs Improvement</v>
      </c>
    </row>
    <row r="42" spans="1:11" x14ac:dyDescent="0.3">
      <c r="A42" t="s">
        <v>96</v>
      </c>
      <c r="B42" t="s">
        <v>97</v>
      </c>
      <c r="C42" t="s">
        <v>14</v>
      </c>
      <c r="D42" t="s">
        <v>11</v>
      </c>
      <c r="E42">
        <v>97524</v>
      </c>
      <c r="F42" s="2">
        <v>44835</v>
      </c>
      <c r="G42">
        <v>1</v>
      </c>
      <c r="H42">
        <v>1</v>
      </c>
      <c r="I42" t="str">
        <f>IF(E42&gt;AVERAGE(E:E),"Above Average", "Below Average")</f>
        <v>Above Average</v>
      </c>
      <c r="J42" t="str">
        <f t="shared" si="0"/>
        <v>Not Eligible</v>
      </c>
      <c r="K42" t="str">
        <f t="shared" si="1"/>
        <v>Needs Improvement</v>
      </c>
    </row>
    <row r="43" spans="1:11" x14ac:dyDescent="0.3">
      <c r="A43" t="s">
        <v>98</v>
      </c>
      <c r="B43" t="s">
        <v>99</v>
      </c>
      <c r="C43" t="s">
        <v>17</v>
      </c>
      <c r="D43" t="s">
        <v>11</v>
      </c>
      <c r="E43">
        <v>119918</v>
      </c>
      <c r="F43" s="2">
        <v>42817</v>
      </c>
      <c r="G43">
        <v>1</v>
      </c>
      <c r="H43">
        <v>5</v>
      </c>
      <c r="I43" t="str">
        <f>IF(E43&gt;AVERAGE(E:E),"Above Average", "Below Average")</f>
        <v>Above Average</v>
      </c>
      <c r="J43" t="str">
        <f t="shared" si="0"/>
        <v>Not Eligible</v>
      </c>
      <c r="K43" t="str">
        <f t="shared" si="1"/>
        <v>Needs Improvement</v>
      </c>
    </row>
    <row r="44" spans="1:11" x14ac:dyDescent="0.3">
      <c r="A44" t="s">
        <v>100</v>
      </c>
      <c r="B44" t="s">
        <v>101</v>
      </c>
      <c r="C44" t="s">
        <v>36</v>
      </c>
      <c r="D44" t="s">
        <v>11</v>
      </c>
      <c r="E44">
        <v>60144</v>
      </c>
      <c r="F44" s="2">
        <v>43354</v>
      </c>
      <c r="G44">
        <v>1</v>
      </c>
      <c r="H44">
        <v>0</v>
      </c>
      <c r="I44" t="str">
        <f>IF(E44&gt;AVERAGE(E:E),"Above Average", "Below Average")</f>
        <v>Below Average</v>
      </c>
      <c r="J44" t="str">
        <f t="shared" si="0"/>
        <v>Not Eligible</v>
      </c>
      <c r="K44" t="str">
        <f t="shared" si="1"/>
        <v>Needs Improvement</v>
      </c>
    </row>
    <row r="45" spans="1:11" x14ac:dyDescent="0.3">
      <c r="A45" t="s">
        <v>102</v>
      </c>
      <c r="B45" t="s">
        <v>103</v>
      </c>
      <c r="C45" t="s">
        <v>29</v>
      </c>
      <c r="D45" t="s">
        <v>11</v>
      </c>
      <c r="E45">
        <v>80387</v>
      </c>
      <c r="F45" s="2">
        <v>43181</v>
      </c>
      <c r="G45">
        <v>3</v>
      </c>
      <c r="H45">
        <v>10</v>
      </c>
      <c r="I45" t="str">
        <f>IF(E45&gt;AVERAGE(E:E),"Above Average", "Below Average")</f>
        <v>Below Average</v>
      </c>
      <c r="J45" t="str">
        <f t="shared" si="0"/>
        <v>Not Eligible</v>
      </c>
      <c r="K45" t="str">
        <f t="shared" si="1"/>
        <v>Good</v>
      </c>
    </row>
    <row r="46" spans="1:11" x14ac:dyDescent="0.3">
      <c r="A46" t="s">
        <v>104</v>
      </c>
      <c r="B46" t="s">
        <v>105</v>
      </c>
      <c r="C46" t="s">
        <v>26</v>
      </c>
      <c r="D46" t="s">
        <v>11</v>
      </c>
      <c r="E46">
        <v>90634</v>
      </c>
      <c r="F46" s="2">
        <v>45486</v>
      </c>
      <c r="G46">
        <v>2</v>
      </c>
      <c r="H46">
        <v>0</v>
      </c>
      <c r="I46" t="str">
        <f>IF(E46&gt;AVERAGE(E:E),"Above Average", "Below Average")</f>
        <v>Above Average</v>
      </c>
      <c r="J46" t="str">
        <f t="shared" si="0"/>
        <v>Not Eligible</v>
      </c>
      <c r="K46" t="str">
        <f t="shared" si="1"/>
        <v>Needs Improvement</v>
      </c>
    </row>
    <row r="47" spans="1:11" x14ac:dyDescent="0.3">
      <c r="A47" t="s">
        <v>106</v>
      </c>
      <c r="B47" t="s">
        <v>107</v>
      </c>
      <c r="C47" t="s">
        <v>26</v>
      </c>
      <c r="D47" t="s">
        <v>11</v>
      </c>
      <c r="E47">
        <v>104551</v>
      </c>
      <c r="F47" s="2">
        <v>45157</v>
      </c>
      <c r="G47">
        <v>4</v>
      </c>
      <c r="H47">
        <v>5</v>
      </c>
      <c r="I47" t="str">
        <f>IF(E47&gt;AVERAGE(E:E),"Above Average", "Below Average")</f>
        <v>Above Average</v>
      </c>
      <c r="J47" t="str">
        <f t="shared" si="0"/>
        <v>Eligible</v>
      </c>
      <c r="K47" t="str">
        <f t="shared" si="1"/>
        <v>Excellent</v>
      </c>
    </row>
    <row r="48" spans="1:11" x14ac:dyDescent="0.3">
      <c r="A48" t="s">
        <v>108</v>
      </c>
      <c r="B48" t="s">
        <v>109</v>
      </c>
      <c r="C48" t="s">
        <v>10</v>
      </c>
      <c r="D48" t="s">
        <v>11</v>
      </c>
      <c r="E48">
        <v>104958</v>
      </c>
      <c r="F48" s="2">
        <v>42583</v>
      </c>
      <c r="G48">
        <v>1</v>
      </c>
      <c r="H48">
        <v>0</v>
      </c>
      <c r="I48" t="str">
        <f>IF(E48&gt;AVERAGE(E:E),"Above Average", "Below Average")</f>
        <v>Above Average</v>
      </c>
      <c r="J48" t="str">
        <f t="shared" si="0"/>
        <v>Not Eligible</v>
      </c>
      <c r="K48" t="str">
        <f t="shared" si="1"/>
        <v>Needs Improvement</v>
      </c>
    </row>
    <row r="49" spans="1:11" x14ac:dyDescent="0.3">
      <c r="A49" t="s">
        <v>110</v>
      </c>
      <c r="B49" t="s">
        <v>111</v>
      </c>
      <c r="C49" t="s">
        <v>36</v>
      </c>
      <c r="D49" t="s">
        <v>49</v>
      </c>
      <c r="E49">
        <v>105169</v>
      </c>
      <c r="F49" s="2">
        <v>43770</v>
      </c>
      <c r="G49">
        <v>4</v>
      </c>
      <c r="H49">
        <v>11</v>
      </c>
      <c r="I49" t="str">
        <f>IF(E49&gt;AVERAGE(E:E),"Above Average", "Below Average")</f>
        <v>Above Average</v>
      </c>
      <c r="J49" t="str">
        <f t="shared" si="0"/>
        <v>Eligible</v>
      </c>
      <c r="K49" t="str">
        <f t="shared" si="1"/>
        <v>Excellent</v>
      </c>
    </row>
    <row r="50" spans="1:11" x14ac:dyDescent="0.3">
      <c r="A50" t="s">
        <v>112</v>
      </c>
      <c r="B50" t="s">
        <v>113</v>
      </c>
      <c r="C50" t="s">
        <v>17</v>
      </c>
      <c r="D50" t="s">
        <v>11</v>
      </c>
      <c r="E50">
        <v>81121</v>
      </c>
      <c r="F50" s="2">
        <v>45364</v>
      </c>
      <c r="G50">
        <v>3</v>
      </c>
      <c r="H50">
        <v>5</v>
      </c>
      <c r="I50" t="str">
        <f>IF(E50&gt;AVERAGE(E:E),"Above Average", "Below Average")</f>
        <v>Below Average</v>
      </c>
      <c r="J50" t="str">
        <f t="shared" si="0"/>
        <v>Not Eligible</v>
      </c>
      <c r="K50" t="str">
        <f t="shared" si="1"/>
        <v>Good</v>
      </c>
    </row>
    <row r="51" spans="1:11" x14ac:dyDescent="0.3">
      <c r="A51" t="s">
        <v>114</v>
      </c>
      <c r="B51" t="s">
        <v>115</v>
      </c>
      <c r="C51" t="s">
        <v>10</v>
      </c>
      <c r="D51" t="s">
        <v>49</v>
      </c>
      <c r="E51">
        <v>51200</v>
      </c>
      <c r="F51" s="2">
        <v>44537</v>
      </c>
      <c r="G51">
        <v>3</v>
      </c>
      <c r="H51">
        <v>5</v>
      </c>
      <c r="I51" t="str">
        <f>IF(E51&gt;AVERAGE(E:E),"Above Average", "Below Average")</f>
        <v>Below Average</v>
      </c>
      <c r="J51" t="str">
        <f t="shared" si="0"/>
        <v>Not Eligible</v>
      </c>
      <c r="K51" t="str">
        <f t="shared" si="1"/>
        <v>Good</v>
      </c>
    </row>
    <row r="52" spans="1:11" x14ac:dyDescent="0.3">
      <c r="A52" t="s">
        <v>116</v>
      </c>
      <c r="B52" t="s">
        <v>117</v>
      </c>
      <c r="C52" t="s">
        <v>26</v>
      </c>
      <c r="D52" t="s">
        <v>49</v>
      </c>
      <c r="E52">
        <v>63670</v>
      </c>
      <c r="F52" s="2">
        <v>44461</v>
      </c>
      <c r="G52">
        <v>5</v>
      </c>
      <c r="H52">
        <v>11</v>
      </c>
      <c r="I52" t="str">
        <f>IF(E52&gt;AVERAGE(E:E),"Above Average", "Below Average")</f>
        <v>Below Average</v>
      </c>
      <c r="J52" t="str">
        <f t="shared" si="0"/>
        <v>Eligible</v>
      </c>
      <c r="K52" t="str">
        <f t="shared" si="1"/>
        <v>Excellent</v>
      </c>
    </row>
    <row r="53" spans="1:11" x14ac:dyDescent="0.3">
      <c r="A53" t="s">
        <v>118</v>
      </c>
      <c r="B53" t="s">
        <v>119</v>
      </c>
      <c r="C53" t="s">
        <v>26</v>
      </c>
      <c r="D53" t="s">
        <v>49</v>
      </c>
      <c r="E53">
        <v>76593</v>
      </c>
      <c r="F53" s="2">
        <v>44769</v>
      </c>
      <c r="G53">
        <v>5</v>
      </c>
      <c r="H53">
        <v>10</v>
      </c>
      <c r="I53" t="str">
        <f>IF(E53&gt;AVERAGE(E:E),"Above Average", "Below Average")</f>
        <v>Below Average</v>
      </c>
      <c r="J53" t="str">
        <f t="shared" si="0"/>
        <v>Eligible</v>
      </c>
      <c r="K53" t="str">
        <f t="shared" si="1"/>
        <v>Excellent</v>
      </c>
    </row>
    <row r="54" spans="1:11" x14ac:dyDescent="0.3">
      <c r="A54" t="s">
        <v>120</v>
      </c>
      <c r="B54" t="s">
        <v>121</v>
      </c>
      <c r="C54" t="s">
        <v>17</v>
      </c>
      <c r="D54" t="s">
        <v>49</v>
      </c>
      <c r="E54">
        <v>115990</v>
      </c>
      <c r="F54" s="2">
        <v>42604</v>
      </c>
      <c r="G54">
        <v>2</v>
      </c>
      <c r="H54">
        <v>1</v>
      </c>
      <c r="I54" t="str">
        <f>IF(E54&gt;AVERAGE(E:E),"Above Average", "Below Average")</f>
        <v>Above Average</v>
      </c>
      <c r="J54" t="str">
        <f t="shared" si="0"/>
        <v>Not Eligible</v>
      </c>
      <c r="K54" t="str">
        <f t="shared" si="1"/>
        <v>Needs Improvement</v>
      </c>
    </row>
    <row r="55" spans="1:11" x14ac:dyDescent="0.3">
      <c r="A55" t="s">
        <v>122</v>
      </c>
      <c r="B55" t="s">
        <v>123</v>
      </c>
      <c r="C55" t="s">
        <v>17</v>
      </c>
      <c r="D55" t="s">
        <v>11</v>
      </c>
      <c r="E55">
        <v>70063</v>
      </c>
      <c r="F55" s="2">
        <v>42220</v>
      </c>
      <c r="G55">
        <v>3</v>
      </c>
      <c r="H55">
        <v>13</v>
      </c>
      <c r="I55" t="str">
        <f>IF(E55&gt;AVERAGE(E:E),"Above Average", "Below Average")</f>
        <v>Below Average</v>
      </c>
      <c r="J55" t="str">
        <f t="shared" si="0"/>
        <v>Not Eligible</v>
      </c>
      <c r="K55" t="str">
        <f t="shared" si="1"/>
        <v>Good</v>
      </c>
    </row>
    <row r="56" spans="1:11" x14ac:dyDescent="0.3">
      <c r="A56" t="s">
        <v>124</v>
      </c>
      <c r="B56" t="s">
        <v>125</v>
      </c>
      <c r="C56" t="s">
        <v>17</v>
      </c>
      <c r="D56" t="s">
        <v>49</v>
      </c>
      <c r="E56">
        <v>52009</v>
      </c>
      <c r="F56" s="2">
        <v>44456</v>
      </c>
      <c r="G56">
        <v>3</v>
      </c>
      <c r="H56">
        <v>15</v>
      </c>
      <c r="I56" t="str">
        <f>IF(E56&gt;AVERAGE(E:E),"Above Average", "Below Average")</f>
        <v>Below Average</v>
      </c>
      <c r="J56" t="str">
        <f t="shared" si="0"/>
        <v>Not Eligible</v>
      </c>
      <c r="K56" t="str">
        <f t="shared" si="1"/>
        <v>Good</v>
      </c>
    </row>
    <row r="57" spans="1:11" x14ac:dyDescent="0.3">
      <c r="A57" t="s">
        <v>126</v>
      </c>
      <c r="B57" t="s">
        <v>127</v>
      </c>
      <c r="C57" t="s">
        <v>36</v>
      </c>
      <c r="D57" t="s">
        <v>11</v>
      </c>
      <c r="E57">
        <v>100412</v>
      </c>
      <c r="F57" s="2">
        <v>45344</v>
      </c>
      <c r="G57">
        <v>3</v>
      </c>
      <c r="H57">
        <v>15</v>
      </c>
      <c r="I57" t="str">
        <f>IF(E57&gt;AVERAGE(E:E),"Above Average", "Below Average")</f>
        <v>Above Average</v>
      </c>
      <c r="J57" t="str">
        <f t="shared" si="0"/>
        <v>Not Eligible</v>
      </c>
      <c r="K57" t="str">
        <f t="shared" si="1"/>
        <v>Good</v>
      </c>
    </row>
    <row r="58" spans="1:11" x14ac:dyDescent="0.3">
      <c r="A58" t="s">
        <v>128</v>
      </c>
      <c r="B58" t="s">
        <v>129</v>
      </c>
      <c r="C58" t="s">
        <v>36</v>
      </c>
      <c r="D58" t="s">
        <v>49</v>
      </c>
      <c r="E58">
        <v>73342</v>
      </c>
      <c r="F58" s="2">
        <v>44228</v>
      </c>
      <c r="G58">
        <v>2</v>
      </c>
      <c r="H58">
        <v>2</v>
      </c>
      <c r="I58" t="str">
        <f>IF(E58&gt;AVERAGE(E:E),"Above Average", "Below Average")</f>
        <v>Below Average</v>
      </c>
      <c r="J58" t="str">
        <f t="shared" si="0"/>
        <v>Not Eligible</v>
      </c>
      <c r="K58" t="str">
        <f t="shared" si="1"/>
        <v>Needs Improvement</v>
      </c>
    </row>
    <row r="59" spans="1:11" x14ac:dyDescent="0.3">
      <c r="A59" t="s">
        <v>130</v>
      </c>
      <c r="B59" t="s">
        <v>131</v>
      </c>
      <c r="C59" t="s">
        <v>26</v>
      </c>
      <c r="D59" t="s">
        <v>11</v>
      </c>
      <c r="E59">
        <v>50623</v>
      </c>
      <c r="F59" s="2">
        <v>45629</v>
      </c>
      <c r="G59">
        <v>3</v>
      </c>
      <c r="H59">
        <v>4</v>
      </c>
      <c r="I59" t="str">
        <f>IF(E59&gt;AVERAGE(E:E),"Above Average", "Below Average")</f>
        <v>Below Average</v>
      </c>
      <c r="J59" t="str">
        <f t="shared" si="0"/>
        <v>Not Eligible</v>
      </c>
      <c r="K59" t="str">
        <f t="shared" si="1"/>
        <v>Good</v>
      </c>
    </row>
    <row r="60" spans="1:11" x14ac:dyDescent="0.3">
      <c r="A60" t="s">
        <v>132</v>
      </c>
      <c r="B60" t="s">
        <v>133</v>
      </c>
      <c r="C60" t="s">
        <v>17</v>
      </c>
      <c r="D60" t="s">
        <v>11</v>
      </c>
      <c r="E60">
        <v>90724</v>
      </c>
      <c r="F60" s="2">
        <v>44761</v>
      </c>
      <c r="G60">
        <v>2</v>
      </c>
      <c r="H60">
        <v>2</v>
      </c>
      <c r="I60" t="str">
        <f>IF(E60&gt;AVERAGE(E:E),"Above Average", "Below Average")</f>
        <v>Above Average</v>
      </c>
      <c r="J60" t="str">
        <f t="shared" si="0"/>
        <v>Not Eligible</v>
      </c>
      <c r="K60" t="str">
        <f t="shared" si="1"/>
        <v>Needs Improvement</v>
      </c>
    </row>
    <row r="61" spans="1:11" x14ac:dyDescent="0.3">
      <c r="A61" t="s">
        <v>134</v>
      </c>
      <c r="B61" t="s">
        <v>135</v>
      </c>
      <c r="C61" t="s">
        <v>26</v>
      </c>
      <c r="D61" t="s">
        <v>11</v>
      </c>
      <c r="E61">
        <v>98610</v>
      </c>
      <c r="F61" s="2">
        <v>45647</v>
      </c>
      <c r="G61">
        <v>2</v>
      </c>
      <c r="H61">
        <v>5</v>
      </c>
      <c r="I61" t="str">
        <f>IF(E61&gt;AVERAGE(E:E),"Above Average", "Below Average")</f>
        <v>Above Average</v>
      </c>
      <c r="J61" t="str">
        <f t="shared" si="0"/>
        <v>Not Eligible</v>
      </c>
      <c r="K61" t="str">
        <f t="shared" si="1"/>
        <v>Needs Improvement</v>
      </c>
    </row>
    <row r="62" spans="1:11" x14ac:dyDescent="0.3">
      <c r="A62" t="s">
        <v>136</v>
      </c>
      <c r="B62" t="s">
        <v>137</v>
      </c>
      <c r="C62" t="s">
        <v>17</v>
      </c>
      <c r="D62" t="s">
        <v>11</v>
      </c>
      <c r="E62">
        <v>93269</v>
      </c>
      <c r="F62" s="2">
        <v>45357</v>
      </c>
      <c r="G62">
        <v>1</v>
      </c>
      <c r="H62">
        <v>2</v>
      </c>
      <c r="I62" t="str">
        <f>IF(E62&gt;AVERAGE(E:E),"Above Average", "Below Average")</f>
        <v>Above Average</v>
      </c>
      <c r="J62" t="str">
        <f t="shared" si="0"/>
        <v>Not Eligible</v>
      </c>
      <c r="K62" t="str">
        <f t="shared" si="1"/>
        <v>Needs Improvement</v>
      </c>
    </row>
    <row r="63" spans="1:11" x14ac:dyDescent="0.3">
      <c r="A63" t="s">
        <v>138</v>
      </c>
      <c r="B63" t="s">
        <v>139</v>
      </c>
      <c r="C63" t="s">
        <v>26</v>
      </c>
      <c r="D63" t="s">
        <v>49</v>
      </c>
      <c r="E63">
        <v>54963</v>
      </c>
      <c r="F63" s="2">
        <v>42827</v>
      </c>
      <c r="G63">
        <v>5</v>
      </c>
      <c r="H63">
        <v>6</v>
      </c>
      <c r="I63" t="str">
        <f>IF(E63&gt;AVERAGE(E:E),"Above Average", "Below Average")</f>
        <v>Below Average</v>
      </c>
      <c r="J63" t="str">
        <f t="shared" si="0"/>
        <v>Not Eligible</v>
      </c>
      <c r="K63" t="str">
        <f t="shared" si="1"/>
        <v>Excellent</v>
      </c>
    </row>
    <row r="64" spans="1:11" x14ac:dyDescent="0.3">
      <c r="A64" t="s">
        <v>140</v>
      </c>
      <c r="B64" t="s">
        <v>141</v>
      </c>
      <c r="C64" t="s">
        <v>17</v>
      </c>
      <c r="D64" t="s">
        <v>49</v>
      </c>
      <c r="E64">
        <v>102125</v>
      </c>
      <c r="F64" s="2">
        <v>44420</v>
      </c>
      <c r="G64">
        <v>1</v>
      </c>
      <c r="H64">
        <v>0</v>
      </c>
      <c r="I64" t="str">
        <f>IF(E64&gt;AVERAGE(E:E),"Above Average", "Below Average")</f>
        <v>Above Average</v>
      </c>
      <c r="J64" t="str">
        <f t="shared" si="0"/>
        <v>Not Eligible</v>
      </c>
      <c r="K64" t="str">
        <f t="shared" si="1"/>
        <v>Needs Improvement</v>
      </c>
    </row>
    <row r="65" spans="1:11" x14ac:dyDescent="0.3">
      <c r="A65" t="s">
        <v>142</v>
      </c>
      <c r="B65" t="s">
        <v>143</v>
      </c>
      <c r="C65" t="s">
        <v>36</v>
      </c>
      <c r="D65" t="s">
        <v>49</v>
      </c>
      <c r="E65">
        <v>56164</v>
      </c>
      <c r="F65" s="2">
        <v>42317</v>
      </c>
      <c r="G65">
        <v>4</v>
      </c>
      <c r="H65">
        <v>3</v>
      </c>
      <c r="I65" t="str">
        <f>IF(E65&gt;AVERAGE(E:E),"Above Average", "Below Average")</f>
        <v>Below Average</v>
      </c>
      <c r="J65" t="str">
        <f t="shared" si="0"/>
        <v>Not Eligible</v>
      </c>
      <c r="K65" t="str">
        <f t="shared" si="1"/>
        <v>Excellent</v>
      </c>
    </row>
    <row r="66" spans="1:11" x14ac:dyDescent="0.3">
      <c r="A66" t="s">
        <v>144</v>
      </c>
      <c r="B66" t="s">
        <v>145</v>
      </c>
      <c r="C66" t="s">
        <v>10</v>
      </c>
      <c r="D66" t="s">
        <v>49</v>
      </c>
      <c r="E66">
        <v>113719</v>
      </c>
      <c r="F66" s="2">
        <v>45280</v>
      </c>
      <c r="G66">
        <v>4</v>
      </c>
      <c r="H66">
        <v>8</v>
      </c>
      <c r="I66" t="str">
        <f>IF(E66&gt;AVERAGE(E:E),"Above Average", "Below Average")</f>
        <v>Above Average</v>
      </c>
      <c r="J66" t="str">
        <f t="shared" si="0"/>
        <v>Eligible</v>
      </c>
      <c r="K66" t="str">
        <f t="shared" si="1"/>
        <v>Excellent</v>
      </c>
    </row>
    <row r="67" spans="1:11" x14ac:dyDescent="0.3">
      <c r="A67" t="s">
        <v>146</v>
      </c>
      <c r="B67" t="s">
        <v>147</v>
      </c>
      <c r="C67" t="s">
        <v>10</v>
      </c>
      <c r="D67" t="s">
        <v>49</v>
      </c>
      <c r="E67">
        <v>83006</v>
      </c>
      <c r="F67" s="2">
        <v>44322</v>
      </c>
      <c r="G67">
        <v>5</v>
      </c>
      <c r="H67">
        <v>7</v>
      </c>
      <c r="I67" t="str">
        <f>IF(E67&gt;AVERAGE(E:E),"Above Average", "Below Average")</f>
        <v>Above Average</v>
      </c>
      <c r="J67" t="str">
        <f t="shared" ref="J67:J130" si="2">IF(AND(E67&gt;60000,G67&gt;=4),"Eligible","Not Eligible")</f>
        <v>Eligible</v>
      </c>
      <c r="K67" t="str">
        <f t="shared" ref="K67:K130" si="3">IF(G67&gt;=4,"Excellent",IF(G67=3,"Good","Needs Improvement"))</f>
        <v>Excellent</v>
      </c>
    </row>
    <row r="68" spans="1:11" x14ac:dyDescent="0.3">
      <c r="A68" t="s">
        <v>148</v>
      </c>
      <c r="B68" t="s">
        <v>149</v>
      </c>
      <c r="C68" t="s">
        <v>36</v>
      </c>
      <c r="D68" t="s">
        <v>49</v>
      </c>
      <c r="E68">
        <v>82015</v>
      </c>
      <c r="F68" s="2">
        <v>42722</v>
      </c>
      <c r="G68">
        <v>2</v>
      </c>
      <c r="H68">
        <v>5</v>
      </c>
      <c r="I68" t="str">
        <f>IF(E68&gt;AVERAGE(E:E),"Above Average", "Below Average")</f>
        <v>Above Average</v>
      </c>
      <c r="J68" t="str">
        <f t="shared" si="2"/>
        <v>Not Eligible</v>
      </c>
      <c r="K68" t="str">
        <f t="shared" si="3"/>
        <v>Needs Improvement</v>
      </c>
    </row>
    <row r="69" spans="1:11" x14ac:dyDescent="0.3">
      <c r="A69" t="s">
        <v>150</v>
      </c>
      <c r="B69" t="s">
        <v>151</v>
      </c>
      <c r="C69" t="s">
        <v>26</v>
      </c>
      <c r="D69" t="s">
        <v>11</v>
      </c>
      <c r="E69">
        <v>49853</v>
      </c>
      <c r="F69" s="2">
        <v>44124</v>
      </c>
      <c r="G69">
        <v>2</v>
      </c>
      <c r="H69">
        <v>5</v>
      </c>
      <c r="I69" t="str">
        <f>IF(E69&gt;AVERAGE(E:E),"Above Average", "Below Average")</f>
        <v>Below Average</v>
      </c>
      <c r="J69" t="str">
        <f t="shared" si="2"/>
        <v>Not Eligible</v>
      </c>
      <c r="K69" t="str">
        <f t="shared" si="3"/>
        <v>Needs Improvement</v>
      </c>
    </row>
    <row r="70" spans="1:11" x14ac:dyDescent="0.3">
      <c r="A70" t="s">
        <v>152</v>
      </c>
      <c r="B70" t="s">
        <v>153</v>
      </c>
      <c r="C70" t="s">
        <v>36</v>
      </c>
      <c r="D70" t="s">
        <v>11</v>
      </c>
      <c r="E70">
        <v>59553</v>
      </c>
      <c r="F70" s="2">
        <v>43685</v>
      </c>
      <c r="G70">
        <v>4</v>
      </c>
      <c r="H70">
        <v>10</v>
      </c>
      <c r="I70" t="str">
        <f>IF(E70&gt;AVERAGE(E:E),"Above Average", "Below Average")</f>
        <v>Below Average</v>
      </c>
      <c r="J70" t="str">
        <f t="shared" si="2"/>
        <v>Not Eligible</v>
      </c>
      <c r="K70" t="str">
        <f t="shared" si="3"/>
        <v>Excellent</v>
      </c>
    </row>
    <row r="71" spans="1:11" x14ac:dyDescent="0.3">
      <c r="A71" t="s">
        <v>154</v>
      </c>
      <c r="B71" t="s">
        <v>155</v>
      </c>
      <c r="C71" t="s">
        <v>26</v>
      </c>
      <c r="D71" t="s">
        <v>11</v>
      </c>
      <c r="E71">
        <v>109298</v>
      </c>
      <c r="F71" s="2">
        <v>44907</v>
      </c>
      <c r="G71">
        <v>2</v>
      </c>
      <c r="H71">
        <v>4</v>
      </c>
      <c r="I71" t="str">
        <f>IF(E71&gt;AVERAGE(E:E),"Above Average", "Below Average")</f>
        <v>Above Average</v>
      </c>
      <c r="J71" t="str">
        <f t="shared" si="2"/>
        <v>Not Eligible</v>
      </c>
      <c r="K71" t="str">
        <f t="shared" si="3"/>
        <v>Needs Improvement</v>
      </c>
    </row>
    <row r="72" spans="1:11" x14ac:dyDescent="0.3">
      <c r="A72" t="s">
        <v>156</v>
      </c>
      <c r="B72" t="s">
        <v>157</v>
      </c>
      <c r="C72" t="s">
        <v>26</v>
      </c>
      <c r="D72" t="s">
        <v>11</v>
      </c>
      <c r="E72">
        <v>93962</v>
      </c>
      <c r="F72" s="2">
        <v>42997</v>
      </c>
      <c r="G72">
        <v>5</v>
      </c>
      <c r="H72">
        <v>5</v>
      </c>
      <c r="I72" t="str">
        <f>IF(E72&gt;AVERAGE(E:E),"Above Average", "Below Average")</f>
        <v>Above Average</v>
      </c>
      <c r="J72" t="str">
        <f t="shared" si="2"/>
        <v>Eligible</v>
      </c>
      <c r="K72" t="str">
        <f t="shared" si="3"/>
        <v>Excellent</v>
      </c>
    </row>
    <row r="73" spans="1:11" x14ac:dyDescent="0.3">
      <c r="A73" t="s">
        <v>158</v>
      </c>
      <c r="B73" t="s">
        <v>159</v>
      </c>
      <c r="C73" t="s">
        <v>36</v>
      </c>
      <c r="D73" t="s">
        <v>49</v>
      </c>
      <c r="E73">
        <v>95902</v>
      </c>
      <c r="F73" s="2">
        <v>43393</v>
      </c>
      <c r="G73">
        <v>3</v>
      </c>
      <c r="H73">
        <v>4</v>
      </c>
      <c r="I73" t="str">
        <f>IF(E73&gt;AVERAGE(E:E),"Above Average", "Below Average")</f>
        <v>Above Average</v>
      </c>
      <c r="J73" t="str">
        <f t="shared" si="2"/>
        <v>Not Eligible</v>
      </c>
      <c r="K73" t="str">
        <f t="shared" si="3"/>
        <v>Good</v>
      </c>
    </row>
    <row r="74" spans="1:11" x14ac:dyDescent="0.3">
      <c r="A74" t="s">
        <v>160</v>
      </c>
      <c r="B74" t="s">
        <v>161</v>
      </c>
      <c r="C74" t="s">
        <v>29</v>
      </c>
      <c r="D74" t="s">
        <v>49</v>
      </c>
      <c r="E74">
        <v>55604</v>
      </c>
      <c r="F74" s="2">
        <v>42314</v>
      </c>
      <c r="G74">
        <v>1</v>
      </c>
      <c r="H74">
        <v>3</v>
      </c>
      <c r="I74" t="str">
        <f>IF(E74&gt;AVERAGE(E:E),"Above Average", "Below Average")</f>
        <v>Below Average</v>
      </c>
      <c r="J74" t="str">
        <f t="shared" si="2"/>
        <v>Not Eligible</v>
      </c>
      <c r="K74" t="str">
        <f t="shared" si="3"/>
        <v>Needs Improvement</v>
      </c>
    </row>
    <row r="75" spans="1:11" x14ac:dyDescent="0.3">
      <c r="A75" t="s">
        <v>162</v>
      </c>
      <c r="B75" t="s">
        <v>163</v>
      </c>
      <c r="C75" t="s">
        <v>26</v>
      </c>
      <c r="D75" t="s">
        <v>49</v>
      </c>
      <c r="E75">
        <v>100137</v>
      </c>
      <c r="F75" s="2">
        <v>42243</v>
      </c>
      <c r="G75">
        <v>5</v>
      </c>
      <c r="H75">
        <v>4</v>
      </c>
      <c r="I75" t="str">
        <f>IF(E75&gt;AVERAGE(E:E),"Above Average", "Below Average")</f>
        <v>Above Average</v>
      </c>
      <c r="J75" t="str">
        <f t="shared" si="2"/>
        <v>Eligible</v>
      </c>
      <c r="K75" t="str">
        <f t="shared" si="3"/>
        <v>Excellent</v>
      </c>
    </row>
    <row r="76" spans="1:11" x14ac:dyDescent="0.3">
      <c r="A76" t="s">
        <v>164</v>
      </c>
      <c r="B76" t="s">
        <v>165</v>
      </c>
      <c r="C76" t="s">
        <v>17</v>
      </c>
      <c r="D76" t="s">
        <v>11</v>
      </c>
      <c r="E76">
        <v>45961</v>
      </c>
      <c r="F76" s="2">
        <v>43238</v>
      </c>
      <c r="G76">
        <v>1</v>
      </c>
      <c r="H76">
        <v>4</v>
      </c>
      <c r="I76" t="str">
        <f>IF(E76&gt;AVERAGE(E:E),"Above Average", "Below Average")</f>
        <v>Below Average</v>
      </c>
      <c r="J76" t="str">
        <f t="shared" si="2"/>
        <v>Not Eligible</v>
      </c>
      <c r="K76" t="str">
        <f t="shared" si="3"/>
        <v>Needs Improvement</v>
      </c>
    </row>
    <row r="77" spans="1:11" x14ac:dyDescent="0.3">
      <c r="A77" t="s">
        <v>166</v>
      </c>
      <c r="B77" t="s">
        <v>167</v>
      </c>
      <c r="C77" t="s">
        <v>36</v>
      </c>
      <c r="D77" t="s">
        <v>11</v>
      </c>
      <c r="E77">
        <v>115979</v>
      </c>
      <c r="F77" s="2">
        <v>43426</v>
      </c>
      <c r="G77">
        <v>5</v>
      </c>
      <c r="H77">
        <v>8</v>
      </c>
      <c r="I77" t="str">
        <f>IF(E77&gt;AVERAGE(E:E),"Above Average", "Below Average")</f>
        <v>Above Average</v>
      </c>
      <c r="J77" t="str">
        <f t="shared" si="2"/>
        <v>Eligible</v>
      </c>
      <c r="K77" t="str">
        <f t="shared" si="3"/>
        <v>Excellent</v>
      </c>
    </row>
    <row r="78" spans="1:11" x14ac:dyDescent="0.3">
      <c r="A78" t="s">
        <v>168</v>
      </c>
      <c r="B78" t="s">
        <v>169</v>
      </c>
      <c r="C78" t="s">
        <v>26</v>
      </c>
      <c r="D78" t="s">
        <v>49</v>
      </c>
      <c r="E78">
        <v>71319</v>
      </c>
      <c r="F78" s="2">
        <v>43192</v>
      </c>
      <c r="G78">
        <v>4</v>
      </c>
      <c r="H78">
        <v>9</v>
      </c>
      <c r="I78" t="str">
        <f>IF(E78&gt;AVERAGE(E:E),"Above Average", "Below Average")</f>
        <v>Below Average</v>
      </c>
      <c r="J78" t="str">
        <f t="shared" si="2"/>
        <v>Eligible</v>
      </c>
      <c r="K78" t="str">
        <f t="shared" si="3"/>
        <v>Excellent</v>
      </c>
    </row>
    <row r="79" spans="1:11" x14ac:dyDescent="0.3">
      <c r="A79" t="s">
        <v>170</v>
      </c>
      <c r="B79" t="s">
        <v>171</v>
      </c>
      <c r="C79" t="s">
        <v>17</v>
      </c>
      <c r="D79" t="s">
        <v>49</v>
      </c>
      <c r="E79">
        <v>99128</v>
      </c>
      <c r="F79" s="2">
        <v>44186</v>
      </c>
      <c r="G79">
        <v>5</v>
      </c>
      <c r="H79">
        <v>4</v>
      </c>
      <c r="I79" t="str">
        <f>IF(E79&gt;AVERAGE(E:E),"Above Average", "Below Average")</f>
        <v>Above Average</v>
      </c>
      <c r="J79" t="str">
        <f t="shared" si="2"/>
        <v>Eligible</v>
      </c>
      <c r="K79" t="str">
        <f t="shared" si="3"/>
        <v>Excellent</v>
      </c>
    </row>
    <row r="80" spans="1:11" x14ac:dyDescent="0.3">
      <c r="A80" t="s">
        <v>172</v>
      </c>
      <c r="B80" t="s">
        <v>173</v>
      </c>
      <c r="C80" t="s">
        <v>26</v>
      </c>
      <c r="D80" t="s">
        <v>11</v>
      </c>
      <c r="E80">
        <v>88988</v>
      </c>
      <c r="F80" s="2">
        <v>42076</v>
      </c>
      <c r="G80">
        <v>5</v>
      </c>
      <c r="H80">
        <v>4</v>
      </c>
      <c r="I80" t="str">
        <f>IF(E80&gt;AVERAGE(E:E),"Above Average", "Below Average")</f>
        <v>Above Average</v>
      </c>
      <c r="J80" t="str">
        <f t="shared" si="2"/>
        <v>Eligible</v>
      </c>
      <c r="K80" t="str">
        <f t="shared" si="3"/>
        <v>Excellent</v>
      </c>
    </row>
    <row r="81" spans="1:11" x14ac:dyDescent="0.3">
      <c r="A81" t="s">
        <v>174</v>
      </c>
      <c r="B81" t="s">
        <v>175</v>
      </c>
      <c r="C81" t="s">
        <v>10</v>
      </c>
      <c r="D81" t="s">
        <v>11</v>
      </c>
      <c r="E81">
        <v>68781</v>
      </c>
      <c r="F81" s="2">
        <v>43459</v>
      </c>
      <c r="G81">
        <v>1</v>
      </c>
      <c r="H81">
        <v>3</v>
      </c>
      <c r="I81" t="str">
        <f>IF(E81&gt;AVERAGE(E:E),"Above Average", "Below Average")</f>
        <v>Below Average</v>
      </c>
      <c r="J81" t="str">
        <f t="shared" si="2"/>
        <v>Not Eligible</v>
      </c>
      <c r="K81" t="str">
        <f t="shared" si="3"/>
        <v>Needs Improvement</v>
      </c>
    </row>
    <row r="82" spans="1:11" x14ac:dyDescent="0.3">
      <c r="A82" t="s">
        <v>176</v>
      </c>
      <c r="B82" t="s">
        <v>177</v>
      </c>
      <c r="C82" t="s">
        <v>36</v>
      </c>
      <c r="D82" t="s">
        <v>11</v>
      </c>
      <c r="E82">
        <v>94935</v>
      </c>
      <c r="F82" s="2">
        <v>42102</v>
      </c>
      <c r="G82">
        <v>3</v>
      </c>
      <c r="H82">
        <v>5</v>
      </c>
      <c r="I82" t="str">
        <f>IF(E82&gt;AVERAGE(E:E),"Above Average", "Below Average")</f>
        <v>Above Average</v>
      </c>
      <c r="J82" t="str">
        <f t="shared" si="2"/>
        <v>Not Eligible</v>
      </c>
      <c r="K82" t="str">
        <f t="shared" si="3"/>
        <v>Good</v>
      </c>
    </row>
    <row r="83" spans="1:11" x14ac:dyDescent="0.3">
      <c r="A83" t="s">
        <v>178</v>
      </c>
      <c r="B83" t="s">
        <v>179</v>
      </c>
      <c r="C83" t="s">
        <v>36</v>
      </c>
      <c r="D83" t="s">
        <v>11</v>
      </c>
      <c r="E83">
        <v>108779</v>
      </c>
      <c r="F83" s="2">
        <v>43086</v>
      </c>
      <c r="G83">
        <v>1</v>
      </c>
      <c r="H83">
        <v>1</v>
      </c>
      <c r="I83" t="str">
        <f>IF(E83&gt;AVERAGE(E:E),"Above Average", "Below Average")</f>
        <v>Above Average</v>
      </c>
      <c r="J83" t="str">
        <f t="shared" si="2"/>
        <v>Not Eligible</v>
      </c>
      <c r="K83" t="str">
        <f t="shared" si="3"/>
        <v>Needs Improvement</v>
      </c>
    </row>
    <row r="84" spans="1:11" x14ac:dyDescent="0.3">
      <c r="A84" t="s">
        <v>180</v>
      </c>
      <c r="B84" t="s">
        <v>181</v>
      </c>
      <c r="C84" t="s">
        <v>14</v>
      </c>
      <c r="D84" t="s">
        <v>11</v>
      </c>
      <c r="E84">
        <v>70305</v>
      </c>
      <c r="F84" s="2">
        <v>45635</v>
      </c>
      <c r="G84">
        <v>4</v>
      </c>
      <c r="H84">
        <v>12</v>
      </c>
      <c r="I84" t="str">
        <f>IF(E84&gt;AVERAGE(E:E),"Above Average", "Below Average")</f>
        <v>Below Average</v>
      </c>
      <c r="J84" t="str">
        <f t="shared" si="2"/>
        <v>Eligible</v>
      </c>
      <c r="K84" t="str">
        <f t="shared" si="3"/>
        <v>Excellent</v>
      </c>
    </row>
    <row r="85" spans="1:11" x14ac:dyDescent="0.3">
      <c r="A85" t="s">
        <v>182</v>
      </c>
      <c r="B85" t="s">
        <v>183</v>
      </c>
      <c r="C85" t="s">
        <v>36</v>
      </c>
      <c r="D85" t="s">
        <v>49</v>
      </c>
      <c r="E85">
        <v>75965</v>
      </c>
      <c r="F85" s="2">
        <v>43275</v>
      </c>
      <c r="G85">
        <v>2</v>
      </c>
      <c r="H85">
        <v>1</v>
      </c>
      <c r="I85" t="str">
        <f>IF(E85&gt;AVERAGE(E:E),"Above Average", "Below Average")</f>
        <v>Below Average</v>
      </c>
      <c r="J85" t="str">
        <f t="shared" si="2"/>
        <v>Not Eligible</v>
      </c>
      <c r="K85" t="str">
        <f t="shared" si="3"/>
        <v>Needs Improvement</v>
      </c>
    </row>
    <row r="86" spans="1:11" x14ac:dyDescent="0.3">
      <c r="A86" t="s">
        <v>184</v>
      </c>
      <c r="B86" t="s">
        <v>185</v>
      </c>
      <c r="C86" t="s">
        <v>26</v>
      </c>
      <c r="D86" t="s">
        <v>49</v>
      </c>
      <c r="E86">
        <v>40560</v>
      </c>
      <c r="F86" s="2">
        <v>43502</v>
      </c>
      <c r="G86">
        <v>4</v>
      </c>
      <c r="H86">
        <v>10</v>
      </c>
      <c r="I86" t="str">
        <f>IF(E86&gt;AVERAGE(E:E),"Above Average", "Below Average")</f>
        <v>Below Average</v>
      </c>
      <c r="J86" t="str">
        <f t="shared" si="2"/>
        <v>Not Eligible</v>
      </c>
      <c r="K86" t="str">
        <f t="shared" si="3"/>
        <v>Excellent</v>
      </c>
    </row>
    <row r="87" spans="1:11" x14ac:dyDescent="0.3">
      <c r="A87" t="s">
        <v>186</v>
      </c>
      <c r="B87" t="s">
        <v>187</v>
      </c>
      <c r="C87" t="s">
        <v>14</v>
      </c>
      <c r="D87" t="s">
        <v>49</v>
      </c>
      <c r="E87">
        <v>88274</v>
      </c>
      <c r="F87" s="2">
        <v>44518</v>
      </c>
      <c r="G87">
        <v>2</v>
      </c>
      <c r="H87">
        <v>5</v>
      </c>
      <c r="I87" t="str">
        <f>IF(E87&gt;AVERAGE(E:E),"Above Average", "Below Average")</f>
        <v>Above Average</v>
      </c>
      <c r="J87" t="str">
        <f t="shared" si="2"/>
        <v>Not Eligible</v>
      </c>
      <c r="K87" t="str">
        <f t="shared" si="3"/>
        <v>Needs Improvement</v>
      </c>
    </row>
    <row r="88" spans="1:11" x14ac:dyDescent="0.3">
      <c r="A88" t="s">
        <v>188</v>
      </c>
      <c r="B88" t="s">
        <v>189</v>
      </c>
      <c r="C88" t="s">
        <v>14</v>
      </c>
      <c r="D88" t="s">
        <v>49</v>
      </c>
      <c r="E88">
        <v>50155</v>
      </c>
      <c r="F88" s="2">
        <v>42855</v>
      </c>
      <c r="G88">
        <v>1</v>
      </c>
      <c r="H88">
        <v>2</v>
      </c>
      <c r="I88" t="str">
        <f>IF(E88&gt;AVERAGE(E:E),"Above Average", "Below Average")</f>
        <v>Below Average</v>
      </c>
      <c r="J88" t="str">
        <f t="shared" si="2"/>
        <v>Not Eligible</v>
      </c>
      <c r="K88" t="str">
        <f t="shared" si="3"/>
        <v>Needs Improvement</v>
      </c>
    </row>
    <row r="89" spans="1:11" x14ac:dyDescent="0.3">
      <c r="A89" t="s">
        <v>190</v>
      </c>
      <c r="B89" t="s">
        <v>191</v>
      </c>
      <c r="C89" t="s">
        <v>14</v>
      </c>
      <c r="D89" t="s">
        <v>49</v>
      </c>
      <c r="E89">
        <v>64695</v>
      </c>
      <c r="F89" s="2">
        <v>44912</v>
      </c>
      <c r="G89">
        <v>1</v>
      </c>
      <c r="H89">
        <v>4</v>
      </c>
      <c r="I89" t="str">
        <f>IF(E89&gt;AVERAGE(E:E),"Above Average", "Below Average")</f>
        <v>Below Average</v>
      </c>
      <c r="J89" t="str">
        <f t="shared" si="2"/>
        <v>Not Eligible</v>
      </c>
      <c r="K89" t="str">
        <f t="shared" si="3"/>
        <v>Needs Improvement</v>
      </c>
    </row>
    <row r="90" spans="1:11" x14ac:dyDescent="0.3">
      <c r="A90" t="s">
        <v>192</v>
      </c>
      <c r="B90" t="s">
        <v>193</v>
      </c>
      <c r="C90" t="s">
        <v>36</v>
      </c>
      <c r="D90" t="s">
        <v>11</v>
      </c>
      <c r="E90">
        <v>51866</v>
      </c>
      <c r="F90" s="2">
        <v>43545</v>
      </c>
      <c r="G90">
        <v>2</v>
      </c>
      <c r="H90">
        <v>5</v>
      </c>
      <c r="I90" t="str">
        <f>IF(E90&gt;AVERAGE(E:E),"Above Average", "Below Average")</f>
        <v>Below Average</v>
      </c>
      <c r="J90" t="str">
        <f t="shared" si="2"/>
        <v>Not Eligible</v>
      </c>
      <c r="K90" t="str">
        <f t="shared" si="3"/>
        <v>Needs Improvement</v>
      </c>
    </row>
    <row r="91" spans="1:11" x14ac:dyDescent="0.3">
      <c r="A91" t="s">
        <v>194</v>
      </c>
      <c r="B91" t="s">
        <v>195</v>
      </c>
      <c r="C91" t="s">
        <v>14</v>
      </c>
      <c r="D91" t="s">
        <v>49</v>
      </c>
      <c r="E91">
        <v>98517</v>
      </c>
      <c r="F91" s="2">
        <v>43661</v>
      </c>
      <c r="G91">
        <v>2</v>
      </c>
      <c r="H91">
        <v>3</v>
      </c>
      <c r="I91" t="str">
        <f>IF(E91&gt;AVERAGE(E:E),"Above Average", "Below Average")</f>
        <v>Above Average</v>
      </c>
      <c r="J91" t="str">
        <f t="shared" si="2"/>
        <v>Not Eligible</v>
      </c>
      <c r="K91" t="str">
        <f t="shared" si="3"/>
        <v>Needs Improvement</v>
      </c>
    </row>
    <row r="92" spans="1:11" x14ac:dyDescent="0.3">
      <c r="A92" t="s">
        <v>196</v>
      </c>
      <c r="B92" t="s">
        <v>197</v>
      </c>
      <c r="C92" t="s">
        <v>26</v>
      </c>
      <c r="D92" t="s">
        <v>49</v>
      </c>
      <c r="E92">
        <v>72494</v>
      </c>
      <c r="F92" s="2">
        <v>44592</v>
      </c>
      <c r="G92">
        <v>4</v>
      </c>
      <c r="H92">
        <v>14</v>
      </c>
      <c r="I92" t="str">
        <f>IF(E92&gt;AVERAGE(E:E),"Above Average", "Below Average")</f>
        <v>Below Average</v>
      </c>
      <c r="J92" t="str">
        <f t="shared" si="2"/>
        <v>Eligible</v>
      </c>
      <c r="K92" t="str">
        <f t="shared" si="3"/>
        <v>Excellent</v>
      </c>
    </row>
    <row r="93" spans="1:11" x14ac:dyDescent="0.3">
      <c r="A93" t="s">
        <v>198</v>
      </c>
      <c r="B93" t="s">
        <v>199</v>
      </c>
      <c r="C93" t="s">
        <v>14</v>
      </c>
      <c r="D93" t="s">
        <v>11</v>
      </c>
      <c r="E93">
        <v>65839</v>
      </c>
      <c r="F93" s="2">
        <v>43348</v>
      </c>
      <c r="G93">
        <v>1</v>
      </c>
      <c r="H93">
        <v>2</v>
      </c>
      <c r="I93" t="str">
        <f>IF(E93&gt;AVERAGE(E:E),"Above Average", "Below Average")</f>
        <v>Below Average</v>
      </c>
      <c r="J93" t="str">
        <f t="shared" si="2"/>
        <v>Not Eligible</v>
      </c>
      <c r="K93" t="str">
        <f t="shared" si="3"/>
        <v>Needs Improvement</v>
      </c>
    </row>
    <row r="94" spans="1:11" x14ac:dyDescent="0.3">
      <c r="A94" t="s">
        <v>200</v>
      </c>
      <c r="B94" t="s">
        <v>201</v>
      </c>
      <c r="C94" t="s">
        <v>36</v>
      </c>
      <c r="D94" t="s">
        <v>49</v>
      </c>
      <c r="E94">
        <v>88947</v>
      </c>
      <c r="F94" s="2">
        <v>45082</v>
      </c>
      <c r="G94">
        <v>2</v>
      </c>
      <c r="H94">
        <v>5</v>
      </c>
      <c r="I94" t="str">
        <f>IF(E94&gt;AVERAGE(E:E),"Above Average", "Below Average")</f>
        <v>Above Average</v>
      </c>
      <c r="J94" t="str">
        <f t="shared" si="2"/>
        <v>Not Eligible</v>
      </c>
      <c r="K94" t="str">
        <f t="shared" si="3"/>
        <v>Needs Improvement</v>
      </c>
    </row>
    <row r="95" spans="1:11" x14ac:dyDescent="0.3">
      <c r="A95" t="s">
        <v>202</v>
      </c>
      <c r="B95" t="s">
        <v>203</v>
      </c>
      <c r="C95" t="s">
        <v>17</v>
      </c>
      <c r="D95" t="s">
        <v>49</v>
      </c>
      <c r="E95">
        <v>67142</v>
      </c>
      <c r="F95" s="2">
        <v>44732</v>
      </c>
      <c r="G95">
        <v>5</v>
      </c>
      <c r="H95">
        <v>9</v>
      </c>
      <c r="I95" t="str">
        <f>IF(E95&gt;AVERAGE(E:E),"Above Average", "Below Average")</f>
        <v>Below Average</v>
      </c>
      <c r="J95" t="str">
        <f t="shared" si="2"/>
        <v>Eligible</v>
      </c>
      <c r="K95" t="str">
        <f t="shared" si="3"/>
        <v>Excellent</v>
      </c>
    </row>
    <row r="96" spans="1:11" x14ac:dyDescent="0.3">
      <c r="A96" t="s">
        <v>204</v>
      </c>
      <c r="B96" t="s">
        <v>205</v>
      </c>
      <c r="C96" t="s">
        <v>29</v>
      </c>
      <c r="D96" t="s">
        <v>49</v>
      </c>
      <c r="E96">
        <v>60598</v>
      </c>
      <c r="F96" s="2">
        <v>42289</v>
      </c>
      <c r="G96">
        <v>5</v>
      </c>
      <c r="H96">
        <v>7</v>
      </c>
      <c r="I96" t="str">
        <f>IF(E96&gt;AVERAGE(E:E),"Above Average", "Below Average")</f>
        <v>Below Average</v>
      </c>
      <c r="J96" t="str">
        <f t="shared" si="2"/>
        <v>Eligible</v>
      </c>
      <c r="K96" t="str">
        <f t="shared" si="3"/>
        <v>Excellent</v>
      </c>
    </row>
    <row r="97" spans="1:11" x14ac:dyDescent="0.3">
      <c r="A97" t="s">
        <v>206</v>
      </c>
      <c r="B97" t="s">
        <v>207</v>
      </c>
      <c r="C97" t="s">
        <v>26</v>
      </c>
      <c r="D97" t="s">
        <v>11</v>
      </c>
      <c r="E97">
        <v>104957</v>
      </c>
      <c r="F97" s="2">
        <v>45090</v>
      </c>
      <c r="G97">
        <v>3</v>
      </c>
      <c r="H97">
        <v>9</v>
      </c>
      <c r="I97" t="str">
        <f>IF(E97&gt;AVERAGE(E:E),"Above Average", "Below Average")</f>
        <v>Above Average</v>
      </c>
      <c r="J97" t="str">
        <f t="shared" si="2"/>
        <v>Not Eligible</v>
      </c>
      <c r="K97" t="str">
        <f t="shared" si="3"/>
        <v>Good</v>
      </c>
    </row>
    <row r="98" spans="1:11" x14ac:dyDescent="0.3">
      <c r="A98" t="s">
        <v>208</v>
      </c>
      <c r="B98" t="s">
        <v>209</v>
      </c>
      <c r="C98" t="s">
        <v>29</v>
      </c>
      <c r="D98" t="s">
        <v>11</v>
      </c>
      <c r="E98">
        <v>109085</v>
      </c>
      <c r="F98" s="2">
        <v>42660</v>
      </c>
      <c r="G98">
        <v>1</v>
      </c>
      <c r="H98">
        <v>1</v>
      </c>
      <c r="I98" t="str">
        <f>IF(E98&gt;AVERAGE(E:E),"Above Average", "Below Average")</f>
        <v>Above Average</v>
      </c>
      <c r="J98" t="str">
        <f t="shared" si="2"/>
        <v>Not Eligible</v>
      </c>
      <c r="K98" t="str">
        <f t="shared" si="3"/>
        <v>Needs Improvement</v>
      </c>
    </row>
    <row r="99" spans="1:11" x14ac:dyDescent="0.3">
      <c r="A99" t="s">
        <v>210</v>
      </c>
      <c r="B99" t="s">
        <v>211</v>
      </c>
      <c r="C99" t="s">
        <v>29</v>
      </c>
      <c r="D99" t="s">
        <v>49</v>
      </c>
      <c r="E99">
        <v>54928</v>
      </c>
      <c r="F99" s="2">
        <v>44092</v>
      </c>
      <c r="G99">
        <v>4</v>
      </c>
      <c r="H99">
        <v>15</v>
      </c>
      <c r="I99" t="str">
        <f>IF(E99&gt;AVERAGE(E:E),"Above Average", "Below Average")</f>
        <v>Below Average</v>
      </c>
      <c r="J99" t="str">
        <f t="shared" si="2"/>
        <v>Not Eligible</v>
      </c>
      <c r="K99" t="str">
        <f t="shared" si="3"/>
        <v>Excellent</v>
      </c>
    </row>
    <row r="100" spans="1:11" x14ac:dyDescent="0.3">
      <c r="A100" t="s">
        <v>212</v>
      </c>
      <c r="B100" t="s">
        <v>213</v>
      </c>
      <c r="C100" t="s">
        <v>17</v>
      </c>
      <c r="D100" t="s">
        <v>11</v>
      </c>
      <c r="E100">
        <v>102078</v>
      </c>
      <c r="F100" s="2">
        <v>44820</v>
      </c>
      <c r="G100">
        <v>3</v>
      </c>
      <c r="H100">
        <v>7</v>
      </c>
      <c r="I100" t="str">
        <f>IF(E100&gt;AVERAGE(E:E),"Above Average", "Below Average")</f>
        <v>Above Average</v>
      </c>
      <c r="J100" t="str">
        <f t="shared" si="2"/>
        <v>Not Eligible</v>
      </c>
      <c r="K100" t="str">
        <f t="shared" si="3"/>
        <v>Good</v>
      </c>
    </row>
    <row r="101" spans="1:11" x14ac:dyDescent="0.3">
      <c r="A101" t="s">
        <v>214</v>
      </c>
      <c r="B101" t="s">
        <v>215</v>
      </c>
      <c r="C101" t="s">
        <v>10</v>
      </c>
      <c r="D101" t="s">
        <v>11</v>
      </c>
      <c r="E101">
        <v>52914</v>
      </c>
      <c r="F101" s="2">
        <v>42422</v>
      </c>
      <c r="G101">
        <v>5</v>
      </c>
      <c r="H101">
        <v>14</v>
      </c>
      <c r="I101" t="str">
        <f>IF(E101&gt;AVERAGE(E:E),"Above Average", "Below Average")</f>
        <v>Below Average</v>
      </c>
      <c r="J101" t="str">
        <f t="shared" si="2"/>
        <v>Not Eligible</v>
      </c>
      <c r="K101" t="str">
        <f t="shared" si="3"/>
        <v>Excellent</v>
      </c>
    </row>
    <row r="102" spans="1:11" x14ac:dyDescent="0.3">
      <c r="A102" t="s">
        <v>216</v>
      </c>
      <c r="B102" t="s">
        <v>217</v>
      </c>
      <c r="C102" t="s">
        <v>29</v>
      </c>
      <c r="D102" t="s">
        <v>49</v>
      </c>
      <c r="E102">
        <v>58827</v>
      </c>
      <c r="F102" s="2">
        <v>45550</v>
      </c>
      <c r="G102">
        <v>5</v>
      </c>
      <c r="H102">
        <v>12</v>
      </c>
      <c r="I102" t="str">
        <f>IF(E102&gt;AVERAGE(E:E),"Above Average", "Below Average")</f>
        <v>Below Average</v>
      </c>
      <c r="J102" t="str">
        <f t="shared" si="2"/>
        <v>Not Eligible</v>
      </c>
      <c r="K102" t="str">
        <f t="shared" si="3"/>
        <v>Excellent</v>
      </c>
    </row>
    <row r="103" spans="1:11" x14ac:dyDescent="0.3">
      <c r="A103" t="s">
        <v>218</v>
      </c>
      <c r="B103" t="s">
        <v>219</v>
      </c>
      <c r="C103" t="s">
        <v>26</v>
      </c>
      <c r="D103" t="s">
        <v>49</v>
      </c>
      <c r="E103">
        <v>85890</v>
      </c>
      <c r="F103" s="2">
        <v>44564</v>
      </c>
      <c r="G103">
        <v>5</v>
      </c>
      <c r="H103">
        <v>12</v>
      </c>
      <c r="I103" t="str">
        <f>IF(E103&gt;AVERAGE(E:E),"Above Average", "Below Average")</f>
        <v>Above Average</v>
      </c>
      <c r="J103" t="str">
        <f t="shared" si="2"/>
        <v>Eligible</v>
      </c>
      <c r="K103" t="str">
        <f t="shared" si="3"/>
        <v>Excellent</v>
      </c>
    </row>
    <row r="104" spans="1:11" x14ac:dyDescent="0.3">
      <c r="A104" t="s">
        <v>220</v>
      </c>
      <c r="B104" t="s">
        <v>221</v>
      </c>
      <c r="C104" t="s">
        <v>10</v>
      </c>
      <c r="D104" t="s">
        <v>49</v>
      </c>
      <c r="E104">
        <v>96198</v>
      </c>
      <c r="F104" s="2">
        <v>42531</v>
      </c>
      <c r="G104">
        <v>2</v>
      </c>
      <c r="H104">
        <v>5</v>
      </c>
      <c r="I104" t="str">
        <f>IF(E104&gt;AVERAGE(E:E),"Above Average", "Below Average")</f>
        <v>Above Average</v>
      </c>
      <c r="J104" t="str">
        <f t="shared" si="2"/>
        <v>Not Eligible</v>
      </c>
      <c r="K104" t="str">
        <f t="shared" si="3"/>
        <v>Needs Improvement</v>
      </c>
    </row>
    <row r="105" spans="1:11" x14ac:dyDescent="0.3">
      <c r="A105" t="s">
        <v>222</v>
      </c>
      <c r="B105" t="s">
        <v>223</v>
      </c>
      <c r="C105" t="s">
        <v>17</v>
      </c>
      <c r="D105" t="s">
        <v>11</v>
      </c>
      <c r="E105">
        <v>87400</v>
      </c>
      <c r="F105" s="2">
        <v>44666</v>
      </c>
      <c r="G105">
        <v>3</v>
      </c>
      <c r="H105">
        <v>5</v>
      </c>
      <c r="I105" t="str">
        <f>IF(E105&gt;AVERAGE(E:E),"Above Average", "Below Average")</f>
        <v>Above Average</v>
      </c>
      <c r="J105" t="str">
        <f t="shared" si="2"/>
        <v>Not Eligible</v>
      </c>
      <c r="K105" t="str">
        <f t="shared" si="3"/>
        <v>Good</v>
      </c>
    </row>
    <row r="106" spans="1:11" x14ac:dyDescent="0.3">
      <c r="A106" t="s">
        <v>224</v>
      </c>
      <c r="B106" t="s">
        <v>225</v>
      </c>
      <c r="C106" t="s">
        <v>36</v>
      </c>
      <c r="D106" t="s">
        <v>49</v>
      </c>
      <c r="E106">
        <v>104836</v>
      </c>
      <c r="F106" s="2">
        <v>43669</v>
      </c>
      <c r="G106">
        <v>3</v>
      </c>
      <c r="H106">
        <v>15</v>
      </c>
      <c r="I106" t="str">
        <f>IF(E106&gt;AVERAGE(E:E),"Above Average", "Below Average")</f>
        <v>Above Average</v>
      </c>
      <c r="J106" t="str">
        <f t="shared" si="2"/>
        <v>Not Eligible</v>
      </c>
      <c r="K106" t="str">
        <f t="shared" si="3"/>
        <v>Good</v>
      </c>
    </row>
    <row r="107" spans="1:11" x14ac:dyDescent="0.3">
      <c r="A107" t="s">
        <v>226</v>
      </c>
      <c r="B107" t="s">
        <v>227</v>
      </c>
      <c r="C107" t="s">
        <v>29</v>
      </c>
      <c r="D107" t="s">
        <v>11</v>
      </c>
      <c r="E107">
        <v>92934</v>
      </c>
      <c r="F107" s="2">
        <v>45373</v>
      </c>
      <c r="G107">
        <v>4</v>
      </c>
      <c r="H107">
        <v>3</v>
      </c>
      <c r="I107" t="str">
        <f>IF(E107&gt;AVERAGE(E:E),"Above Average", "Below Average")</f>
        <v>Above Average</v>
      </c>
      <c r="J107" t="str">
        <f t="shared" si="2"/>
        <v>Eligible</v>
      </c>
      <c r="K107" t="str">
        <f t="shared" si="3"/>
        <v>Excellent</v>
      </c>
    </row>
    <row r="108" spans="1:11" x14ac:dyDescent="0.3">
      <c r="A108" t="s">
        <v>228</v>
      </c>
      <c r="B108" t="s">
        <v>229</v>
      </c>
      <c r="C108" t="s">
        <v>10</v>
      </c>
      <c r="D108" t="s">
        <v>49</v>
      </c>
      <c r="E108">
        <v>45526</v>
      </c>
      <c r="F108" s="2">
        <v>45513</v>
      </c>
      <c r="G108">
        <v>3</v>
      </c>
      <c r="H108">
        <v>12</v>
      </c>
      <c r="I108" t="str">
        <f>IF(E108&gt;AVERAGE(E:E),"Above Average", "Below Average")</f>
        <v>Below Average</v>
      </c>
      <c r="J108" t="str">
        <f t="shared" si="2"/>
        <v>Not Eligible</v>
      </c>
      <c r="K108" t="str">
        <f t="shared" si="3"/>
        <v>Good</v>
      </c>
    </row>
    <row r="109" spans="1:11" x14ac:dyDescent="0.3">
      <c r="A109" t="s">
        <v>230</v>
      </c>
      <c r="B109" t="s">
        <v>231</v>
      </c>
      <c r="C109" t="s">
        <v>10</v>
      </c>
      <c r="D109" t="s">
        <v>11</v>
      </c>
      <c r="E109">
        <v>44612</v>
      </c>
      <c r="F109" s="2">
        <v>44812</v>
      </c>
      <c r="G109">
        <v>4</v>
      </c>
      <c r="H109">
        <v>3</v>
      </c>
      <c r="I109" t="str">
        <f>IF(E109&gt;AVERAGE(E:E),"Above Average", "Below Average")</f>
        <v>Below Average</v>
      </c>
      <c r="J109" t="str">
        <f t="shared" si="2"/>
        <v>Not Eligible</v>
      </c>
      <c r="K109" t="str">
        <f t="shared" si="3"/>
        <v>Excellent</v>
      </c>
    </row>
    <row r="110" spans="1:11" x14ac:dyDescent="0.3">
      <c r="A110" t="s">
        <v>232</v>
      </c>
      <c r="B110" t="s">
        <v>233</v>
      </c>
      <c r="C110" t="s">
        <v>14</v>
      </c>
      <c r="D110" t="s">
        <v>49</v>
      </c>
      <c r="E110">
        <v>97009</v>
      </c>
      <c r="F110" s="2">
        <v>43992</v>
      </c>
      <c r="G110">
        <v>2</v>
      </c>
      <c r="H110">
        <v>1</v>
      </c>
      <c r="I110" t="str">
        <f>IF(E110&gt;AVERAGE(E:E),"Above Average", "Below Average")</f>
        <v>Above Average</v>
      </c>
      <c r="J110" t="str">
        <f t="shared" si="2"/>
        <v>Not Eligible</v>
      </c>
      <c r="K110" t="str">
        <f t="shared" si="3"/>
        <v>Needs Improvement</v>
      </c>
    </row>
    <row r="111" spans="1:11" x14ac:dyDescent="0.3">
      <c r="A111" t="s">
        <v>234</v>
      </c>
      <c r="B111" t="s">
        <v>235</v>
      </c>
      <c r="C111" t="s">
        <v>10</v>
      </c>
      <c r="D111" t="s">
        <v>11</v>
      </c>
      <c r="E111">
        <v>100977</v>
      </c>
      <c r="F111" s="2">
        <v>42177</v>
      </c>
      <c r="G111">
        <v>4</v>
      </c>
      <c r="H111">
        <v>7</v>
      </c>
      <c r="I111" t="str">
        <f>IF(E111&gt;AVERAGE(E:E),"Above Average", "Below Average")</f>
        <v>Above Average</v>
      </c>
      <c r="J111" t="str">
        <f t="shared" si="2"/>
        <v>Eligible</v>
      </c>
      <c r="K111" t="str">
        <f t="shared" si="3"/>
        <v>Excellent</v>
      </c>
    </row>
    <row r="112" spans="1:11" x14ac:dyDescent="0.3">
      <c r="A112" t="s">
        <v>236</v>
      </c>
      <c r="B112" t="s">
        <v>237</v>
      </c>
      <c r="C112" t="s">
        <v>36</v>
      </c>
      <c r="D112" t="s">
        <v>11</v>
      </c>
      <c r="E112">
        <v>108568</v>
      </c>
      <c r="F112" s="2">
        <v>44014</v>
      </c>
      <c r="G112">
        <v>1</v>
      </c>
      <c r="H112">
        <v>3</v>
      </c>
      <c r="I112" t="str">
        <f>IF(E112&gt;AVERAGE(E:E),"Above Average", "Below Average")</f>
        <v>Above Average</v>
      </c>
      <c r="J112" t="str">
        <f t="shared" si="2"/>
        <v>Not Eligible</v>
      </c>
      <c r="K112" t="str">
        <f t="shared" si="3"/>
        <v>Needs Improvement</v>
      </c>
    </row>
    <row r="113" spans="1:11" x14ac:dyDescent="0.3">
      <c r="A113" t="s">
        <v>238</v>
      </c>
      <c r="B113" t="s">
        <v>239</v>
      </c>
      <c r="C113" t="s">
        <v>17</v>
      </c>
      <c r="D113" t="s">
        <v>49</v>
      </c>
      <c r="E113">
        <v>98544</v>
      </c>
      <c r="F113" s="2">
        <v>43687</v>
      </c>
      <c r="G113">
        <v>3</v>
      </c>
      <c r="H113">
        <v>7</v>
      </c>
      <c r="I113" t="str">
        <f>IF(E113&gt;AVERAGE(E:E),"Above Average", "Below Average")</f>
        <v>Above Average</v>
      </c>
      <c r="J113" t="str">
        <f t="shared" si="2"/>
        <v>Not Eligible</v>
      </c>
      <c r="K113" t="str">
        <f t="shared" si="3"/>
        <v>Good</v>
      </c>
    </row>
    <row r="114" spans="1:11" x14ac:dyDescent="0.3">
      <c r="A114" t="s">
        <v>240</v>
      </c>
      <c r="B114" t="s">
        <v>241</v>
      </c>
      <c r="C114" t="s">
        <v>29</v>
      </c>
      <c r="D114" t="s">
        <v>49</v>
      </c>
      <c r="E114">
        <v>93842</v>
      </c>
      <c r="F114" s="2">
        <v>43727</v>
      </c>
      <c r="G114">
        <v>2</v>
      </c>
      <c r="H114">
        <v>3</v>
      </c>
      <c r="I114" t="str">
        <f>IF(E114&gt;AVERAGE(E:E),"Above Average", "Below Average")</f>
        <v>Above Average</v>
      </c>
      <c r="J114" t="str">
        <f t="shared" si="2"/>
        <v>Not Eligible</v>
      </c>
      <c r="K114" t="str">
        <f t="shared" si="3"/>
        <v>Needs Improvement</v>
      </c>
    </row>
    <row r="115" spans="1:11" x14ac:dyDescent="0.3">
      <c r="A115" t="s">
        <v>242</v>
      </c>
      <c r="B115" t="s">
        <v>243</v>
      </c>
      <c r="C115" t="s">
        <v>29</v>
      </c>
      <c r="D115" t="s">
        <v>49</v>
      </c>
      <c r="E115">
        <v>107386</v>
      </c>
      <c r="F115" s="2">
        <v>42794</v>
      </c>
      <c r="G115">
        <v>1</v>
      </c>
      <c r="H115">
        <v>3</v>
      </c>
      <c r="I115" t="str">
        <f>IF(E115&gt;AVERAGE(E:E),"Above Average", "Below Average")</f>
        <v>Above Average</v>
      </c>
      <c r="J115" t="str">
        <f t="shared" si="2"/>
        <v>Not Eligible</v>
      </c>
      <c r="K115" t="str">
        <f t="shared" si="3"/>
        <v>Needs Improvement</v>
      </c>
    </row>
    <row r="116" spans="1:11" x14ac:dyDescent="0.3">
      <c r="A116" t="s">
        <v>244</v>
      </c>
      <c r="B116" t="s">
        <v>245</v>
      </c>
      <c r="C116" t="s">
        <v>26</v>
      </c>
      <c r="D116" t="s">
        <v>49</v>
      </c>
      <c r="E116">
        <v>95011</v>
      </c>
      <c r="F116" s="2">
        <v>42195</v>
      </c>
      <c r="G116">
        <v>1</v>
      </c>
      <c r="H116">
        <v>0</v>
      </c>
      <c r="I116" t="str">
        <f>IF(E116&gt;AVERAGE(E:E),"Above Average", "Below Average")</f>
        <v>Above Average</v>
      </c>
      <c r="J116" t="str">
        <f t="shared" si="2"/>
        <v>Not Eligible</v>
      </c>
      <c r="K116" t="str">
        <f t="shared" si="3"/>
        <v>Needs Improvement</v>
      </c>
    </row>
    <row r="117" spans="1:11" x14ac:dyDescent="0.3">
      <c r="A117" t="s">
        <v>246</v>
      </c>
      <c r="B117" t="s">
        <v>247</v>
      </c>
      <c r="C117" t="s">
        <v>10</v>
      </c>
      <c r="D117" t="s">
        <v>11</v>
      </c>
      <c r="E117">
        <v>92932</v>
      </c>
      <c r="F117" s="2">
        <v>43592</v>
      </c>
      <c r="G117">
        <v>2</v>
      </c>
      <c r="H117">
        <v>3</v>
      </c>
      <c r="I117" t="str">
        <f>IF(E117&gt;AVERAGE(E:E),"Above Average", "Below Average")</f>
        <v>Above Average</v>
      </c>
      <c r="J117" t="str">
        <f t="shared" si="2"/>
        <v>Not Eligible</v>
      </c>
      <c r="K117" t="str">
        <f t="shared" si="3"/>
        <v>Needs Improvement</v>
      </c>
    </row>
    <row r="118" spans="1:11" x14ac:dyDescent="0.3">
      <c r="A118" t="s">
        <v>248</v>
      </c>
      <c r="B118" t="s">
        <v>249</v>
      </c>
      <c r="C118" t="s">
        <v>26</v>
      </c>
      <c r="D118" t="s">
        <v>11</v>
      </c>
      <c r="E118">
        <v>44233</v>
      </c>
      <c r="F118" s="2">
        <v>42383</v>
      </c>
      <c r="G118">
        <v>4</v>
      </c>
      <c r="H118">
        <v>5</v>
      </c>
      <c r="I118" t="str">
        <f>IF(E118&gt;AVERAGE(E:E),"Above Average", "Below Average")</f>
        <v>Below Average</v>
      </c>
      <c r="J118" t="str">
        <f t="shared" si="2"/>
        <v>Not Eligible</v>
      </c>
      <c r="K118" t="str">
        <f t="shared" si="3"/>
        <v>Excellent</v>
      </c>
    </row>
    <row r="119" spans="1:11" x14ac:dyDescent="0.3">
      <c r="A119" t="s">
        <v>250</v>
      </c>
      <c r="B119" t="s">
        <v>251</v>
      </c>
      <c r="C119" t="s">
        <v>14</v>
      </c>
      <c r="D119" t="s">
        <v>11</v>
      </c>
      <c r="E119">
        <v>81650</v>
      </c>
      <c r="F119" s="2">
        <v>45039</v>
      </c>
      <c r="G119">
        <v>4</v>
      </c>
      <c r="H119">
        <v>7</v>
      </c>
      <c r="I119" t="str">
        <f>IF(E119&gt;AVERAGE(E:E),"Above Average", "Below Average")</f>
        <v>Above Average</v>
      </c>
      <c r="J119" t="str">
        <f t="shared" si="2"/>
        <v>Eligible</v>
      </c>
      <c r="K119" t="str">
        <f t="shared" si="3"/>
        <v>Excellent</v>
      </c>
    </row>
    <row r="120" spans="1:11" x14ac:dyDescent="0.3">
      <c r="A120" t="s">
        <v>252</v>
      </c>
      <c r="B120" t="s">
        <v>253</v>
      </c>
      <c r="C120" t="s">
        <v>29</v>
      </c>
      <c r="D120" t="s">
        <v>49</v>
      </c>
      <c r="E120">
        <v>72010</v>
      </c>
      <c r="F120" s="2">
        <v>45326</v>
      </c>
      <c r="G120">
        <v>1</v>
      </c>
      <c r="H120">
        <v>0</v>
      </c>
      <c r="I120" t="str">
        <f>IF(E120&gt;AVERAGE(E:E),"Above Average", "Below Average")</f>
        <v>Below Average</v>
      </c>
      <c r="J120" t="str">
        <f t="shared" si="2"/>
        <v>Not Eligible</v>
      </c>
      <c r="K120" t="str">
        <f t="shared" si="3"/>
        <v>Needs Improvement</v>
      </c>
    </row>
    <row r="121" spans="1:11" x14ac:dyDescent="0.3">
      <c r="A121" t="s">
        <v>254</v>
      </c>
      <c r="B121" t="s">
        <v>255</v>
      </c>
      <c r="C121" t="s">
        <v>10</v>
      </c>
      <c r="D121" t="s">
        <v>49</v>
      </c>
      <c r="E121">
        <v>92141</v>
      </c>
      <c r="F121" s="2">
        <v>45610</v>
      </c>
      <c r="G121">
        <v>1</v>
      </c>
      <c r="H121">
        <v>2</v>
      </c>
      <c r="I121" t="str">
        <f>IF(E121&gt;AVERAGE(E:E),"Above Average", "Below Average")</f>
        <v>Above Average</v>
      </c>
      <c r="J121" t="str">
        <f t="shared" si="2"/>
        <v>Not Eligible</v>
      </c>
      <c r="K121" t="str">
        <f t="shared" si="3"/>
        <v>Needs Improvement</v>
      </c>
    </row>
    <row r="122" spans="1:11" x14ac:dyDescent="0.3">
      <c r="A122" t="s">
        <v>256</v>
      </c>
      <c r="B122" t="s">
        <v>257</v>
      </c>
      <c r="C122" t="s">
        <v>14</v>
      </c>
      <c r="D122" t="s">
        <v>49</v>
      </c>
      <c r="E122">
        <v>42878</v>
      </c>
      <c r="F122" s="2">
        <v>44431</v>
      </c>
      <c r="G122">
        <v>4</v>
      </c>
      <c r="H122">
        <v>10</v>
      </c>
      <c r="I122" t="str">
        <f>IF(E122&gt;AVERAGE(E:E),"Above Average", "Below Average")</f>
        <v>Below Average</v>
      </c>
      <c r="J122" t="str">
        <f t="shared" si="2"/>
        <v>Not Eligible</v>
      </c>
      <c r="K122" t="str">
        <f t="shared" si="3"/>
        <v>Excellent</v>
      </c>
    </row>
    <row r="123" spans="1:11" x14ac:dyDescent="0.3">
      <c r="A123" t="s">
        <v>258</v>
      </c>
      <c r="B123" t="s">
        <v>259</v>
      </c>
      <c r="C123" t="s">
        <v>26</v>
      </c>
      <c r="D123" t="s">
        <v>49</v>
      </c>
      <c r="E123">
        <v>109550</v>
      </c>
      <c r="F123" s="2">
        <v>44409</v>
      </c>
      <c r="G123">
        <v>1</v>
      </c>
      <c r="H123">
        <v>0</v>
      </c>
      <c r="I123" t="str">
        <f>IF(E123&gt;AVERAGE(E:E),"Above Average", "Below Average")</f>
        <v>Above Average</v>
      </c>
      <c r="J123" t="str">
        <f t="shared" si="2"/>
        <v>Not Eligible</v>
      </c>
      <c r="K123" t="str">
        <f t="shared" si="3"/>
        <v>Needs Improvement</v>
      </c>
    </row>
    <row r="124" spans="1:11" x14ac:dyDescent="0.3">
      <c r="A124" t="s">
        <v>260</v>
      </c>
      <c r="B124" t="s">
        <v>261</v>
      </c>
      <c r="C124" t="s">
        <v>17</v>
      </c>
      <c r="D124" t="s">
        <v>49</v>
      </c>
      <c r="E124">
        <v>112527</v>
      </c>
      <c r="F124" s="2">
        <v>44137</v>
      </c>
      <c r="G124">
        <v>3</v>
      </c>
      <c r="H124">
        <v>3</v>
      </c>
      <c r="I124" t="str">
        <f>IF(E124&gt;AVERAGE(E:E),"Above Average", "Below Average")</f>
        <v>Above Average</v>
      </c>
      <c r="J124" t="str">
        <f t="shared" si="2"/>
        <v>Not Eligible</v>
      </c>
      <c r="K124" t="str">
        <f t="shared" si="3"/>
        <v>Good</v>
      </c>
    </row>
    <row r="125" spans="1:11" x14ac:dyDescent="0.3">
      <c r="A125" t="s">
        <v>262</v>
      </c>
      <c r="B125" t="s">
        <v>263</v>
      </c>
      <c r="C125" t="s">
        <v>36</v>
      </c>
      <c r="D125" t="s">
        <v>11</v>
      </c>
      <c r="E125">
        <v>83316</v>
      </c>
      <c r="F125" s="2">
        <v>43838</v>
      </c>
      <c r="G125">
        <v>5</v>
      </c>
      <c r="H125">
        <v>6</v>
      </c>
      <c r="I125" t="str">
        <f>IF(E125&gt;AVERAGE(E:E),"Above Average", "Below Average")</f>
        <v>Above Average</v>
      </c>
      <c r="J125" t="str">
        <f t="shared" si="2"/>
        <v>Eligible</v>
      </c>
      <c r="K125" t="str">
        <f t="shared" si="3"/>
        <v>Excellent</v>
      </c>
    </row>
    <row r="126" spans="1:11" x14ac:dyDescent="0.3">
      <c r="A126" t="s">
        <v>264</v>
      </c>
      <c r="B126" t="s">
        <v>265</v>
      </c>
      <c r="C126" t="s">
        <v>17</v>
      </c>
      <c r="D126" t="s">
        <v>11</v>
      </c>
      <c r="E126">
        <v>48364</v>
      </c>
      <c r="F126" s="2">
        <v>44933</v>
      </c>
      <c r="G126">
        <v>4</v>
      </c>
      <c r="H126">
        <v>12</v>
      </c>
      <c r="I126" t="str">
        <f>IF(E126&gt;AVERAGE(E:E),"Above Average", "Below Average")</f>
        <v>Below Average</v>
      </c>
      <c r="J126" t="str">
        <f t="shared" si="2"/>
        <v>Not Eligible</v>
      </c>
      <c r="K126" t="str">
        <f t="shared" si="3"/>
        <v>Excellent</v>
      </c>
    </row>
    <row r="127" spans="1:11" x14ac:dyDescent="0.3">
      <c r="A127" t="s">
        <v>266</v>
      </c>
      <c r="B127" t="s">
        <v>267</v>
      </c>
      <c r="C127" t="s">
        <v>14</v>
      </c>
      <c r="D127" t="s">
        <v>11</v>
      </c>
      <c r="E127">
        <v>118623</v>
      </c>
      <c r="F127" s="2">
        <v>45067</v>
      </c>
      <c r="G127">
        <v>5</v>
      </c>
      <c r="H127">
        <v>7</v>
      </c>
      <c r="I127" t="str">
        <f>IF(E127&gt;AVERAGE(E:E),"Above Average", "Below Average")</f>
        <v>Above Average</v>
      </c>
      <c r="J127" t="str">
        <f t="shared" si="2"/>
        <v>Eligible</v>
      </c>
      <c r="K127" t="str">
        <f t="shared" si="3"/>
        <v>Excellent</v>
      </c>
    </row>
    <row r="128" spans="1:11" x14ac:dyDescent="0.3">
      <c r="A128" t="s">
        <v>268</v>
      </c>
      <c r="B128" t="s">
        <v>269</v>
      </c>
      <c r="C128" t="s">
        <v>29</v>
      </c>
      <c r="D128" t="s">
        <v>11</v>
      </c>
      <c r="E128">
        <v>64928</v>
      </c>
      <c r="F128" s="2">
        <v>43609</v>
      </c>
      <c r="G128">
        <v>5</v>
      </c>
      <c r="H128">
        <v>7</v>
      </c>
      <c r="I128" t="str">
        <f>IF(E128&gt;AVERAGE(E:E),"Above Average", "Below Average")</f>
        <v>Below Average</v>
      </c>
      <c r="J128" t="str">
        <f t="shared" si="2"/>
        <v>Eligible</v>
      </c>
      <c r="K128" t="str">
        <f t="shared" si="3"/>
        <v>Excellent</v>
      </c>
    </row>
    <row r="129" spans="1:11" x14ac:dyDescent="0.3">
      <c r="A129" t="s">
        <v>270</v>
      </c>
      <c r="B129" t="s">
        <v>271</v>
      </c>
      <c r="C129" t="s">
        <v>36</v>
      </c>
      <c r="D129" t="s">
        <v>49</v>
      </c>
      <c r="E129">
        <v>64256</v>
      </c>
      <c r="F129" s="2">
        <v>45522</v>
      </c>
      <c r="G129">
        <v>3</v>
      </c>
      <c r="H129">
        <v>7</v>
      </c>
      <c r="I129" t="str">
        <f>IF(E129&gt;AVERAGE(E:E),"Above Average", "Below Average")</f>
        <v>Below Average</v>
      </c>
      <c r="J129" t="str">
        <f t="shared" si="2"/>
        <v>Not Eligible</v>
      </c>
      <c r="K129" t="str">
        <f t="shared" si="3"/>
        <v>Good</v>
      </c>
    </row>
    <row r="130" spans="1:11" x14ac:dyDescent="0.3">
      <c r="A130" t="s">
        <v>272</v>
      </c>
      <c r="B130" t="s">
        <v>273</v>
      </c>
      <c r="C130" t="s">
        <v>26</v>
      </c>
      <c r="D130" t="s">
        <v>49</v>
      </c>
      <c r="E130">
        <v>52637</v>
      </c>
      <c r="F130" s="2">
        <v>43954</v>
      </c>
      <c r="G130">
        <v>2</v>
      </c>
      <c r="H130">
        <v>0</v>
      </c>
      <c r="I130" t="str">
        <f>IF(E130&gt;AVERAGE(E:E),"Above Average", "Below Average")</f>
        <v>Below Average</v>
      </c>
      <c r="J130" t="str">
        <f t="shared" si="2"/>
        <v>Not Eligible</v>
      </c>
      <c r="K130" t="str">
        <f t="shared" si="3"/>
        <v>Needs Improvement</v>
      </c>
    </row>
    <row r="131" spans="1:11" x14ac:dyDescent="0.3">
      <c r="A131" t="s">
        <v>274</v>
      </c>
      <c r="B131" t="s">
        <v>275</v>
      </c>
      <c r="C131" t="s">
        <v>10</v>
      </c>
      <c r="D131" t="s">
        <v>49</v>
      </c>
      <c r="E131">
        <v>65746</v>
      </c>
      <c r="F131" s="2">
        <v>42581</v>
      </c>
      <c r="G131">
        <v>1</v>
      </c>
      <c r="H131">
        <v>5</v>
      </c>
      <c r="I131" t="str">
        <f>IF(E131&gt;AVERAGE(E:E),"Above Average", "Below Average")</f>
        <v>Below Average</v>
      </c>
      <c r="J131" t="str">
        <f t="shared" ref="J131:J194" si="4">IF(AND(E131&gt;60000,G131&gt;=4),"Eligible","Not Eligible")</f>
        <v>Not Eligible</v>
      </c>
      <c r="K131" t="str">
        <f t="shared" ref="K131:K194" si="5">IF(G131&gt;=4,"Excellent",IF(G131=3,"Good","Needs Improvement"))</f>
        <v>Needs Improvement</v>
      </c>
    </row>
    <row r="132" spans="1:11" x14ac:dyDescent="0.3">
      <c r="A132" t="s">
        <v>276</v>
      </c>
      <c r="B132" t="s">
        <v>277</v>
      </c>
      <c r="C132" t="s">
        <v>10</v>
      </c>
      <c r="D132" t="s">
        <v>11</v>
      </c>
      <c r="E132">
        <v>101981</v>
      </c>
      <c r="F132" s="2">
        <v>42071</v>
      </c>
      <c r="G132">
        <v>1</v>
      </c>
      <c r="H132">
        <v>3</v>
      </c>
      <c r="I132" t="str">
        <f>IF(E132&gt;AVERAGE(E:E),"Above Average", "Below Average")</f>
        <v>Above Average</v>
      </c>
      <c r="J132" t="str">
        <f t="shared" si="4"/>
        <v>Not Eligible</v>
      </c>
      <c r="K132" t="str">
        <f t="shared" si="5"/>
        <v>Needs Improvement</v>
      </c>
    </row>
    <row r="133" spans="1:11" x14ac:dyDescent="0.3">
      <c r="A133" t="s">
        <v>278</v>
      </c>
      <c r="B133" t="s">
        <v>279</v>
      </c>
      <c r="C133" t="s">
        <v>14</v>
      </c>
      <c r="D133" t="s">
        <v>11</v>
      </c>
      <c r="E133">
        <v>117455</v>
      </c>
      <c r="F133" s="2">
        <v>44467</v>
      </c>
      <c r="G133">
        <v>2</v>
      </c>
      <c r="H133">
        <v>0</v>
      </c>
      <c r="I133" t="str">
        <f>IF(E133&gt;AVERAGE(E:E),"Above Average", "Below Average")</f>
        <v>Above Average</v>
      </c>
      <c r="J133" t="str">
        <f t="shared" si="4"/>
        <v>Not Eligible</v>
      </c>
      <c r="K133" t="str">
        <f t="shared" si="5"/>
        <v>Needs Improvement</v>
      </c>
    </row>
    <row r="134" spans="1:11" x14ac:dyDescent="0.3">
      <c r="A134" t="s">
        <v>280</v>
      </c>
      <c r="B134" t="s">
        <v>281</v>
      </c>
      <c r="C134" t="s">
        <v>29</v>
      </c>
      <c r="D134" t="s">
        <v>49</v>
      </c>
      <c r="E134">
        <v>79132</v>
      </c>
      <c r="F134" s="2">
        <v>44777</v>
      </c>
      <c r="G134">
        <v>2</v>
      </c>
      <c r="H134">
        <v>4</v>
      </c>
      <c r="I134" t="str">
        <f>IF(E134&gt;AVERAGE(E:E),"Above Average", "Below Average")</f>
        <v>Below Average</v>
      </c>
      <c r="J134" t="str">
        <f t="shared" si="4"/>
        <v>Not Eligible</v>
      </c>
      <c r="K134" t="str">
        <f t="shared" si="5"/>
        <v>Needs Improvement</v>
      </c>
    </row>
    <row r="135" spans="1:11" x14ac:dyDescent="0.3">
      <c r="A135" t="s">
        <v>282</v>
      </c>
      <c r="B135" t="s">
        <v>283</v>
      </c>
      <c r="C135" t="s">
        <v>10</v>
      </c>
      <c r="D135" t="s">
        <v>11</v>
      </c>
      <c r="E135">
        <v>90946</v>
      </c>
      <c r="F135" s="2">
        <v>43420</v>
      </c>
      <c r="G135">
        <v>1</v>
      </c>
      <c r="H135">
        <v>5</v>
      </c>
      <c r="I135" t="str">
        <f>IF(E135&gt;AVERAGE(E:E),"Above Average", "Below Average")</f>
        <v>Above Average</v>
      </c>
      <c r="J135" t="str">
        <f t="shared" si="4"/>
        <v>Not Eligible</v>
      </c>
      <c r="K135" t="str">
        <f t="shared" si="5"/>
        <v>Needs Improvement</v>
      </c>
    </row>
    <row r="136" spans="1:11" x14ac:dyDescent="0.3">
      <c r="A136" t="s">
        <v>284</v>
      </c>
      <c r="B136" t="s">
        <v>285</v>
      </c>
      <c r="C136" t="s">
        <v>17</v>
      </c>
      <c r="D136" t="s">
        <v>49</v>
      </c>
      <c r="E136">
        <v>47435</v>
      </c>
      <c r="F136" s="2">
        <v>44977</v>
      </c>
      <c r="G136">
        <v>2</v>
      </c>
      <c r="H136">
        <v>2</v>
      </c>
      <c r="I136" t="str">
        <f>IF(E136&gt;AVERAGE(E:E),"Above Average", "Below Average")</f>
        <v>Below Average</v>
      </c>
      <c r="J136" t="str">
        <f t="shared" si="4"/>
        <v>Not Eligible</v>
      </c>
      <c r="K136" t="str">
        <f t="shared" si="5"/>
        <v>Needs Improvement</v>
      </c>
    </row>
    <row r="137" spans="1:11" x14ac:dyDescent="0.3">
      <c r="A137" t="s">
        <v>286</v>
      </c>
      <c r="B137" t="s">
        <v>287</v>
      </c>
      <c r="C137" t="s">
        <v>14</v>
      </c>
      <c r="D137" t="s">
        <v>11</v>
      </c>
      <c r="E137">
        <v>48888</v>
      </c>
      <c r="F137" s="2">
        <v>44917</v>
      </c>
      <c r="G137">
        <v>1</v>
      </c>
      <c r="H137">
        <v>5</v>
      </c>
      <c r="I137" t="str">
        <f>IF(E137&gt;AVERAGE(E:E),"Above Average", "Below Average")</f>
        <v>Below Average</v>
      </c>
      <c r="J137" t="str">
        <f t="shared" si="4"/>
        <v>Not Eligible</v>
      </c>
      <c r="K137" t="str">
        <f t="shared" si="5"/>
        <v>Needs Improvement</v>
      </c>
    </row>
    <row r="138" spans="1:11" x14ac:dyDescent="0.3">
      <c r="A138" t="s">
        <v>288</v>
      </c>
      <c r="B138" t="s">
        <v>289</v>
      </c>
      <c r="C138" t="s">
        <v>17</v>
      </c>
      <c r="D138" t="s">
        <v>49</v>
      </c>
      <c r="E138">
        <v>69520</v>
      </c>
      <c r="F138" s="2">
        <v>44998</v>
      </c>
      <c r="G138">
        <v>3</v>
      </c>
      <c r="H138">
        <v>4</v>
      </c>
      <c r="I138" t="str">
        <f>IF(E138&gt;AVERAGE(E:E),"Above Average", "Below Average")</f>
        <v>Below Average</v>
      </c>
      <c r="J138" t="str">
        <f t="shared" si="4"/>
        <v>Not Eligible</v>
      </c>
      <c r="K138" t="str">
        <f t="shared" si="5"/>
        <v>Good</v>
      </c>
    </row>
    <row r="139" spans="1:11" x14ac:dyDescent="0.3">
      <c r="A139" t="s">
        <v>290</v>
      </c>
      <c r="B139" t="s">
        <v>291</v>
      </c>
      <c r="C139" t="s">
        <v>26</v>
      </c>
      <c r="D139" t="s">
        <v>11</v>
      </c>
      <c r="E139">
        <v>77537</v>
      </c>
      <c r="F139" s="2">
        <v>44918</v>
      </c>
      <c r="G139">
        <v>5</v>
      </c>
      <c r="H139">
        <v>6</v>
      </c>
      <c r="I139" t="str">
        <f>IF(E139&gt;AVERAGE(E:E),"Above Average", "Below Average")</f>
        <v>Below Average</v>
      </c>
      <c r="J139" t="str">
        <f t="shared" si="4"/>
        <v>Eligible</v>
      </c>
      <c r="K139" t="str">
        <f t="shared" si="5"/>
        <v>Excellent</v>
      </c>
    </row>
    <row r="140" spans="1:11" x14ac:dyDescent="0.3">
      <c r="A140" t="s">
        <v>292</v>
      </c>
      <c r="B140" t="s">
        <v>293</v>
      </c>
      <c r="C140" t="s">
        <v>10</v>
      </c>
      <c r="D140" t="s">
        <v>49</v>
      </c>
      <c r="E140">
        <v>43011</v>
      </c>
      <c r="F140" s="2">
        <v>45239</v>
      </c>
      <c r="G140">
        <v>3</v>
      </c>
      <c r="H140">
        <v>4</v>
      </c>
      <c r="I140" t="str">
        <f>IF(E140&gt;AVERAGE(E:E),"Above Average", "Below Average")</f>
        <v>Below Average</v>
      </c>
      <c r="J140" t="str">
        <f t="shared" si="4"/>
        <v>Not Eligible</v>
      </c>
      <c r="K140" t="str">
        <f t="shared" si="5"/>
        <v>Good</v>
      </c>
    </row>
    <row r="141" spans="1:11" x14ac:dyDescent="0.3">
      <c r="A141" t="s">
        <v>294</v>
      </c>
      <c r="B141" t="s">
        <v>295</v>
      </c>
      <c r="C141" t="s">
        <v>14</v>
      </c>
      <c r="D141" t="s">
        <v>49</v>
      </c>
      <c r="E141">
        <v>73113</v>
      </c>
      <c r="F141" s="2">
        <v>42136</v>
      </c>
      <c r="G141">
        <v>5</v>
      </c>
      <c r="H141">
        <v>11</v>
      </c>
      <c r="I141" t="str">
        <f>IF(E141&gt;AVERAGE(E:E),"Above Average", "Below Average")</f>
        <v>Below Average</v>
      </c>
      <c r="J141" t="str">
        <f t="shared" si="4"/>
        <v>Eligible</v>
      </c>
      <c r="K141" t="str">
        <f t="shared" si="5"/>
        <v>Excellent</v>
      </c>
    </row>
    <row r="142" spans="1:11" x14ac:dyDescent="0.3">
      <c r="A142" t="s">
        <v>296</v>
      </c>
      <c r="B142" t="s">
        <v>297</v>
      </c>
      <c r="C142" t="s">
        <v>26</v>
      </c>
      <c r="D142" t="s">
        <v>11</v>
      </c>
      <c r="E142">
        <v>47649</v>
      </c>
      <c r="F142" s="2">
        <v>44815</v>
      </c>
      <c r="G142">
        <v>4</v>
      </c>
      <c r="H142">
        <v>6</v>
      </c>
      <c r="I142" t="str">
        <f>IF(E142&gt;AVERAGE(E:E),"Above Average", "Below Average")</f>
        <v>Below Average</v>
      </c>
      <c r="J142" t="str">
        <f t="shared" si="4"/>
        <v>Not Eligible</v>
      </c>
      <c r="K142" t="str">
        <f t="shared" si="5"/>
        <v>Excellent</v>
      </c>
    </row>
    <row r="143" spans="1:11" x14ac:dyDescent="0.3">
      <c r="A143" t="s">
        <v>298</v>
      </c>
      <c r="B143" t="s">
        <v>299</v>
      </c>
      <c r="C143" t="s">
        <v>36</v>
      </c>
      <c r="D143" t="s">
        <v>49</v>
      </c>
      <c r="E143">
        <v>92643</v>
      </c>
      <c r="F143" s="2">
        <v>44695</v>
      </c>
      <c r="G143">
        <v>1</v>
      </c>
      <c r="H143">
        <v>4</v>
      </c>
      <c r="I143" t="str">
        <f>IF(E143&gt;AVERAGE(E:E),"Above Average", "Below Average")</f>
        <v>Above Average</v>
      </c>
      <c r="J143" t="str">
        <f t="shared" si="4"/>
        <v>Not Eligible</v>
      </c>
      <c r="K143" t="str">
        <f t="shared" si="5"/>
        <v>Needs Improvement</v>
      </c>
    </row>
    <row r="144" spans="1:11" x14ac:dyDescent="0.3">
      <c r="A144" t="s">
        <v>300</v>
      </c>
      <c r="B144" t="s">
        <v>301</v>
      </c>
      <c r="C144" t="s">
        <v>14</v>
      </c>
      <c r="D144" t="s">
        <v>49</v>
      </c>
      <c r="E144">
        <v>106726</v>
      </c>
      <c r="F144" s="2">
        <v>44278</v>
      </c>
      <c r="G144">
        <v>5</v>
      </c>
      <c r="H144">
        <v>14</v>
      </c>
      <c r="I144" t="str">
        <f>IF(E144&gt;AVERAGE(E:E),"Above Average", "Below Average")</f>
        <v>Above Average</v>
      </c>
      <c r="J144" t="str">
        <f t="shared" si="4"/>
        <v>Eligible</v>
      </c>
      <c r="K144" t="str">
        <f t="shared" si="5"/>
        <v>Excellent</v>
      </c>
    </row>
    <row r="145" spans="1:11" x14ac:dyDescent="0.3">
      <c r="A145" t="s">
        <v>302</v>
      </c>
      <c r="B145" t="s">
        <v>303</v>
      </c>
      <c r="C145" t="s">
        <v>17</v>
      </c>
      <c r="D145" t="s">
        <v>11</v>
      </c>
      <c r="E145">
        <v>42210</v>
      </c>
      <c r="F145" s="2">
        <v>45485</v>
      </c>
      <c r="G145">
        <v>5</v>
      </c>
      <c r="H145">
        <v>14</v>
      </c>
      <c r="I145" t="str">
        <f>IF(E145&gt;AVERAGE(E:E),"Above Average", "Below Average")</f>
        <v>Below Average</v>
      </c>
      <c r="J145" t="str">
        <f t="shared" si="4"/>
        <v>Not Eligible</v>
      </c>
      <c r="K145" t="str">
        <f t="shared" si="5"/>
        <v>Excellent</v>
      </c>
    </row>
    <row r="146" spans="1:11" x14ac:dyDescent="0.3">
      <c r="A146" t="s">
        <v>304</v>
      </c>
      <c r="B146" t="s">
        <v>305</v>
      </c>
      <c r="C146" t="s">
        <v>14</v>
      </c>
      <c r="D146" t="s">
        <v>11</v>
      </c>
      <c r="E146">
        <v>104294</v>
      </c>
      <c r="F146" s="2">
        <v>45312</v>
      </c>
      <c r="G146">
        <v>4</v>
      </c>
      <c r="H146">
        <v>7</v>
      </c>
      <c r="I146" t="str">
        <f>IF(E146&gt;AVERAGE(E:E),"Above Average", "Below Average")</f>
        <v>Above Average</v>
      </c>
      <c r="J146" t="str">
        <f t="shared" si="4"/>
        <v>Eligible</v>
      </c>
      <c r="K146" t="str">
        <f t="shared" si="5"/>
        <v>Excellent</v>
      </c>
    </row>
    <row r="147" spans="1:11" x14ac:dyDescent="0.3">
      <c r="A147" t="s">
        <v>306</v>
      </c>
      <c r="B147" t="s">
        <v>307</v>
      </c>
      <c r="C147" t="s">
        <v>36</v>
      </c>
      <c r="D147" t="s">
        <v>49</v>
      </c>
      <c r="E147">
        <v>81566</v>
      </c>
      <c r="F147" s="2">
        <v>43735</v>
      </c>
      <c r="G147">
        <v>2</v>
      </c>
      <c r="H147">
        <v>4</v>
      </c>
      <c r="I147" t="str">
        <f>IF(E147&gt;AVERAGE(E:E),"Above Average", "Below Average")</f>
        <v>Above Average</v>
      </c>
      <c r="J147" t="str">
        <f t="shared" si="4"/>
        <v>Not Eligible</v>
      </c>
      <c r="K147" t="str">
        <f t="shared" si="5"/>
        <v>Needs Improvement</v>
      </c>
    </row>
    <row r="148" spans="1:11" x14ac:dyDescent="0.3">
      <c r="A148" t="s">
        <v>308</v>
      </c>
      <c r="B148" t="s">
        <v>309</v>
      </c>
      <c r="C148" t="s">
        <v>29</v>
      </c>
      <c r="D148" t="s">
        <v>49</v>
      </c>
      <c r="E148">
        <v>114341</v>
      </c>
      <c r="F148" s="2">
        <v>42881</v>
      </c>
      <c r="G148">
        <v>4</v>
      </c>
      <c r="H148">
        <v>9</v>
      </c>
      <c r="I148" t="str">
        <f>IF(E148&gt;AVERAGE(E:E),"Above Average", "Below Average")</f>
        <v>Above Average</v>
      </c>
      <c r="J148" t="str">
        <f t="shared" si="4"/>
        <v>Eligible</v>
      </c>
      <c r="K148" t="str">
        <f t="shared" si="5"/>
        <v>Excellent</v>
      </c>
    </row>
    <row r="149" spans="1:11" x14ac:dyDescent="0.3">
      <c r="A149" t="s">
        <v>310</v>
      </c>
      <c r="B149" t="s">
        <v>311</v>
      </c>
      <c r="C149" t="s">
        <v>29</v>
      </c>
      <c r="D149" t="s">
        <v>49</v>
      </c>
      <c r="E149">
        <v>87721</v>
      </c>
      <c r="F149" s="2">
        <v>45546</v>
      </c>
      <c r="G149">
        <v>4</v>
      </c>
      <c r="H149">
        <v>7</v>
      </c>
      <c r="I149" t="str">
        <f>IF(E149&gt;AVERAGE(E:E),"Above Average", "Below Average")</f>
        <v>Above Average</v>
      </c>
      <c r="J149" t="str">
        <f t="shared" si="4"/>
        <v>Eligible</v>
      </c>
      <c r="K149" t="str">
        <f t="shared" si="5"/>
        <v>Excellent</v>
      </c>
    </row>
    <row r="150" spans="1:11" x14ac:dyDescent="0.3">
      <c r="A150" t="s">
        <v>312</v>
      </c>
      <c r="B150" t="s">
        <v>313</v>
      </c>
      <c r="C150" t="s">
        <v>26</v>
      </c>
      <c r="D150" t="s">
        <v>11</v>
      </c>
      <c r="E150">
        <v>51194</v>
      </c>
      <c r="F150" s="2">
        <v>45207</v>
      </c>
      <c r="G150">
        <v>2</v>
      </c>
      <c r="H150">
        <v>2</v>
      </c>
      <c r="I150" t="str">
        <f>IF(E150&gt;AVERAGE(E:E),"Above Average", "Below Average")</f>
        <v>Below Average</v>
      </c>
      <c r="J150" t="str">
        <f t="shared" si="4"/>
        <v>Not Eligible</v>
      </c>
      <c r="K150" t="str">
        <f t="shared" si="5"/>
        <v>Needs Improvement</v>
      </c>
    </row>
    <row r="151" spans="1:11" x14ac:dyDescent="0.3">
      <c r="A151" t="s">
        <v>314</v>
      </c>
      <c r="B151" t="s">
        <v>315</v>
      </c>
      <c r="C151" t="s">
        <v>36</v>
      </c>
      <c r="D151" t="s">
        <v>49</v>
      </c>
      <c r="E151">
        <v>97009</v>
      </c>
      <c r="F151" s="2">
        <v>44032</v>
      </c>
      <c r="G151">
        <v>2</v>
      </c>
      <c r="H151">
        <v>0</v>
      </c>
      <c r="I151" t="str">
        <f>IF(E151&gt;AVERAGE(E:E),"Above Average", "Below Average")</f>
        <v>Above Average</v>
      </c>
      <c r="J151" t="str">
        <f t="shared" si="4"/>
        <v>Not Eligible</v>
      </c>
      <c r="K151" t="str">
        <f t="shared" si="5"/>
        <v>Needs Improvement</v>
      </c>
    </row>
    <row r="152" spans="1:11" x14ac:dyDescent="0.3">
      <c r="A152" t="s">
        <v>316</v>
      </c>
      <c r="B152" t="s">
        <v>317</v>
      </c>
      <c r="C152" t="s">
        <v>36</v>
      </c>
      <c r="D152" t="s">
        <v>11</v>
      </c>
      <c r="E152">
        <v>78148</v>
      </c>
      <c r="F152" s="2">
        <v>45244</v>
      </c>
      <c r="G152">
        <v>4</v>
      </c>
      <c r="H152">
        <v>13</v>
      </c>
      <c r="I152" t="str">
        <f>IF(E152&gt;AVERAGE(E:E),"Above Average", "Below Average")</f>
        <v>Below Average</v>
      </c>
      <c r="J152" t="str">
        <f t="shared" si="4"/>
        <v>Eligible</v>
      </c>
      <c r="K152" t="str">
        <f t="shared" si="5"/>
        <v>Excellent</v>
      </c>
    </row>
    <row r="153" spans="1:11" x14ac:dyDescent="0.3">
      <c r="A153" t="s">
        <v>318</v>
      </c>
      <c r="B153" t="s">
        <v>319</v>
      </c>
      <c r="C153" t="s">
        <v>29</v>
      </c>
      <c r="D153" t="s">
        <v>49</v>
      </c>
      <c r="E153">
        <v>95823</v>
      </c>
      <c r="F153" s="2">
        <v>42914</v>
      </c>
      <c r="G153">
        <v>1</v>
      </c>
      <c r="H153">
        <v>2</v>
      </c>
      <c r="I153" t="str">
        <f>IF(E153&gt;AVERAGE(E:E),"Above Average", "Below Average")</f>
        <v>Above Average</v>
      </c>
      <c r="J153" t="str">
        <f t="shared" si="4"/>
        <v>Not Eligible</v>
      </c>
      <c r="K153" t="str">
        <f t="shared" si="5"/>
        <v>Needs Improvement</v>
      </c>
    </row>
    <row r="154" spans="1:11" x14ac:dyDescent="0.3">
      <c r="A154" t="s">
        <v>320</v>
      </c>
      <c r="B154" t="s">
        <v>321</v>
      </c>
      <c r="C154" t="s">
        <v>10</v>
      </c>
      <c r="D154" t="s">
        <v>49</v>
      </c>
      <c r="E154">
        <v>58677</v>
      </c>
      <c r="F154" s="2">
        <v>44721</v>
      </c>
      <c r="G154">
        <v>5</v>
      </c>
      <c r="H154">
        <v>5</v>
      </c>
      <c r="I154" t="str">
        <f>IF(E154&gt;AVERAGE(E:E),"Above Average", "Below Average")</f>
        <v>Below Average</v>
      </c>
      <c r="J154" t="str">
        <f t="shared" si="4"/>
        <v>Not Eligible</v>
      </c>
      <c r="K154" t="str">
        <f t="shared" si="5"/>
        <v>Excellent</v>
      </c>
    </row>
    <row r="155" spans="1:11" x14ac:dyDescent="0.3">
      <c r="A155" t="s">
        <v>322</v>
      </c>
      <c r="B155" t="s">
        <v>323</v>
      </c>
      <c r="C155" t="s">
        <v>14</v>
      </c>
      <c r="D155" t="s">
        <v>11</v>
      </c>
      <c r="E155">
        <v>75595</v>
      </c>
      <c r="F155" s="2">
        <v>44869</v>
      </c>
      <c r="G155">
        <v>3</v>
      </c>
      <c r="H155">
        <v>3</v>
      </c>
      <c r="I155" t="str">
        <f>IF(E155&gt;AVERAGE(E:E),"Above Average", "Below Average")</f>
        <v>Below Average</v>
      </c>
      <c r="J155" t="str">
        <f t="shared" si="4"/>
        <v>Not Eligible</v>
      </c>
      <c r="K155" t="str">
        <f t="shared" si="5"/>
        <v>Good</v>
      </c>
    </row>
    <row r="156" spans="1:11" x14ac:dyDescent="0.3">
      <c r="A156" t="s">
        <v>324</v>
      </c>
      <c r="B156" t="s">
        <v>325</v>
      </c>
      <c r="C156" t="s">
        <v>26</v>
      </c>
      <c r="D156" t="s">
        <v>11</v>
      </c>
      <c r="E156">
        <v>78519</v>
      </c>
      <c r="F156" s="2">
        <v>43103</v>
      </c>
      <c r="G156">
        <v>5</v>
      </c>
      <c r="H156">
        <v>11</v>
      </c>
      <c r="I156" t="str">
        <f>IF(E156&gt;AVERAGE(E:E),"Above Average", "Below Average")</f>
        <v>Below Average</v>
      </c>
      <c r="J156" t="str">
        <f t="shared" si="4"/>
        <v>Eligible</v>
      </c>
      <c r="K156" t="str">
        <f t="shared" si="5"/>
        <v>Excellent</v>
      </c>
    </row>
    <row r="157" spans="1:11" x14ac:dyDescent="0.3">
      <c r="A157" t="s">
        <v>326</v>
      </c>
      <c r="B157" t="s">
        <v>327</v>
      </c>
      <c r="C157" t="s">
        <v>29</v>
      </c>
      <c r="D157" t="s">
        <v>49</v>
      </c>
      <c r="E157">
        <v>45287</v>
      </c>
      <c r="F157" s="2">
        <v>44429</v>
      </c>
      <c r="G157">
        <v>4</v>
      </c>
      <c r="H157">
        <v>4</v>
      </c>
      <c r="I157" t="str">
        <f>IF(E157&gt;AVERAGE(E:E),"Above Average", "Below Average")</f>
        <v>Below Average</v>
      </c>
      <c r="J157" t="str">
        <f t="shared" si="4"/>
        <v>Not Eligible</v>
      </c>
      <c r="K157" t="str">
        <f t="shared" si="5"/>
        <v>Excellent</v>
      </c>
    </row>
    <row r="158" spans="1:11" x14ac:dyDescent="0.3">
      <c r="A158" t="s">
        <v>328</v>
      </c>
      <c r="B158" t="s">
        <v>329</v>
      </c>
      <c r="C158" t="s">
        <v>29</v>
      </c>
      <c r="D158" t="s">
        <v>49</v>
      </c>
      <c r="E158">
        <v>106282</v>
      </c>
      <c r="F158" s="2">
        <v>45685</v>
      </c>
      <c r="G158">
        <v>2</v>
      </c>
      <c r="H158">
        <v>4</v>
      </c>
      <c r="I158" t="str">
        <f>IF(E158&gt;AVERAGE(E:E),"Above Average", "Below Average")</f>
        <v>Above Average</v>
      </c>
      <c r="J158" t="str">
        <f t="shared" si="4"/>
        <v>Not Eligible</v>
      </c>
      <c r="K158" t="str">
        <f t="shared" si="5"/>
        <v>Needs Improvement</v>
      </c>
    </row>
    <row r="159" spans="1:11" x14ac:dyDescent="0.3">
      <c r="A159" t="s">
        <v>330</v>
      </c>
      <c r="B159" t="s">
        <v>331</v>
      </c>
      <c r="C159" t="s">
        <v>14</v>
      </c>
      <c r="D159" t="s">
        <v>11</v>
      </c>
      <c r="E159">
        <v>107825</v>
      </c>
      <c r="F159" s="2">
        <v>45197</v>
      </c>
      <c r="G159">
        <v>3</v>
      </c>
      <c r="H159">
        <v>3</v>
      </c>
      <c r="I159" t="str">
        <f>IF(E159&gt;AVERAGE(E:E),"Above Average", "Below Average")</f>
        <v>Above Average</v>
      </c>
      <c r="J159" t="str">
        <f t="shared" si="4"/>
        <v>Not Eligible</v>
      </c>
      <c r="K159" t="str">
        <f t="shared" si="5"/>
        <v>Good</v>
      </c>
    </row>
    <row r="160" spans="1:11" x14ac:dyDescent="0.3">
      <c r="A160" t="s">
        <v>332</v>
      </c>
      <c r="B160" t="s">
        <v>333</v>
      </c>
      <c r="C160" t="s">
        <v>26</v>
      </c>
      <c r="D160" t="s">
        <v>11</v>
      </c>
      <c r="E160">
        <v>79488</v>
      </c>
      <c r="F160" s="2">
        <v>43244</v>
      </c>
      <c r="G160">
        <v>3</v>
      </c>
      <c r="H160">
        <v>7</v>
      </c>
      <c r="I160" t="str">
        <f>IF(E160&gt;AVERAGE(E:E),"Above Average", "Below Average")</f>
        <v>Below Average</v>
      </c>
      <c r="J160" t="str">
        <f t="shared" si="4"/>
        <v>Not Eligible</v>
      </c>
      <c r="K160" t="str">
        <f t="shared" si="5"/>
        <v>Good</v>
      </c>
    </row>
    <row r="161" spans="1:11" x14ac:dyDescent="0.3">
      <c r="A161" t="s">
        <v>334</v>
      </c>
      <c r="B161" t="s">
        <v>335</v>
      </c>
      <c r="C161" t="s">
        <v>36</v>
      </c>
      <c r="D161" t="s">
        <v>11</v>
      </c>
      <c r="E161">
        <v>69898</v>
      </c>
      <c r="F161" s="2">
        <v>42325</v>
      </c>
      <c r="G161">
        <v>1</v>
      </c>
      <c r="H161">
        <v>2</v>
      </c>
      <c r="I161" t="str">
        <f>IF(E161&gt;AVERAGE(E:E),"Above Average", "Below Average")</f>
        <v>Below Average</v>
      </c>
      <c r="J161" t="str">
        <f t="shared" si="4"/>
        <v>Not Eligible</v>
      </c>
      <c r="K161" t="str">
        <f t="shared" si="5"/>
        <v>Needs Improvement</v>
      </c>
    </row>
    <row r="162" spans="1:11" x14ac:dyDescent="0.3">
      <c r="A162" t="s">
        <v>336</v>
      </c>
      <c r="B162" t="s">
        <v>337</v>
      </c>
      <c r="C162" t="s">
        <v>14</v>
      </c>
      <c r="D162" t="s">
        <v>49</v>
      </c>
      <c r="E162">
        <v>51482</v>
      </c>
      <c r="F162" s="2">
        <v>42341</v>
      </c>
      <c r="G162">
        <v>2</v>
      </c>
      <c r="H162">
        <v>4</v>
      </c>
      <c r="I162" t="str">
        <f>IF(E162&gt;AVERAGE(E:E),"Above Average", "Below Average")</f>
        <v>Below Average</v>
      </c>
      <c r="J162" t="str">
        <f t="shared" si="4"/>
        <v>Not Eligible</v>
      </c>
      <c r="K162" t="str">
        <f t="shared" si="5"/>
        <v>Needs Improvement</v>
      </c>
    </row>
    <row r="163" spans="1:11" x14ac:dyDescent="0.3">
      <c r="A163" t="s">
        <v>338</v>
      </c>
      <c r="B163" t="s">
        <v>339</v>
      </c>
      <c r="C163" t="s">
        <v>26</v>
      </c>
      <c r="D163" t="s">
        <v>49</v>
      </c>
      <c r="E163">
        <v>81970</v>
      </c>
      <c r="F163" s="2">
        <v>44609</v>
      </c>
      <c r="G163">
        <v>1</v>
      </c>
      <c r="H163">
        <v>2</v>
      </c>
      <c r="I163" t="str">
        <f>IF(E163&gt;AVERAGE(E:E),"Above Average", "Below Average")</f>
        <v>Above Average</v>
      </c>
      <c r="J163" t="str">
        <f t="shared" si="4"/>
        <v>Not Eligible</v>
      </c>
      <c r="K163" t="str">
        <f t="shared" si="5"/>
        <v>Needs Improvement</v>
      </c>
    </row>
    <row r="164" spans="1:11" x14ac:dyDescent="0.3">
      <c r="A164" t="s">
        <v>340</v>
      </c>
      <c r="B164" t="s">
        <v>341</v>
      </c>
      <c r="C164" t="s">
        <v>17</v>
      </c>
      <c r="D164" t="s">
        <v>49</v>
      </c>
      <c r="E164">
        <v>57322</v>
      </c>
      <c r="F164" s="2">
        <v>44422</v>
      </c>
      <c r="G164">
        <v>2</v>
      </c>
      <c r="H164">
        <v>0</v>
      </c>
      <c r="I164" t="str">
        <f>IF(E164&gt;AVERAGE(E:E),"Above Average", "Below Average")</f>
        <v>Below Average</v>
      </c>
      <c r="J164" t="str">
        <f t="shared" si="4"/>
        <v>Not Eligible</v>
      </c>
      <c r="K164" t="str">
        <f t="shared" si="5"/>
        <v>Needs Improvement</v>
      </c>
    </row>
    <row r="165" spans="1:11" x14ac:dyDescent="0.3">
      <c r="A165" t="s">
        <v>342</v>
      </c>
      <c r="B165" t="s">
        <v>343</v>
      </c>
      <c r="C165" t="s">
        <v>17</v>
      </c>
      <c r="D165" t="s">
        <v>49</v>
      </c>
      <c r="E165">
        <v>47546</v>
      </c>
      <c r="F165" s="2">
        <v>44587</v>
      </c>
      <c r="G165">
        <v>2</v>
      </c>
      <c r="H165">
        <v>2</v>
      </c>
      <c r="I165" t="str">
        <f>IF(E165&gt;AVERAGE(E:E),"Above Average", "Below Average")</f>
        <v>Below Average</v>
      </c>
      <c r="J165" t="str">
        <f t="shared" si="4"/>
        <v>Not Eligible</v>
      </c>
      <c r="K165" t="str">
        <f t="shared" si="5"/>
        <v>Needs Improvement</v>
      </c>
    </row>
    <row r="166" spans="1:11" x14ac:dyDescent="0.3">
      <c r="A166" t="s">
        <v>344</v>
      </c>
      <c r="B166" t="s">
        <v>345</v>
      </c>
      <c r="C166" t="s">
        <v>14</v>
      </c>
      <c r="D166" t="s">
        <v>49</v>
      </c>
      <c r="E166">
        <v>82617</v>
      </c>
      <c r="F166" s="2">
        <v>43607</v>
      </c>
      <c r="G166">
        <v>5</v>
      </c>
      <c r="H166">
        <v>3</v>
      </c>
      <c r="I166" t="str">
        <f>IF(E166&gt;AVERAGE(E:E),"Above Average", "Below Average")</f>
        <v>Above Average</v>
      </c>
      <c r="J166" t="str">
        <f t="shared" si="4"/>
        <v>Eligible</v>
      </c>
      <c r="K166" t="str">
        <f t="shared" si="5"/>
        <v>Excellent</v>
      </c>
    </row>
    <row r="167" spans="1:11" x14ac:dyDescent="0.3">
      <c r="A167" t="s">
        <v>346</v>
      </c>
      <c r="B167" t="s">
        <v>347</v>
      </c>
      <c r="C167" t="s">
        <v>10</v>
      </c>
      <c r="D167" t="s">
        <v>11</v>
      </c>
      <c r="E167">
        <v>66863</v>
      </c>
      <c r="F167" s="2">
        <v>42900</v>
      </c>
      <c r="G167">
        <v>4</v>
      </c>
      <c r="H167">
        <v>7</v>
      </c>
      <c r="I167" t="str">
        <f>IF(E167&gt;AVERAGE(E:E),"Above Average", "Below Average")</f>
        <v>Below Average</v>
      </c>
      <c r="J167" t="str">
        <f t="shared" si="4"/>
        <v>Eligible</v>
      </c>
      <c r="K167" t="str">
        <f t="shared" si="5"/>
        <v>Excellent</v>
      </c>
    </row>
    <row r="168" spans="1:11" x14ac:dyDescent="0.3">
      <c r="A168" t="s">
        <v>348</v>
      </c>
      <c r="B168" t="s">
        <v>349</v>
      </c>
      <c r="C168" t="s">
        <v>10</v>
      </c>
      <c r="D168" t="s">
        <v>11</v>
      </c>
      <c r="E168">
        <v>105853</v>
      </c>
      <c r="F168" s="2">
        <v>42485</v>
      </c>
      <c r="G168">
        <v>1</v>
      </c>
      <c r="H168">
        <v>5</v>
      </c>
      <c r="I168" t="str">
        <f>IF(E168&gt;AVERAGE(E:E),"Above Average", "Below Average")</f>
        <v>Above Average</v>
      </c>
      <c r="J168" t="str">
        <f t="shared" si="4"/>
        <v>Not Eligible</v>
      </c>
      <c r="K168" t="str">
        <f t="shared" si="5"/>
        <v>Needs Improvement</v>
      </c>
    </row>
    <row r="169" spans="1:11" x14ac:dyDescent="0.3">
      <c r="A169" t="s">
        <v>350</v>
      </c>
      <c r="B169" t="s">
        <v>351</v>
      </c>
      <c r="C169" t="s">
        <v>10</v>
      </c>
      <c r="D169" t="s">
        <v>49</v>
      </c>
      <c r="E169">
        <v>45384</v>
      </c>
      <c r="F169" s="2">
        <v>45105</v>
      </c>
      <c r="G169">
        <v>1</v>
      </c>
      <c r="H169">
        <v>4</v>
      </c>
      <c r="I169" t="str">
        <f>IF(E169&gt;AVERAGE(E:E),"Above Average", "Below Average")</f>
        <v>Below Average</v>
      </c>
      <c r="J169" t="str">
        <f t="shared" si="4"/>
        <v>Not Eligible</v>
      </c>
      <c r="K169" t="str">
        <f t="shared" si="5"/>
        <v>Needs Improvement</v>
      </c>
    </row>
    <row r="170" spans="1:11" x14ac:dyDescent="0.3">
      <c r="A170" t="s">
        <v>352</v>
      </c>
      <c r="B170" t="s">
        <v>353</v>
      </c>
      <c r="C170" t="s">
        <v>17</v>
      </c>
      <c r="D170" t="s">
        <v>49</v>
      </c>
      <c r="E170">
        <v>64120</v>
      </c>
      <c r="F170" s="2">
        <v>42316</v>
      </c>
      <c r="G170">
        <v>3</v>
      </c>
      <c r="H170">
        <v>9</v>
      </c>
      <c r="I170" t="str">
        <f>IF(E170&gt;AVERAGE(E:E),"Above Average", "Below Average")</f>
        <v>Below Average</v>
      </c>
      <c r="J170" t="str">
        <f t="shared" si="4"/>
        <v>Not Eligible</v>
      </c>
      <c r="K170" t="str">
        <f t="shared" si="5"/>
        <v>Good</v>
      </c>
    </row>
    <row r="171" spans="1:11" x14ac:dyDescent="0.3">
      <c r="A171" t="s">
        <v>354</v>
      </c>
      <c r="B171" t="s">
        <v>355</v>
      </c>
      <c r="C171" t="s">
        <v>29</v>
      </c>
      <c r="D171" t="s">
        <v>49</v>
      </c>
      <c r="E171">
        <v>95540</v>
      </c>
      <c r="F171" s="2">
        <v>44624</v>
      </c>
      <c r="G171">
        <v>4</v>
      </c>
      <c r="H171">
        <v>14</v>
      </c>
      <c r="I171" t="str">
        <f>IF(E171&gt;AVERAGE(E:E),"Above Average", "Below Average")</f>
        <v>Above Average</v>
      </c>
      <c r="J171" t="str">
        <f t="shared" si="4"/>
        <v>Eligible</v>
      </c>
      <c r="K171" t="str">
        <f t="shared" si="5"/>
        <v>Excellent</v>
      </c>
    </row>
    <row r="172" spans="1:11" x14ac:dyDescent="0.3">
      <c r="A172" t="s">
        <v>356</v>
      </c>
      <c r="B172" t="s">
        <v>357</v>
      </c>
      <c r="C172" t="s">
        <v>29</v>
      </c>
      <c r="D172" t="s">
        <v>49</v>
      </c>
      <c r="E172">
        <v>113161</v>
      </c>
      <c r="F172" s="2">
        <v>45467</v>
      </c>
      <c r="G172">
        <v>4</v>
      </c>
      <c r="H172">
        <v>4</v>
      </c>
      <c r="I172" t="str">
        <f>IF(E172&gt;AVERAGE(E:E),"Above Average", "Below Average")</f>
        <v>Above Average</v>
      </c>
      <c r="J172" t="str">
        <f t="shared" si="4"/>
        <v>Eligible</v>
      </c>
      <c r="K172" t="str">
        <f t="shared" si="5"/>
        <v>Excellent</v>
      </c>
    </row>
    <row r="173" spans="1:11" x14ac:dyDescent="0.3">
      <c r="A173" t="s">
        <v>358</v>
      </c>
      <c r="B173" t="s">
        <v>359</v>
      </c>
      <c r="C173" t="s">
        <v>36</v>
      </c>
      <c r="D173" t="s">
        <v>11</v>
      </c>
      <c r="E173">
        <v>74057</v>
      </c>
      <c r="F173" s="2">
        <v>42089</v>
      </c>
      <c r="G173">
        <v>4</v>
      </c>
      <c r="H173">
        <v>5</v>
      </c>
      <c r="I173" t="str">
        <f>IF(E173&gt;AVERAGE(E:E),"Above Average", "Below Average")</f>
        <v>Below Average</v>
      </c>
      <c r="J173" t="str">
        <f t="shared" si="4"/>
        <v>Eligible</v>
      </c>
      <c r="K173" t="str">
        <f t="shared" si="5"/>
        <v>Excellent</v>
      </c>
    </row>
    <row r="174" spans="1:11" x14ac:dyDescent="0.3">
      <c r="A174" t="s">
        <v>360</v>
      </c>
      <c r="B174" t="s">
        <v>361</v>
      </c>
      <c r="C174" t="s">
        <v>36</v>
      </c>
      <c r="D174" t="s">
        <v>11</v>
      </c>
      <c r="E174">
        <v>76219</v>
      </c>
      <c r="F174" s="2">
        <v>45425</v>
      </c>
      <c r="G174">
        <v>5</v>
      </c>
      <c r="H174">
        <v>14</v>
      </c>
      <c r="I174" t="str">
        <f>IF(E174&gt;AVERAGE(E:E),"Above Average", "Below Average")</f>
        <v>Below Average</v>
      </c>
      <c r="J174" t="str">
        <f t="shared" si="4"/>
        <v>Eligible</v>
      </c>
      <c r="K174" t="str">
        <f t="shared" si="5"/>
        <v>Excellent</v>
      </c>
    </row>
    <row r="175" spans="1:11" x14ac:dyDescent="0.3">
      <c r="A175" t="s">
        <v>362</v>
      </c>
      <c r="B175" t="s">
        <v>363</v>
      </c>
      <c r="C175" t="s">
        <v>29</v>
      </c>
      <c r="D175" t="s">
        <v>11</v>
      </c>
      <c r="E175">
        <v>40674</v>
      </c>
      <c r="F175" s="2">
        <v>42865</v>
      </c>
      <c r="G175">
        <v>2</v>
      </c>
      <c r="H175">
        <v>2</v>
      </c>
      <c r="I175" t="str">
        <f>IF(E175&gt;AVERAGE(E:E),"Above Average", "Below Average")</f>
        <v>Below Average</v>
      </c>
      <c r="J175" t="str">
        <f t="shared" si="4"/>
        <v>Not Eligible</v>
      </c>
      <c r="K175" t="str">
        <f t="shared" si="5"/>
        <v>Needs Improvement</v>
      </c>
    </row>
    <row r="176" spans="1:11" x14ac:dyDescent="0.3">
      <c r="A176" t="s">
        <v>364</v>
      </c>
      <c r="B176" t="s">
        <v>365</v>
      </c>
      <c r="C176" t="s">
        <v>14</v>
      </c>
      <c r="D176" t="s">
        <v>11</v>
      </c>
      <c r="E176">
        <v>77114</v>
      </c>
      <c r="F176" s="2">
        <v>42134</v>
      </c>
      <c r="G176">
        <v>1</v>
      </c>
      <c r="H176">
        <v>4</v>
      </c>
      <c r="I176" t="str">
        <f>IF(E176&gt;AVERAGE(E:E),"Above Average", "Below Average")</f>
        <v>Below Average</v>
      </c>
      <c r="J176" t="str">
        <f t="shared" si="4"/>
        <v>Not Eligible</v>
      </c>
      <c r="K176" t="str">
        <f t="shared" si="5"/>
        <v>Needs Improvement</v>
      </c>
    </row>
    <row r="177" spans="1:11" x14ac:dyDescent="0.3">
      <c r="A177" t="s">
        <v>366</v>
      </c>
      <c r="B177" t="s">
        <v>367</v>
      </c>
      <c r="C177" t="s">
        <v>10</v>
      </c>
      <c r="D177" t="s">
        <v>11</v>
      </c>
      <c r="E177">
        <v>48048</v>
      </c>
      <c r="F177" s="2">
        <v>42519</v>
      </c>
      <c r="G177">
        <v>4</v>
      </c>
      <c r="H177">
        <v>7</v>
      </c>
      <c r="I177" t="str">
        <f>IF(E177&gt;AVERAGE(E:E),"Above Average", "Below Average")</f>
        <v>Below Average</v>
      </c>
      <c r="J177" t="str">
        <f t="shared" si="4"/>
        <v>Not Eligible</v>
      </c>
      <c r="K177" t="str">
        <f t="shared" si="5"/>
        <v>Excellent</v>
      </c>
    </row>
    <row r="178" spans="1:11" x14ac:dyDescent="0.3">
      <c r="A178" t="s">
        <v>368</v>
      </c>
      <c r="B178" t="s">
        <v>369</v>
      </c>
      <c r="C178" t="s">
        <v>14</v>
      </c>
      <c r="D178" t="s">
        <v>11</v>
      </c>
      <c r="E178">
        <v>61572</v>
      </c>
      <c r="F178" s="2">
        <v>43642</v>
      </c>
      <c r="G178">
        <v>2</v>
      </c>
      <c r="H178">
        <v>5</v>
      </c>
      <c r="I178" t="str">
        <f>IF(E178&gt;AVERAGE(E:E),"Above Average", "Below Average")</f>
        <v>Below Average</v>
      </c>
      <c r="J178" t="str">
        <f t="shared" si="4"/>
        <v>Not Eligible</v>
      </c>
      <c r="K178" t="str">
        <f t="shared" si="5"/>
        <v>Needs Improvement</v>
      </c>
    </row>
    <row r="179" spans="1:11" x14ac:dyDescent="0.3">
      <c r="A179" t="s">
        <v>370</v>
      </c>
      <c r="B179" t="s">
        <v>371</v>
      </c>
      <c r="C179" t="s">
        <v>14</v>
      </c>
      <c r="D179" t="s">
        <v>49</v>
      </c>
      <c r="E179">
        <v>48281</v>
      </c>
      <c r="F179" s="2">
        <v>43299</v>
      </c>
      <c r="G179">
        <v>4</v>
      </c>
      <c r="H179">
        <v>6</v>
      </c>
      <c r="I179" t="str">
        <f>IF(E179&gt;AVERAGE(E:E),"Above Average", "Below Average")</f>
        <v>Below Average</v>
      </c>
      <c r="J179" t="str">
        <f t="shared" si="4"/>
        <v>Not Eligible</v>
      </c>
      <c r="K179" t="str">
        <f t="shared" si="5"/>
        <v>Excellent</v>
      </c>
    </row>
    <row r="180" spans="1:11" x14ac:dyDescent="0.3">
      <c r="A180" t="s">
        <v>372</v>
      </c>
      <c r="B180" t="s">
        <v>373</v>
      </c>
      <c r="C180" t="s">
        <v>26</v>
      </c>
      <c r="D180" t="s">
        <v>11</v>
      </c>
      <c r="E180">
        <v>100575</v>
      </c>
      <c r="F180" s="2">
        <v>44290</v>
      </c>
      <c r="G180">
        <v>4</v>
      </c>
      <c r="H180">
        <v>14</v>
      </c>
      <c r="I180" t="str">
        <f>IF(E180&gt;AVERAGE(E:E),"Above Average", "Below Average")</f>
        <v>Above Average</v>
      </c>
      <c r="J180" t="str">
        <f t="shared" si="4"/>
        <v>Eligible</v>
      </c>
      <c r="K180" t="str">
        <f t="shared" si="5"/>
        <v>Excellent</v>
      </c>
    </row>
    <row r="181" spans="1:11" x14ac:dyDescent="0.3">
      <c r="A181" t="s">
        <v>374</v>
      </c>
      <c r="B181" t="s">
        <v>375</v>
      </c>
      <c r="C181" t="s">
        <v>17</v>
      </c>
      <c r="D181" t="s">
        <v>49</v>
      </c>
      <c r="E181">
        <v>49892</v>
      </c>
      <c r="F181" s="2">
        <v>42175</v>
      </c>
      <c r="G181">
        <v>3</v>
      </c>
      <c r="H181">
        <v>5</v>
      </c>
      <c r="I181" t="str">
        <f>IF(E181&gt;AVERAGE(E:E),"Above Average", "Below Average")</f>
        <v>Below Average</v>
      </c>
      <c r="J181" t="str">
        <f t="shared" si="4"/>
        <v>Not Eligible</v>
      </c>
      <c r="K181" t="str">
        <f t="shared" si="5"/>
        <v>Good</v>
      </c>
    </row>
    <row r="182" spans="1:11" x14ac:dyDescent="0.3">
      <c r="A182" t="s">
        <v>376</v>
      </c>
      <c r="B182" t="s">
        <v>377</v>
      </c>
      <c r="C182" t="s">
        <v>17</v>
      </c>
      <c r="D182" t="s">
        <v>11</v>
      </c>
      <c r="E182">
        <v>85571</v>
      </c>
      <c r="F182" s="2">
        <v>43033</v>
      </c>
      <c r="G182">
        <v>2</v>
      </c>
      <c r="H182">
        <v>4</v>
      </c>
      <c r="I182" t="str">
        <f>IF(E182&gt;AVERAGE(E:E),"Above Average", "Below Average")</f>
        <v>Above Average</v>
      </c>
      <c r="J182" t="str">
        <f t="shared" si="4"/>
        <v>Not Eligible</v>
      </c>
      <c r="K182" t="str">
        <f t="shared" si="5"/>
        <v>Needs Improvement</v>
      </c>
    </row>
    <row r="183" spans="1:11" x14ac:dyDescent="0.3">
      <c r="A183" t="s">
        <v>378</v>
      </c>
      <c r="B183" t="s">
        <v>379</v>
      </c>
      <c r="C183" t="s">
        <v>10</v>
      </c>
      <c r="D183" t="s">
        <v>49</v>
      </c>
      <c r="E183">
        <v>78774</v>
      </c>
      <c r="F183" s="2">
        <v>43367</v>
      </c>
      <c r="G183">
        <v>3</v>
      </c>
      <c r="H183">
        <v>13</v>
      </c>
      <c r="I183" t="str">
        <f>IF(E183&gt;AVERAGE(E:E),"Above Average", "Below Average")</f>
        <v>Below Average</v>
      </c>
      <c r="J183" t="str">
        <f t="shared" si="4"/>
        <v>Not Eligible</v>
      </c>
      <c r="K183" t="str">
        <f t="shared" si="5"/>
        <v>Good</v>
      </c>
    </row>
    <row r="184" spans="1:11" x14ac:dyDescent="0.3">
      <c r="A184" t="s">
        <v>380</v>
      </c>
      <c r="B184" t="s">
        <v>381</v>
      </c>
      <c r="C184" t="s">
        <v>26</v>
      </c>
      <c r="D184" t="s">
        <v>49</v>
      </c>
      <c r="E184">
        <v>118774</v>
      </c>
      <c r="F184" s="2">
        <v>42266</v>
      </c>
      <c r="G184">
        <v>1</v>
      </c>
      <c r="H184">
        <v>1</v>
      </c>
      <c r="I184" t="str">
        <f>IF(E184&gt;AVERAGE(E:E),"Above Average", "Below Average")</f>
        <v>Above Average</v>
      </c>
      <c r="J184" t="str">
        <f t="shared" si="4"/>
        <v>Not Eligible</v>
      </c>
      <c r="K184" t="str">
        <f t="shared" si="5"/>
        <v>Needs Improvement</v>
      </c>
    </row>
    <row r="185" spans="1:11" x14ac:dyDescent="0.3">
      <c r="A185" t="s">
        <v>382</v>
      </c>
      <c r="B185" t="s">
        <v>383</v>
      </c>
      <c r="C185" t="s">
        <v>10</v>
      </c>
      <c r="D185" t="s">
        <v>11</v>
      </c>
      <c r="E185">
        <v>88525</v>
      </c>
      <c r="F185" s="2">
        <v>43290</v>
      </c>
      <c r="G185">
        <v>1</v>
      </c>
      <c r="H185">
        <v>2</v>
      </c>
      <c r="I185" t="str">
        <f>IF(E185&gt;AVERAGE(E:E),"Above Average", "Below Average")</f>
        <v>Above Average</v>
      </c>
      <c r="J185" t="str">
        <f t="shared" si="4"/>
        <v>Not Eligible</v>
      </c>
      <c r="K185" t="str">
        <f t="shared" si="5"/>
        <v>Needs Improvement</v>
      </c>
    </row>
    <row r="186" spans="1:11" x14ac:dyDescent="0.3">
      <c r="A186" t="s">
        <v>384</v>
      </c>
      <c r="B186" t="s">
        <v>385</v>
      </c>
      <c r="C186" t="s">
        <v>36</v>
      </c>
      <c r="D186" t="s">
        <v>49</v>
      </c>
      <c r="E186">
        <v>102340</v>
      </c>
      <c r="F186" s="2">
        <v>44445</v>
      </c>
      <c r="G186">
        <v>3</v>
      </c>
      <c r="H186">
        <v>3</v>
      </c>
      <c r="I186" t="str">
        <f>IF(E186&gt;AVERAGE(E:E),"Above Average", "Below Average")</f>
        <v>Above Average</v>
      </c>
      <c r="J186" t="str">
        <f t="shared" si="4"/>
        <v>Not Eligible</v>
      </c>
      <c r="K186" t="str">
        <f t="shared" si="5"/>
        <v>Good</v>
      </c>
    </row>
    <row r="187" spans="1:11" x14ac:dyDescent="0.3">
      <c r="A187" t="s">
        <v>386</v>
      </c>
      <c r="B187" t="s">
        <v>387</v>
      </c>
      <c r="C187" t="s">
        <v>10</v>
      </c>
      <c r="D187" t="s">
        <v>49</v>
      </c>
      <c r="E187">
        <v>59575</v>
      </c>
      <c r="F187" s="2">
        <v>44353</v>
      </c>
      <c r="G187">
        <v>3</v>
      </c>
      <c r="H187">
        <v>8</v>
      </c>
      <c r="I187" t="str">
        <f>IF(E187&gt;AVERAGE(E:E),"Above Average", "Below Average")</f>
        <v>Below Average</v>
      </c>
      <c r="J187" t="str">
        <f t="shared" si="4"/>
        <v>Not Eligible</v>
      </c>
      <c r="K187" t="str">
        <f t="shared" si="5"/>
        <v>Good</v>
      </c>
    </row>
    <row r="188" spans="1:11" x14ac:dyDescent="0.3">
      <c r="A188" t="s">
        <v>388</v>
      </c>
      <c r="B188" t="s">
        <v>389</v>
      </c>
      <c r="C188" t="s">
        <v>36</v>
      </c>
      <c r="D188" t="s">
        <v>11</v>
      </c>
      <c r="E188">
        <v>100508</v>
      </c>
      <c r="F188" s="2">
        <v>42378</v>
      </c>
      <c r="G188">
        <v>1</v>
      </c>
      <c r="H188">
        <v>0</v>
      </c>
      <c r="I188" t="str">
        <f>IF(E188&gt;AVERAGE(E:E),"Above Average", "Below Average")</f>
        <v>Above Average</v>
      </c>
      <c r="J188" t="str">
        <f t="shared" si="4"/>
        <v>Not Eligible</v>
      </c>
      <c r="K188" t="str">
        <f t="shared" si="5"/>
        <v>Needs Improvement</v>
      </c>
    </row>
    <row r="189" spans="1:11" x14ac:dyDescent="0.3">
      <c r="A189" t="s">
        <v>390</v>
      </c>
      <c r="B189" t="s">
        <v>391</v>
      </c>
      <c r="C189" t="s">
        <v>36</v>
      </c>
      <c r="D189" t="s">
        <v>11</v>
      </c>
      <c r="E189">
        <v>73400</v>
      </c>
      <c r="F189" s="2">
        <v>44127</v>
      </c>
      <c r="G189">
        <v>5</v>
      </c>
      <c r="H189">
        <v>11</v>
      </c>
      <c r="I189" t="str">
        <f>IF(E189&gt;AVERAGE(E:E),"Above Average", "Below Average")</f>
        <v>Below Average</v>
      </c>
      <c r="J189" t="str">
        <f t="shared" si="4"/>
        <v>Eligible</v>
      </c>
      <c r="K189" t="str">
        <f t="shared" si="5"/>
        <v>Excellent</v>
      </c>
    </row>
    <row r="190" spans="1:11" x14ac:dyDescent="0.3">
      <c r="A190" t="s">
        <v>392</v>
      </c>
      <c r="B190" t="s">
        <v>393</v>
      </c>
      <c r="C190" t="s">
        <v>10</v>
      </c>
      <c r="D190" t="s">
        <v>49</v>
      </c>
      <c r="E190">
        <v>108156</v>
      </c>
      <c r="F190" s="2">
        <v>42314</v>
      </c>
      <c r="G190">
        <v>5</v>
      </c>
      <c r="H190">
        <v>7</v>
      </c>
      <c r="I190" t="str">
        <f>IF(E190&gt;AVERAGE(E:E),"Above Average", "Below Average")</f>
        <v>Above Average</v>
      </c>
      <c r="J190" t="str">
        <f t="shared" si="4"/>
        <v>Eligible</v>
      </c>
      <c r="K190" t="str">
        <f t="shared" si="5"/>
        <v>Excellent</v>
      </c>
    </row>
    <row r="191" spans="1:11" x14ac:dyDescent="0.3">
      <c r="A191" t="s">
        <v>394</v>
      </c>
      <c r="B191" t="s">
        <v>395</v>
      </c>
      <c r="C191" t="s">
        <v>36</v>
      </c>
      <c r="D191" t="s">
        <v>49</v>
      </c>
      <c r="E191">
        <v>112991</v>
      </c>
      <c r="F191" s="2">
        <v>42139</v>
      </c>
      <c r="G191">
        <v>1</v>
      </c>
      <c r="H191">
        <v>5</v>
      </c>
      <c r="I191" t="str">
        <f>IF(E191&gt;AVERAGE(E:E),"Above Average", "Below Average")</f>
        <v>Above Average</v>
      </c>
      <c r="J191" t="str">
        <f t="shared" si="4"/>
        <v>Not Eligible</v>
      </c>
      <c r="K191" t="str">
        <f t="shared" si="5"/>
        <v>Needs Improvement</v>
      </c>
    </row>
    <row r="192" spans="1:11" x14ac:dyDescent="0.3">
      <c r="A192" t="s">
        <v>396</v>
      </c>
      <c r="B192" t="s">
        <v>397</v>
      </c>
      <c r="C192" t="s">
        <v>17</v>
      </c>
      <c r="D192" t="s">
        <v>49</v>
      </c>
      <c r="E192">
        <v>118463</v>
      </c>
      <c r="F192" s="2">
        <v>45305</v>
      </c>
      <c r="G192">
        <v>1</v>
      </c>
      <c r="H192">
        <v>1</v>
      </c>
      <c r="I192" t="str">
        <f>IF(E192&gt;AVERAGE(E:E),"Above Average", "Below Average")</f>
        <v>Above Average</v>
      </c>
      <c r="J192" t="str">
        <f t="shared" si="4"/>
        <v>Not Eligible</v>
      </c>
      <c r="K192" t="str">
        <f t="shared" si="5"/>
        <v>Needs Improvement</v>
      </c>
    </row>
    <row r="193" spans="1:11" x14ac:dyDescent="0.3">
      <c r="A193" t="s">
        <v>398</v>
      </c>
      <c r="B193" t="s">
        <v>399</v>
      </c>
      <c r="C193" t="s">
        <v>26</v>
      </c>
      <c r="D193" t="s">
        <v>49</v>
      </c>
      <c r="E193">
        <v>58587</v>
      </c>
      <c r="F193" s="2">
        <v>44673</v>
      </c>
      <c r="G193">
        <v>2</v>
      </c>
      <c r="H193">
        <v>0</v>
      </c>
      <c r="I193" t="str">
        <f>IF(E193&gt;AVERAGE(E:E),"Above Average", "Below Average")</f>
        <v>Below Average</v>
      </c>
      <c r="J193" t="str">
        <f t="shared" si="4"/>
        <v>Not Eligible</v>
      </c>
      <c r="K193" t="str">
        <f t="shared" si="5"/>
        <v>Needs Improvement</v>
      </c>
    </row>
    <row r="194" spans="1:11" x14ac:dyDescent="0.3">
      <c r="A194" t="s">
        <v>400</v>
      </c>
      <c r="B194" t="s">
        <v>401</v>
      </c>
      <c r="C194" t="s">
        <v>17</v>
      </c>
      <c r="D194" t="s">
        <v>49</v>
      </c>
      <c r="E194">
        <v>70720</v>
      </c>
      <c r="F194" s="2">
        <v>43159</v>
      </c>
      <c r="G194">
        <v>2</v>
      </c>
      <c r="H194">
        <v>3</v>
      </c>
      <c r="I194" t="str">
        <f>IF(E194&gt;AVERAGE(E:E),"Above Average", "Below Average")</f>
        <v>Below Average</v>
      </c>
      <c r="J194" t="str">
        <f t="shared" si="4"/>
        <v>Not Eligible</v>
      </c>
      <c r="K194" t="str">
        <f t="shared" si="5"/>
        <v>Needs Improvement</v>
      </c>
    </row>
    <row r="195" spans="1:11" x14ac:dyDescent="0.3">
      <c r="A195" t="s">
        <v>402</v>
      </c>
      <c r="B195" t="s">
        <v>403</v>
      </c>
      <c r="C195" t="s">
        <v>17</v>
      </c>
      <c r="D195" t="s">
        <v>49</v>
      </c>
      <c r="E195">
        <v>118162</v>
      </c>
      <c r="F195" s="2">
        <v>44957</v>
      </c>
      <c r="G195">
        <v>4</v>
      </c>
      <c r="H195">
        <v>12</v>
      </c>
      <c r="I195" t="str">
        <f>IF(E195&gt;AVERAGE(E:E),"Above Average", "Below Average")</f>
        <v>Above Average</v>
      </c>
      <c r="J195" t="str">
        <f t="shared" ref="J195:J258" si="6">IF(AND(E195&gt;60000,G195&gt;=4),"Eligible","Not Eligible")</f>
        <v>Eligible</v>
      </c>
      <c r="K195" t="str">
        <f t="shared" ref="K195:K258" si="7">IF(G195&gt;=4,"Excellent",IF(G195=3,"Good","Needs Improvement"))</f>
        <v>Excellent</v>
      </c>
    </row>
    <row r="196" spans="1:11" x14ac:dyDescent="0.3">
      <c r="A196" t="s">
        <v>404</v>
      </c>
      <c r="B196" t="s">
        <v>405</v>
      </c>
      <c r="C196" t="s">
        <v>17</v>
      </c>
      <c r="D196" t="s">
        <v>11</v>
      </c>
      <c r="E196">
        <v>95702</v>
      </c>
      <c r="F196" s="2">
        <v>42886</v>
      </c>
      <c r="G196">
        <v>1</v>
      </c>
      <c r="H196">
        <v>2</v>
      </c>
      <c r="I196" t="str">
        <f>IF(E196&gt;AVERAGE(E:E),"Above Average", "Below Average")</f>
        <v>Above Average</v>
      </c>
      <c r="J196" t="str">
        <f t="shared" si="6"/>
        <v>Not Eligible</v>
      </c>
      <c r="K196" t="str">
        <f t="shared" si="7"/>
        <v>Needs Improvement</v>
      </c>
    </row>
    <row r="197" spans="1:11" x14ac:dyDescent="0.3">
      <c r="A197" t="s">
        <v>406</v>
      </c>
      <c r="B197" t="s">
        <v>407</v>
      </c>
      <c r="C197" t="s">
        <v>14</v>
      </c>
      <c r="D197" t="s">
        <v>11</v>
      </c>
      <c r="E197">
        <v>68804</v>
      </c>
      <c r="F197" s="2">
        <v>42424</v>
      </c>
      <c r="G197">
        <v>1</v>
      </c>
      <c r="H197">
        <v>4</v>
      </c>
      <c r="I197" t="str">
        <f>IF(E197&gt;AVERAGE(E:E),"Above Average", "Below Average")</f>
        <v>Below Average</v>
      </c>
      <c r="J197" t="str">
        <f t="shared" si="6"/>
        <v>Not Eligible</v>
      </c>
      <c r="K197" t="str">
        <f t="shared" si="7"/>
        <v>Needs Improvement</v>
      </c>
    </row>
    <row r="198" spans="1:11" x14ac:dyDescent="0.3">
      <c r="A198" t="s">
        <v>408</v>
      </c>
      <c r="B198" t="s">
        <v>409</v>
      </c>
      <c r="C198" t="s">
        <v>14</v>
      </c>
      <c r="D198" t="s">
        <v>11</v>
      </c>
      <c r="E198">
        <v>63661</v>
      </c>
      <c r="F198" s="2">
        <v>44884</v>
      </c>
      <c r="G198">
        <v>4</v>
      </c>
      <c r="H198">
        <v>12</v>
      </c>
      <c r="I198" t="str">
        <f>IF(E198&gt;AVERAGE(E:E),"Above Average", "Below Average")</f>
        <v>Below Average</v>
      </c>
      <c r="J198" t="str">
        <f t="shared" si="6"/>
        <v>Eligible</v>
      </c>
      <c r="K198" t="str">
        <f t="shared" si="7"/>
        <v>Excellent</v>
      </c>
    </row>
    <row r="199" spans="1:11" x14ac:dyDescent="0.3">
      <c r="A199" t="s">
        <v>410</v>
      </c>
      <c r="B199" t="s">
        <v>411</v>
      </c>
      <c r="C199" t="s">
        <v>14</v>
      </c>
      <c r="D199" t="s">
        <v>49</v>
      </c>
      <c r="E199">
        <v>96410</v>
      </c>
      <c r="F199" s="2">
        <v>43633</v>
      </c>
      <c r="G199">
        <v>3</v>
      </c>
      <c r="H199">
        <v>6</v>
      </c>
      <c r="I199" t="str">
        <f>IF(E199&gt;AVERAGE(E:E),"Above Average", "Below Average")</f>
        <v>Above Average</v>
      </c>
      <c r="J199" t="str">
        <f t="shared" si="6"/>
        <v>Not Eligible</v>
      </c>
      <c r="K199" t="str">
        <f t="shared" si="7"/>
        <v>Good</v>
      </c>
    </row>
    <row r="200" spans="1:11" x14ac:dyDescent="0.3">
      <c r="A200" t="s">
        <v>412</v>
      </c>
      <c r="B200" t="s">
        <v>413</v>
      </c>
      <c r="C200" t="s">
        <v>36</v>
      </c>
      <c r="D200" t="s">
        <v>49</v>
      </c>
      <c r="E200">
        <v>70478</v>
      </c>
      <c r="F200" s="2">
        <v>44761</v>
      </c>
      <c r="G200">
        <v>5</v>
      </c>
      <c r="H200">
        <v>12</v>
      </c>
      <c r="I200" t="str">
        <f>IF(E200&gt;AVERAGE(E:E),"Above Average", "Below Average")</f>
        <v>Below Average</v>
      </c>
      <c r="J200" t="str">
        <f t="shared" si="6"/>
        <v>Eligible</v>
      </c>
      <c r="K200" t="str">
        <f t="shared" si="7"/>
        <v>Excellent</v>
      </c>
    </row>
    <row r="201" spans="1:11" x14ac:dyDescent="0.3">
      <c r="A201" t="s">
        <v>414</v>
      </c>
      <c r="B201" t="s">
        <v>415</v>
      </c>
      <c r="C201" t="s">
        <v>29</v>
      </c>
      <c r="D201" t="s">
        <v>11</v>
      </c>
      <c r="E201">
        <v>43725</v>
      </c>
      <c r="F201" s="2">
        <v>42671</v>
      </c>
      <c r="G201">
        <v>5</v>
      </c>
      <c r="H201">
        <v>5</v>
      </c>
      <c r="I201" t="str">
        <f>IF(E201&gt;AVERAGE(E:E),"Above Average", "Below Average")</f>
        <v>Below Average</v>
      </c>
      <c r="J201" t="str">
        <f t="shared" si="6"/>
        <v>Not Eligible</v>
      </c>
      <c r="K201" t="str">
        <f t="shared" si="7"/>
        <v>Excellent</v>
      </c>
    </row>
    <row r="202" spans="1:11" x14ac:dyDescent="0.3">
      <c r="A202" t="s">
        <v>416</v>
      </c>
      <c r="B202" t="s">
        <v>417</v>
      </c>
      <c r="C202" t="s">
        <v>29</v>
      </c>
      <c r="D202" t="s">
        <v>49</v>
      </c>
      <c r="E202">
        <v>98327</v>
      </c>
      <c r="F202" s="2">
        <v>45095</v>
      </c>
      <c r="G202">
        <v>3</v>
      </c>
      <c r="H202">
        <v>12</v>
      </c>
      <c r="I202" t="str">
        <f>IF(E202&gt;AVERAGE(E:E),"Above Average", "Below Average")</f>
        <v>Above Average</v>
      </c>
      <c r="J202" t="str">
        <f t="shared" si="6"/>
        <v>Not Eligible</v>
      </c>
      <c r="K202" t="str">
        <f t="shared" si="7"/>
        <v>Good</v>
      </c>
    </row>
    <row r="203" spans="1:11" x14ac:dyDescent="0.3">
      <c r="A203" t="s">
        <v>418</v>
      </c>
      <c r="B203" t="s">
        <v>419</v>
      </c>
      <c r="C203" t="s">
        <v>14</v>
      </c>
      <c r="D203" t="s">
        <v>49</v>
      </c>
      <c r="E203">
        <v>80742</v>
      </c>
      <c r="F203" s="2">
        <v>45291</v>
      </c>
      <c r="G203">
        <v>2</v>
      </c>
      <c r="H203">
        <v>5</v>
      </c>
      <c r="I203" t="str">
        <f>IF(E203&gt;AVERAGE(E:E),"Above Average", "Below Average")</f>
        <v>Below Average</v>
      </c>
      <c r="J203" t="str">
        <f t="shared" si="6"/>
        <v>Not Eligible</v>
      </c>
      <c r="K203" t="str">
        <f t="shared" si="7"/>
        <v>Needs Improvement</v>
      </c>
    </row>
    <row r="204" spans="1:11" x14ac:dyDescent="0.3">
      <c r="A204" t="s">
        <v>420</v>
      </c>
      <c r="B204" t="s">
        <v>421</v>
      </c>
      <c r="C204" t="s">
        <v>36</v>
      </c>
      <c r="D204" t="s">
        <v>11</v>
      </c>
      <c r="E204">
        <v>99596</v>
      </c>
      <c r="F204" s="2">
        <v>43284</v>
      </c>
      <c r="G204">
        <v>2</v>
      </c>
      <c r="H204">
        <v>4</v>
      </c>
      <c r="I204" t="str">
        <f>IF(E204&gt;AVERAGE(E:E),"Above Average", "Below Average")</f>
        <v>Above Average</v>
      </c>
      <c r="J204" t="str">
        <f t="shared" si="6"/>
        <v>Not Eligible</v>
      </c>
      <c r="K204" t="str">
        <f t="shared" si="7"/>
        <v>Needs Improvement</v>
      </c>
    </row>
    <row r="205" spans="1:11" x14ac:dyDescent="0.3">
      <c r="A205" t="s">
        <v>422</v>
      </c>
      <c r="B205" t="s">
        <v>423</v>
      </c>
      <c r="C205" t="s">
        <v>26</v>
      </c>
      <c r="D205" t="s">
        <v>11</v>
      </c>
      <c r="E205">
        <v>75450</v>
      </c>
      <c r="F205" s="2">
        <v>42261</v>
      </c>
      <c r="G205">
        <v>5</v>
      </c>
      <c r="H205">
        <v>14</v>
      </c>
      <c r="I205" t="str">
        <f>IF(E205&gt;AVERAGE(E:E),"Above Average", "Below Average")</f>
        <v>Below Average</v>
      </c>
      <c r="J205" t="str">
        <f t="shared" si="6"/>
        <v>Eligible</v>
      </c>
      <c r="K205" t="str">
        <f t="shared" si="7"/>
        <v>Excellent</v>
      </c>
    </row>
    <row r="206" spans="1:11" x14ac:dyDescent="0.3">
      <c r="A206" t="s">
        <v>424</v>
      </c>
      <c r="B206" t="s">
        <v>425</v>
      </c>
      <c r="C206" t="s">
        <v>14</v>
      </c>
      <c r="D206" t="s">
        <v>49</v>
      </c>
      <c r="E206">
        <v>90235</v>
      </c>
      <c r="F206" s="2">
        <v>44994</v>
      </c>
      <c r="G206">
        <v>3</v>
      </c>
      <c r="H206">
        <v>7</v>
      </c>
      <c r="I206" t="str">
        <f>IF(E206&gt;AVERAGE(E:E),"Above Average", "Below Average")</f>
        <v>Above Average</v>
      </c>
      <c r="J206" t="str">
        <f t="shared" si="6"/>
        <v>Not Eligible</v>
      </c>
      <c r="K206" t="str">
        <f t="shared" si="7"/>
        <v>Good</v>
      </c>
    </row>
    <row r="207" spans="1:11" x14ac:dyDescent="0.3">
      <c r="A207" t="s">
        <v>426</v>
      </c>
      <c r="B207" t="s">
        <v>427</v>
      </c>
      <c r="C207" t="s">
        <v>29</v>
      </c>
      <c r="D207" t="s">
        <v>11</v>
      </c>
      <c r="E207">
        <v>84449</v>
      </c>
      <c r="F207" s="2">
        <v>42194</v>
      </c>
      <c r="G207">
        <v>5</v>
      </c>
      <c r="H207">
        <v>4</v>
      </c>
      <c r="I207" t="str">
        <f>IF(E207&gt;AVERAGE(E:E),"Above Average", "Below Average")</f>
        <v>Above Average</v>
      </c>
      <c r="J207" t="str">
        <f t="shared" si="6"/>
        <v>Eligible</v>
      </c>
      <c r="K207" t="str">
        <f t="shared" si="7"/>
        <v>Excellent</v>
      </c>
    </row>
    <row r="208" spans="1:11" x14ac:dyDescent="0.3">
      <c r="A208" t="s">
        <v>428</v>
      </c>
      <c r="B208" t="s">
        <v>429</v>
      </c>
      <c r="C208" t="s">
        <v>29</v>
      </c>
      <c r="D208" t="s">
        <v>49</v>
      </c>
      <c r="E208">
        <v>81685</v>
      </c>
      <c r="F208" s="2">
        <v>44869</v>
      </c>
      <c r="G208">
        <v>1</v>
      </c>
      <c r="H208">
        <v>5</v>
      </c>
      <c r="I208" t="str">
        <f>IF(E208&gt;AVERAGE(E:E),"Above Average", "Below Average")</f>
        <v>Above Average</v>
      </c>
      <c r="J208" t="str">
        <f t="shared" si="6"/>
        <v>Not Eligible</v>
      </c>
      <c r="K208" t="str">
        <f t="shared" si="7"/>
        <v>Needs Improvement</v>
      </c>
    </row>
    <row r="209" spans="1:11" x14ac:dyDescent="0.3">
      <c r="A209" t="s">
        <v>430</v>
      </c>
      <c r="B209" t="s">
        <v>431</v>
      </c>
      <c r="C209" t="s">
        <v>17</v>
      </c>
      <c r="D209" t="s">
        <v>49</v>
      </c>
      <c r="E209">
        <v>64122</v>
      </c>
      <c r="F209" s="2">
        <v>44859</v>
      </c>
      <c r="G209">
        <v>3</v>
      </c>
      <c r="H209">
        <v>8</v>
      </c>
      <c r="I209" t="str">
        <f>IF(E209&gt;AVERAGE(E:E),"Above Average", "Below Average")</f>
        <v>Below Average</v>
      </c>
      <c r="J209" t="str">
        <f t="shared" si="6"/>
        <v>Not Eligible</v>
      </c>
      <c r="K209" t="str">
        <f t="shared" si="7"/>
        <v>Good</v>
      </c>
    </row>
    <row r="210" spans="1:11" x14ac:dyDescent="0.3">
      <c r="A210" t="s">
        <v>432</v>
      </c>
      <c r="B210" t="s">
        <v>433</v>
      </c>
      <c r="C210" t="s">
        <v>26</v>
      </c>
      <c r="D210" t="s">
        <v>49</v>
      </c>
      <c r="E210">
        <v>50562</v>
      </c>
      <c r="F210" s="2">
        <v>44959</v>
      </c>
      <c r="G210">
        <v>3</v>
      </c>
      <c r="H210">
        <v>13</v>
      </c>
      <c r="I210" t="str">
        <f>IF(E210&gt;AVERAGE(E:E),"Above Average", "Below Average")</f>
        <v>Below Average</v>
      </c>
      <c r="J210" t="str">
        <f t="shared" si="6"/>
        <v>Not Eligible</v>
      </c>
      <c r="K210" t="str">
        <f t="shared" si="7"/>
        <v>Good</v>
      </c>
    </row>
    <row r="211" spans="1:11" x14ac:dyDescent="0.3">
      <c r="A211" t="s">
        <v>434</v>
      </c>
      <c r="B211" t="s">
        <v>435</v>
      </c>
      <c r="C211" t="s">
        <v>26</v>
      </c>
      <c r="D211" t="s">
        <v>11</v>
      </c>
      <c r="E211">
        <v>53161</v>
      </c>
      <c r="F211" s="2">
        <v>43561</v>
      </c>
      <c r="G211">
        <v>2</v>
      </c>
      <c r="H211">
        <v>5</v>
      </c>
      <c r="I211" t="str">
        <f>IF(E211&gt;AVERAGE(E:E),"Above Average", "Below Average")</f>
        <v>Below Average</v>
      </c>
      <c r="J211" t="str">
        <f t="shared" si="6"/>
        <v>Not Eligible</v>
      </c>
      <c r="K211" t="str">
        <f t="shared" si="7"/>
        <v>Needs Improvement</v>
      </c>
    </row>
    <row r="212" spans="1:11" x14ac:dyDescent="0.3">
      <c r="A212" t="s">
        <v>436</v>
      </c>
      <c r="B212" t="s">
        <v>437</v>
      </c>
      <c r="C212" t="s">
        <v>10</v>
      </c>
      <c r="D212" t="s">
        <v>11</v>
      </c>
      <c r="E212">
        <v>84217</v>
      </c>
      <c r="F212" s="2">
        <v>42918</v>
      </c>
      <c r="G212">
        <v>3</v>
      </c>
      <c r="H212">
        <v>7</v>
      </c>
      <c r="I212" t="str">
        <f>IF(E212&gt;AVERAGE(E:E),"Above Average", "Below Average")</f>
        <v>Above Average</v>
      </c>
      <c r="J212" t="str">
        <f t="shared" si="6"/>
        <v>Not Eligible</v>
      </c>
      <c r="K212" t="str">
        <f t="shared" si="7"/>
        <v>Good</v>
      </c>
    </row>
    <row r="213" spans="1:11" x14ac:dyDescent="0.3">
      <c r="A213" t="s">
        <v>438</v>
      </c>
      <c r="B213" t="s">
        <v>439</v>
      </c>
      <c r="C213" t="s">
        <v>29</v>
      </c>
      <c r="D213" t="s">
        <v>49</v>
      </c>
      <c r="E213">
        <v>63694</v>
      </c>
      <c r="F213" s="2">
        <v>43749</v>
      </c>
      <c r="G213">
        <v>5</v>
      </c>
      <c r="H213">
        <v>10</v>
      </c>
      <c r="I213" t="str">
        <f>IF(E213&gt;AVERAGE(E:E),"Above Average", "Below Average")</f>
        <v>Below Average</v>
      </c>
      <c r="J213" t="str">
        <f t="shared" si="6"/>
        <v>Eligible</v>
      </c>
      <c r="K213" t="str">
        <f t="shared" si="7"/>
        <v>Excellent</v>
      </c>
    </row>
    <row r="214" spans="1:11" x14ac:dyDescent="0.3">
      <c r="A214" t="s">
        <v>440</v>
      </c>
      <c r="B214" t="s">
        <v>441</v>
      </c>
      <c r="C214" t="s">
        <v>36</v>
      </c>
      <c r="D214" t="s">
        <v>49</v>
      </c>
      <c r="E214">
        <v>44649</v>
      </c>
      <c r="F214" s="2">
        <v>42202</v>
      </c>
      <c r="G214">
        <v>3</v>
      </c>
      <c r="H214">
        <v>3</v>
      </c>
      <c r="I214" t="str">
        <f>IF(E214&gt;AVERAGE(E:E),"Above Average", "Below Average")</f>
        <v>Below Average</v>
      </c>
      <c r="J214" t="str">
        <f t="shared" si="6"/>
        <v>Not Eligible</v>
      </c>
      <c r="K214" t="str">
        <f t="shared" si="7"/>
        <v>Good</v>
      </c>
    </row>
    <row r="215" spans="1:11" x14ac:dyDescent="0.3">
      <c r="A215" t="s">
        <v>442</v>
      </c>
      <c r="B215" t="s">
        <v>443</v>
      </c>
      <c r="C215" t="s">
        <v>14</v>
      </c>
      <c r="D215" t="s">
        <v>11</v>
      </c>
      <c r="E215">
        <v>106555</v>
      </c>
      <c r="F215" s="2">
        <v>43806</v>
      </c>
      <c r="G215">
        <v>1</v>
      </c>
      <c r="H215">
        <v>1</v>
      </c>
      <c r="I215" t="str">
        <f>IF(E215&gt;AVERAGE(E:E),"Above Average", "Below Average")</f>
        <v>Above Average</v>
      </c>
      <c r="J215" t="str">
        <f t="shared" si="6"/>
        <v>Not Eligible</v>
      </c>
      <c r="K215" t="str">
        <f t="shared" si="7"/>
        <v>Needs Improvement</v>
      </c>
    </row>
    <row r="216" spans="1:11" x14ac:dyDescent="0.3">
      <c r="A216" t="s">
        <v>444</v>
      </c>
      <c r="B216" t="s">
        <v>445</v>
      </c>
      <c r="C216" t="s">
        <v>10</v>
      </c>
      <c r="D216" t="s">
        <v>49</v>
      </c>
      <c r="E216">
        <v>45787</v>
      </c>
      <c r="F216" s="2">
        <v>44475</v>
      </c>
      <c r="G216">
        <v>4</v>
      </c>
      <c r="H216">
        <v>14</v>
      </c>
      <c r="I216" t="str">
        <f>IF(E216&gt;AVERAGE(E:E),"Above Average", "Below Average")</f>
        <v>Below Average</v>
      </c>
      <c r="J216" t="str">
        <f t="shared" si="6"/>
        <v>Not Eligible</v>
      </c>
      <c r="K216" t="str">
        <f t="shared" si="7"/>
        <v>Excellent</v>
      </c>
    </row>
    <row r="217" spans="1:11" x14ac:dyDescent="0.3">
      <c r="A217" t="s">
        <v>446</v>
      </c>
      <c r="B217" t="s">
        <v>447</v>
      </c>
      <c r="C217" t="s">
        <v>26</v>
      </c>
      <c r="D217" t="s">
        <v>11</v>
      </c>
      <c r="E217">
        <v>115709</v>
      </c>
      <c r="F217" s="2">
        <v>43134</v>
      </c>
      <c r="G217">
        <v>3</v>
      </c>
      <c r="H217">
        <v>11</v>
      </c>
      <c r="I217" t="str">
        <f>IF(E217&gt;AVERAGE(E:E),"Above Average", "Below Average")</f>
        <v>Above Average</v>
      </c>
      <c r="J217" t="str">
        <f t="shared" si="6"/>
        <v>Not Eligible</v>
      </c>
      <c r="K217" t="str">
        <f t="shared" si="7"/>
        <v>Good</v>
      </c>
    </row>
    <row r="218" spans="1:11" x14ac:dyDescent="0.3">
      <c r="A218" t="s">
        <v>448</v>
      </c>
      <c r="B218" t="s">
        <v>449</v>
      </c>
      <c r="C218" t="s">
        <v>14</v>
      </c>
      <c r="D218" t="s">
        <v>49</v>
      </c>
      <c r="E218">
        <v>53767</v>
      </c>
      <c r="F218" s="2">
        <v>44958</v>
      </c>
      <c r="G218">
        <v>2</v>
      </c>
      <c r="H218">
        <v>0</v>
      </c>
      <c r="I218" t="str">
        <f>IF(E218&gt;AVERAGE(E:E),"Above Average", "Below Average")</f>
        <v>Below Average</v>
      </c>
      <c r="J218" t="str">
        <f t="shared" si="6"/>
        <v>Not Eligible</v>
      </c>
      <c r="K218" t="str">
        <f t="shared" si="7"/>
        <v>Needs Improvement</v>
      </c>
    </row>
    <row r="219" spans="1:11" x14ac:dyDescent="0.3">
      <c r="A219" t="s">
        <v>450</v>
      </c>
      <c r="B219" t="s">
        <v>451</v>
      </c>
      <c r="C219" t="s">
        <v>26</v>
      </c>
      <c r="D219" t="s">
        <v>11</v>
      </c>
      <c r="E219">
        <v>103284</v>
      </c>
      <c r="F219" s="2">
        <v>42752</v>
      </c>
      <c r="G219">
        <v>4</v>
      </c>
      <c r="H219">
        <v>8</v>
      </c>
      <c r="I219" t="str">
        <f>IF(E219&gt;AVERAGE(E:E),"Above Average", "Below Average")</f>
        <v>Above Average</v>
      </c>
      <c r="J219" t="str">
        <f t="shared" si="6"/>
        <v>Eligible</v>
      </c>
      <c r="K219" t="str">
        <f t="shared" si="7"/>
        <v>Excellent</v>
      </c>
    </row>
    <row r="220" spans="1:11" x14ac:dyDescent="0.3">
      <c r="A220" t="s">
        <v>452</v>
      </c>
      <c r="B220" t="s">
        <v>453</v>
      </c>
      <c r="C220" t="s">
        <v>10</v>
      </c>
      <c r="D220" t="s">
        <v>49</v>
      </c>
      <c r="E220">
        <v>51804</v>
      </c>
      <c r="F220" s="2">
        <v>42771</v>
      </c>
      <c r="G220">
        <v>5</v>
      </c>
      <c r="H220">
        <v>9</v>
      </c>
      <c r="I220" t="str">
        <f>IF(E220&gt;AVERAGE(E:E),"Above Average", "Below Average")</f>
        <v>Below Average</v>
      </c>
      <c r="J220" t="str">
        <f t="shared" si="6"/>
        <v>Not Eligible</v>
      </c>
      <c r="K220" t="str">
        <f t="shared" si="7"/>
        <v>Excellent</v>
      </c>
    </row>
    <row r="221" spans="1:11" x14ac:dyDescent="0.3">
      <c r="A221" t="s">
        <v>454</v>
      </c>
      <c r="B221" t="s">
        <v>455</v>
      </c>
      <c r="C221" t="s">
        <v>36</v>
      </c>
      <c r="D221" t="s">
        <v>49</v>
      </c>
      <c r="E221">
        <v>41322</v>
      </c>
      <c r="F221" s="2">
        <v>42966</v>
      </c>
      <c r="G221">
        <v>1</v>
      </c>
      <c r="H221">
        <v>2</v>
      </c>
      <c r="I221" t="str">
        <f>IF(E221&gt;AVERAGE(E:E),"Above Average", "Below Average")</f>
        <v>Below Average</v>
      </c>
      <c r="J221" t="str">
        <f t="shared" si="6"/>
        <v>Not Eligible</v>
      </c>
      <c r="K221" t="str">
        <f t="shared" si="7"/>
        <v>Needs Improvement</v>
      </c>
    </row>
    <row r="222" spans="1:11" x14ac:dyDescent="0.3">
      <c r="A222" t="s">
        <v>456</v>
      </c>
      <c r="B222" t="s">
        <v>457</v>
      </c>
      <c r="C222" t="s">
        <v>29</v>
      </c>
      <c r="D222" t="s">
        <v>11</v>
      </c>
      <c r="E222">
        <v>96214</v>
      </c>
      <c r="F222" s="2">
        <v>43724</v>
      </c>
      <c r="G222">
        <v>3</v>
      </c>
      <c r="H222">
        <v>4</v>
      </c>
      <c r="I222" t="str">
        <f>IF(E222&gt;AVERAGE(E:E),"Above Average", "Below Average")</f>
        <v>Above Average</v>
      </c>
      <c r="J222" t="str">
        <f t="shared" si="6"/>
        <v>Not Eligible</v>
      </c>
      <c r="K222" t="str">
        <f t="shared" si="7"/>
        <v>Good</v>
      </c>
    </row>
    <row r="223" spans="1:11" x14ac:dyDescent="0.3">
      <c r="A223" t="s">
        <v>458</v>
      </c>
      <c r="B223" t="s">
        <v>459</v>
      </c>
      <c r="C223" t="s">
        <v>14</v>
      </c>
      <c r="D223" t="s">
        <v>11</v>
      </c>
      <c r="E223">
        <v>110357</v>
      </c>
      <c r="F223" s="2">
        <v>45179</v>
      </c>
      <c r="G223">
        <v>2</v>
      </c>
      <c r="H223">
        <v>4</v>
      </c>
      <c r="I223" t="str">
        <f>IF(E223&gt;AVERAGE(E:E),"Above Average", "Below Average")</f>
        <v>Above Average</v>
      </c>
      <c r="J223" t="str">
        <f t="shared" si="6"/>
        <v>Not Eligible</v>
      </c>
      <c r="K223" t="str">
        <f t="shared" si="7"/>
        <v>Needs Improvement</v>
      </c>
    </row>
    <row r="224" spans="1:11" x14ac:dyDescent="0.3">
      <c r="A224" t="s">
        <v>460</v>
      </c>
      <c r="B224" t="s">
        <v>461</v>
      </c>
      <c r="C224" t="s">
        <v>10</v>
      </c>
      <c r="D224" t="s">
        <v>11</v>
      </c>
      <c r="E224">
        <v>104950</v>
      </c>
      <c r="F224" s="2">
        <v>45392</v>
      </c>
      <c r="G224">
        <v>5</v>
      </c>
      <c r="H224">
        <v>6</v>
      </c>
      <c r="I224" t="str">
        <f>IF(E224&gt;AVERAGE(E:E),"Above Average", "Below Average")</f>
        <v>Above Average</v>
      </c>
      <c r="J224" t="str">
        <f t="shared" si="6"/>
        <v>Eligible</v>
      </c>
      <c r="K224" t="str">
        <f t="shared" si="7"/>
        <v>Excellent</v>
      </c>
    </row>
    <row r="225" spans="1:11" x14ac:dyDescent="0.3">
      <c r="A225" t="s">
        <v>462</v>
      </c>
      <c r="B225" t="s">
        <v>463</v>
      </c>
      <c r="C225" t="s">
        <v>10</v>
      </c>
      <c r="D225" t="s">
        <v>11</v>
      </c>
      <c r="E225">
        <v>118723</v>
      </c>
      <c r="F225" s="2">
        <v>45478</v>
      </c>
      <c r="G225">
        <v>5</v>
      </c>
      <c r="H225">
        <v>3</v>
      </c>
      <c r="I225" t="str">
        <f>IF(E225&gt;AVERAGE(E:E),"Above Average", "Below Average")</f>
        <v>Above Average</v>
      </c>
      <c r="J225" t="str">
        <f t="shared" si="6"/>
        <v>Eligible</v>
      </c>
      <c r="K225" t="str">
        <f t="shared" si="7"/>
        <v>Excellent</v>
      </c>
    </row>
    <row r="226" spans="1:11" x14ac:dyDescent="0.3">
      <c r="A226" t="s">
        <v>464</v>
      </c>
      <c r="B226" t="s">
        <v>465</v>
      </c>
      <c r="C226" t="s">
        <v>36</v>
      </c>
      <c r="D226" t="s">
        <v>11</v>
      </c>
      <c r="E226">
        <v>108446</v>
      </c>
      <c r="F226" s="2">
        <v>44252</v>
      </c>
      <c r="G226">
        <v>2</v>
      </c>
      <c r="H226">
        <v>0</v>
      </c>
      <c r="I226" t="str">
        <f>IF(E226&gt;AVERAGE(E:E),"Above Average", "Below Average")</f>
        <v>Above Average</v>
      </c>
      <c r="J226" t="str">
        <f t="shared" si="6"/>
        <v>Not Eligible</v>
      </c>
      <c r="K226" t="str">
        <f t="shared" si="7"/>
        <v>Needs Improvement</v>
      </c>
    </row>
    <row r="227" spans="1:11" x14ac:dyDescent="0.3">
      <c r="A227" t="s">
        <v>466</v>
      </c>
      <c r="B227" t="s">
        <v>467</v>
      </c>
      <c r="C227" t="s">
        <v>29</v>
      </c>
      <c r="D227" t="s">
        <v>11</v>
      </c>
      <c r="E227">
        <v>68259</v>
      </c>
      <c r="F227" s="2">
        <v>43998</v>
      </c>
      <c r="G227">
        <v>4</v>
      </c>
      <c r="H227">
        <v>6</v>
      </c>
      <c r="I227" t="str">
        <f>IF(E227&gt;AVERAGE(E:E),"Above Average", "Below Average")</f>
        <v>Below Average</v>
      </c>
      <c r="J227" t="str">
        <f t="shared" si="6"/>
        <v>Eligible</v>
      </c>
      <c r="K227" t="str">
        <f t="shared" si="7"/>
        <v>Excellent</v>
      </c>
    </row>
    <row r="228" spans="1:11" x14ac:dyDescent="0.3">
      <c r="A228" t="s">
        <v>468</v>
      </c>
      <c r="B228" t="s">
        <v>469</v>
      </c>
      <c r="C228" t="s">
        <v>26</v>
      </c>
      <c r="D228" t="s">
        <v>49</v>
      </c>
      <c r="E228">
        <v>114460</v>
      </c>
      <c r="F228" s="2">
        <v>44273</v>
      </c>
      <c r="G228">
        <v>4</v>
      </c>
      <c r="H228">
        <v>10</v>
      </c>
      <c r="I228" t="str">
        <f>IF(E228&gt;AVERAGE(E:E),"Above Average", "Below Average")</f>
        <v>Above Average</v>
      </c>
      <c r="J228" t="str">
        <f t="shared" si="6"/>
        <v>Eligible</v>
      </c>
      <c r="K228" t="str">
        <f t="shared" si="7"/>
        <v>Excellent</v>
      </c>
    </row>
    <row r="229" spans="1:11" x14ac:dyDescent="0.3">
      <c r="A229" t="s">
        <v>470</v>
      </c>
      <c r="B229" t="s">
        <v>471</v>
      </c>
      <c r="C229" t="s">
        <v>29</v>
      </c>
      <c r="D229" t="s">
        <v>49</v>
      </c>
      <c r="E229">
        <v>59630</v>
      </c>
      <c r="F229" s="2">
        <v>42864</v>
      </c>
      <c r="G229">
        <v>2</v>
      </c>
      <c r="H229">
        <v>1</v>
      </c>
      <c r="I229" t="str">
        <f>IF(E229&gt;AVERAGE(E:E),"Above Average", "Below Average")</f>
        <v>Below Average</v>
      </c>
      <c r="J229" t="str">
        <f t="shared" si="6"/>
        <v>Not Eligible</v>
      </c>
      <c r="K229" t="str">
        <f t="shared" si="7"/>
        <v>Needs Improvement</v>
      </c>
    </row>
    <row r="230" spans="1:11" x14ac:dyDescent="0.3">
      <c r="A230" t="s">
        <v>472</v>
      </c>
      <c r="B230" t="s">
        <v>473</v>
      </c>
      <c r="C230" t="s">
        <v>26</v>
      </c>
      <c r="D230" t="s">
        <v>11</v>
      </c>
      <c r="E230">
        <v>88373</v>
      </c>
      <c r="F230" s="2">
        <v>43934</v>
      </c>
      <c r="G230">
        <v>4</v>
      </c>
      <c r="H230">
        <v>6</v>
      </c>
      <c r="I230" t="str">
        <f>IF(E230&gt;AVERAGE(E:E),"Above Average", "Below Average")</f>
        <v>Above Average</v>
      </c>
      <c r="J230" t="str">
        <f t="shared" si="6"/>
        <v>Eligible</v>
      </c>
      <c r="K230" t="str">
        <f t="shared" si="7"/>
        <v>Excellent</v>
      </c>
    </row>
    <row r="231" spans="1:11" x14ac:dyDescent="0.3">
      <c r="A231" t="s">
        <v>474</v>
      </c>
      <c r="B231" t="s">
        <v>475</v>
      </c>
      <c r="C231" t="s">
        <v>36</v>
      </c>
      <c r="D231" t="s">
        <v>49</v>
      </c>
      <c r="E231">
        <v>103949</v>
      </c>
      <c r="F231" s="2">
        <v>45555</v>
      </c>
      <c r="G231">
        <v>1</v>
      </c>
      <c r="H231">
        <v>4</v>
      </c>
      <c r="I231" t="str">
        <f>IF(E231&gt;AVERAGE(E:E),"Above Average", "Below Average")</f>
        <v>Above Average</v>
      </c>
      <c r="J231" t="str">
        <f t="shared" si="6"/>
        <v>Not Eligible</v>
      </c>
      <c r="K231" t="str">
        <f t="shared" si="7"/>
        <v>Needs Improvement</v>
      </c>
    </row>
    <row r="232" spans="1:11" x14ac:dyDescent="0.3">
      <c r="A232" t="s">
        <v>476</v>
      </c>
      <c r="B232" t="s">
        <v>477</v>
      </c>
      <c r="C232" t="s">
        <v>29</v>
      </c>
      <c r="D232" t="s">
        <v>49</v>
      </c>
      <c r="E232">
        <v>108365</v>
      </c>
      <c r="F232" s="2">
        <v>43823</v>
      </c>
      <c r="G232">
        <v>5</v>
      </c>
      <c r="H232">
        <v>12</v>
      </c>
      <c r="I232" t="str">
        <f>IF(E232&gt;AVERAGE(E:E),"Above Average", "Below Average")</f>
        <v>Above Average</v>
      </c>
      <c r="J232" t="str">
        <f t="shared" si="6"/>
        <v>Eligible</v>
      </c>
      <c r="K232" t="str">
        <f t="shared" si="7"/>
        <v>Excellent</v>
      </c>
    </row>
    <row r="233" spans="1:11" x14ac:dyDescent="0.3">
      <c r="A233" t="s">
        <v>478</v>
      </c>
      <c r="B233" t="s">
        <v>479</v>
      </c>
      <c r="C233" t="s">
        <v>17</v>
      </c>
      <c r="D233" t="s">
        <v>49</v>
      </c>
      <c r="E233">
        <v>42411</v>
      </c>
      <c r="F233" s="2">
        <v>45078</v>
      </c>
      <c r="G233">
        <v>4</v>
      </c>
      <c r="H233">
        <v>15</v>
      </c>
      <c r="I233" t="str">
        <f>IF(E233&gt;AVERAGE(E:E),"Above Average", "Below Average")</f>
        <v>Below Average</v>
      </c>
      <c r="J233" t="str">
        <f t="shared" si="6"/>
        <v>Not Eligible</v>
      </c>
      <c r="K233" t="str">
        <f t="shared" si="7"/>
        <v>Excellent</v>
      </c>
    </row>
    <row r="234" spans="1:11" x14ac:dyDescent="0.3">
      <c r="A234" t="s">
        <v>480</v>
      </c>
      <c r="B234" t="s">
        <v>481</v>
      </c>
      <c r="C234" t="s">
        <v>36</v>
      </c>
      <c r="D234" t="s">
        <v>11</v>
      </c>
      <c r="E234">
        <v>118988</v>
      </c>
      <c r="F234" s="2">
        <v>45321</v>
      </c>
      <c r="G234">
        <v>4</v>
      </c>
      <c r="H234">
        <v>3</v>
      </c>
      <c r="I234" t="str">
        <f>IF(E234&gt;AVERAGE(E:E),"Above Average", "Below Average")</f>
        <v>Above Average</v>
      </c>
      <c r="J234" t="str">
        <f t="shared" si="6"/>
        <v>Eligible</v>
      </c>
      <c r="K234" t="str">
        <f t="shared" si="7"/>
        <v>Excellent</v>
      </c>
    </row>
    <row r="235" spans="1:11" x14ac:dyDescent="0.3">
      <c r="A235" t="s">
        <v>482</v>
      </c>
      <c r="B235" t="s">
        <v>483</v>
      </c>
      <c r="C235" t="s">
        <v>36</v>
      </c>
      <c r="D235" t="s">
        <v>11</v>
      </c>
      <c r="E235">
        <v>114750</v>
      </c>
      <c r="F235" s="2">
        <v>44956</v>
      </c>
      <c r="G235">
        <v>3</v>
      </c>
      <c r="H235">
        <v>5</v>
      </c>
      <c r="I235" t="str">
        <f>IF(E235&gt;AVERAGE(E:E),"Above Average", "Below Average")</f>
        <v>Above Average</v>
      </c>
      <c r="J235" t="str">
        <f t="shared" si="6"/>
        <v>Not Eligible</v>
      </c>
      <c r="K235" t="str">
        <f t="shared" si="7"/>
        <v>Good</v>
      </c>
    </row>
    <row r="236" spans="1:11" x14ac:dyDescent="0.3">
      <c r="A236" t="s">
        <v>484</v>
      </c>
      <c r="B236" t="s">
        <v>485</v>
      </c>
      <c r="C236" t="s">
        <v>14</v>
      </c>
      <c r="D236" t="s">
        <v>49</v>
      </c>
      <c r="E236">
        <v>118671</v>
      </c>
      <c r="F236" s="2">
        <v>44524</v>
      </c>
      <c r="G236">
        <v>5</v>
      </c>
      <c r="H236">
        <v>15</v>
      </c>
      <c r="I236" t="str">
        <f>IF(E236&gt;AVERAGE(E:E),"Above Average", "Below Average")</f>
        <v>Above Average</v>
      </c>
      <c r="J236" t="str">
        <f t="shared" si="6"/>
        <v>Eligible</v>
      </c>
      <c r="K236" t="str">
        <f t="shared" si="7"/>
        <v>Excellent</v>
      </c>
    </row>
    <row r="237" spans="1:11" x14ac:dyDescent="0.3">
      <c r="A237" t="s">
        <v>486</v>
      </c>
      <c r="B237" t="s">
        <v>487</v>
      </c>
      <c r="C237" t="s">
        <v>26</v>
      </c>
      <c r="D237" t="s">
        <v>49</v>
      </c>
      <c r="E237">
        <v>48605</v>
      </c>
      <c r="F237" s="2">
        <v>45198</v>
      </c>
      <c r="G237">
        <v>2</v>
      </c>
      <c r="H237">
        <v>5</v>
      </c>
      <c r="I237" t="str">
        <f>IF(E237&gt;AVERAGE(E:E),"Above Average", "Below Average")</f>
        <v>Below Average</v>
      </c>
      <c r="J237" t="str">
        <f t="shared" si="6"/>
        <v>Not Eligible</v>
      </c>
      <c r="K237" t="str">
        <f t="shared" si="7"/>
        <v>Needs Improvement</v>
      </c>
    </row>
    <row r="238" spans="1:11" x14ac:dyDescent="0.3">
      <c r="A238" t="s">
        <v>488</v>
      </c>
      <c r="B238" t="s">
        <v>489</v>
      </c>
      <c r="C238" t="s">
        <v>29</v>
      </c>
      <c r="D238" t="s">
        <v>49</v>
      </c>
      <c r="E238">
        <v>52532</v>
      </c>
      <c r="F238" s="2">
        <v>44036</v>
      </c>
      <c r="G238">
        <v>1</v>
      </c>
      <c r="H238">
        <v>2</v>
      </c>
      <c r="I238" t="str">
        <f>IF(E238&gt;AVERAGE(E:E),"Above Average", "Below Average")</f>
        <v>Below Average</v>
      </c>
      <c r="J238" t="str">
        <f t="shared" si="6"/>
        <v>Not Eligible</v>
      </c>
      <c r="K238" t="str">
        <f t="shared" si="7"/>
        <v>Needs Improvement</v>
      </c>
    </row>
    <row r="239" spans="1:11" x14ac:dyDescent="0.3">
      <c r="A239" t="s">
        <v>490</v>
      </c>
      <c r="B239" t="s">
        <v>491</v>
      </c>
      <c r="C239" t="s">
        <v>26</v>
      </c>
      <c r="D239" t="s">
        <v>49</v>
      </c>
      <c r="E239">
        <v>87193</v>
      </c>
      <c r="F239" s="2">
        <v>44767</v>
      </c>
      <c r="G239">
        <v>3</v>
      </c>
      <c r="H239">
        <v>15</v>
      </c>
      <c r="I239" t="str">
        <f>IF(E239&gt;AVERAGE(E:E),"Above Average", "Below Average")</f>
        <v>Above Average</v>
      </c>
      <c r="J239" t="str">
        <f t="shared" si="6"/>
        <v>Not Eligible</v>
      </c>
      <c r="K239" t="str">
        <f t="shared" si="7"/>
        <v>Good</v>
      </c>
    </row>
    <row r="240" spans="1:11" x14ac:dyDescent="0.3">
      <c r="A240" t="s">
        <v>492</v>
      </c>
      <c r="B240" t="s">
        <v>493</v>
      </c>
      <c r="C240" t="s">
        <v>36</v>
      </c>
      <c r="D240" t="s">
        <v>49</v>
      </c>
      <c r="E240">
        <v>54182</v>
      </c>
      <c r="F240" s="2">
        <v>43957</v>
      </c>
      <c r="G240">
        <v>5</v>
      </c>
      <c r="H240">
        <v>7</v>
      </c>
      <c r="I240" t="str">
        <f>IF(E240&gt;AVERAGE(E:E),"Above Average", "Below Average")</f>
        <v>Below Average</v>
      </c>
      <c r="J240" t="str">
        <f t="shared" si="6"/>
        <v>Not Eligible</v>
      </c>
      <c r="K240" t="str">
        <f t="shared" si="7"/>
        <v>Excellent</v>
      </c>
    </row>
    <row r="241" spans="1:11" x14ac:dyDescent="0.3">
      <c r="A241" t="s">
        <v>494</v>
      </c>
      <c r="B241" t="s">
        <v>495</v>
      </c>
      <c r="C241" t="s">
        <v>36</v>
      </c>
      <c r="D241" t="s">
        <v>49</v>
      </c>
      <c r="E241">
        <v>72472</v>
      </c>
      <c r="F241" s="2">
        <v>42759</v>
      </c>
      <c r="G241">
        <v>1</v>
      </c>
      <c r="H241">
        <v>3</v>
      </c>
      <c r="I241" t="str">
        <f>IF(E241&gt;AVERAGE(E:E),"Above Average", "Below Average")</f>
        <v>Below Average</v>
      </c>
      <c r="J241" t="str">
        <f t="shared" si="6"/>
        <v>Not Eligible</v>
      </c>
      <c r="K241" t="str">
        <f t="shared" si="7"/>
        <v>Needs Improvement</v>
      </c>
    </row>
    <row r="242" spans="1:11" x14ac:dyDescent="0.3">
      <c r="A242" t="s">
        <v>496</v>
      </c>
      <c r="B242" t="s">
        <v>497</v>
      </c>
      <c r="C242" t="s">
        <v>36</v>
      </c>
      <c r="D242" t="s">
        <v>49</v>
      </c>
      <c r="E242">
        <v>94423</v>
      </c>
      <c r="F242" s="2">
        <v>45143</v>
      </c>
      <c r="G242">
        <v>3</v>
      </c>
      <c r="H242">
        <v>12</v>
      </c>
      <c r="I242" t="str">
        <f>IF(E242&gt;AVERAGE(E:E),"Above Average", "Below Average")</f>
        <v>Above Average</v>
      </c>
      <c r="J242" t="str">
        <f t="shared" si="6"/>
        <v>Not Eligible</v>
      </c>
      <c r="K242" t="str">
        <f t="shared" si="7"/>
        <v>Good</v>
      </c>
    </row>
    <row r="243" spans="1:11" x14ac:dyDescent="0.3">
      <c r="A243" t="s">
        <v>498</v>
      </c>
      <c r="B243" t="s">
        <v>499</v>
      </c>
      <c r="C243" t="s">
        <v>17</v>
      </c>
      <c r="D243" t="s">
        <v>49</v>
      </c>
      <c r="E243">
        <v>101025</v>
      </c>
      <c r="F243" s="2">
        <v>42579</v>
      </c>
      <c r="G243">
        <v>5</v>
      </c>
      <c r="H243">
        <v>5</v>
      </c>
      <c r="I243" t="str">
        <f>IF(E243&gt;AVERAGE(E:E),"Above Average", "Below Average")</f>
        <v>Above Average</v>
      </c>
      <c r="J243" t="str">
        <f t="shared" si="6"/>
        <v>Eligible</v>
      </c>
      <c r="K243" t="str">
        <f t="shared" si="7"/>
        <v>Excellent</v>
      </c>
    </row>
    <row r="244" spans="1:11" x14ac:dyDescent="0.3">
      <c r="A244" t="s">
        <v>500</v>
      </c>
      <c r="B244" t="s">
        <v>501</v>
      </c>
      <c r="C244" t="s">
        <v>36</v>
      </c>
      <c r="D244" t="s">
        <v>49</v>
      </c>
      <c r="E244">
        <v>94893</v>
      </c>
      <c r="F244" s="2">
        <v>42995</v>
      </c>
      <c r="G244">
        <v>5</v>
      </c>
      <c r="H244">
        <v>10</v>
      </c>
      <c r="I244" t="str">
        <f>IF(E244&gt;AVERAGE(E:E),"Above Average", "Below Average")</f>
        <v>Above Average</v>
      </c>
      <c r="J244" t="str">
        <f t="shared" si="6"/>
        <v>Eligible</v>
      </c>
      <c r="K244" t="str">
        <f t="shared" si="7"/>
        <v>Excellent</v>
      </c>
    </row>
    <row r="245" spans="1:11" x14ac:dyDescent="0.3">
      <c r="A245" t="s">
        <v>502</v>
      </c>
      <c r="B245" t="s">
        <v>503</v>
      </c>
      <c r="C245" t="s">
        <v>14</v>
      </c>
      <c r="D245" t="s">
        <v>11</v>
      </c>
      <c r="E245">
        <v>53822</v>
      </c>
      <c r="F245" s="2">
        <v>45095</v>
      </c>
      <c r="G245">
        <v>2</v>
      </c>
      <c r="H245">
        <v>3</v>
      </c>
      <c r="I245" t="str">
        <f>IF(E245&gt;AVERAGE(E:E),"Above Average", "Below Average")</f>
        <v>Below Average</v>
      </c>
      <c r="J245" t="str">
        <f t="shared" si="6"/>
        <v>Not Eligible</v>
      </c>
      <c r="K245" t="str">
        <f t="shared" si="7"/>
        <v>Needs Improvement</v>
      </c>
    </row>
    <row r="246" spans="1:11" x14ac:dyDescent="0.3">
      <c r="A246" t="s">
        <v>504</v>
      </c>
      <c r="B246" t="s">
        <v>505</v>
      </c>
      <c r="C246" t="s">
        <v>36</v>
      </c>
      <c r="D246" t="s">
        <v>11</v>
      </c>
      <c r="E246">
        <v>104657</v>
      </c>
      <c r="F246" s="2">
        <v>43146</v>
      </c>
      <c r="G246">
        <v>1</v>
      </c>
      <c r="H246">
        <v>4</v>
      </c>
      <c r="I246" t="str">
        <f>IF(E246&gt;AVERAGE(E:E),"Above Average", "Below Average")</f>
        <v>Above Average</v>
      </c>
      <c r="J246" t="str">
        <f t="shared" si="6"/>
        <v>Not Eligible</v>
      </c>
      <c r="K246" t="str">
        <f t="shared" si="7"/>
        <v>Needs Improvement</v>
      </c>
    </row>
    <row r="247" spans="1:11" x14ac:dyDescent="0.3">
      <c r="A247" t="s">
        <v>506</v>
      </c>
      <c r="B247" t="s">
        <v>507</v>
      </c>
      <c r="C247" t="s">
        <v>29</v>
      </c>
      <c r="D247" t="s">
        <v>11</v>
      </c>
      <c r="E247">
        <v>96406</v>
      </c>
      <c r="F247" s="2">
        <v>44295</v>
      </c>
      <c r="G247">
        <v>5</v>
      </c>
      <c r="H247">
        <v>5</v>
      </c>
      <c r="I247" t="str">
        <f>IF(E247&gt;AVERAGE(E:E),"Above Average", "Below Average")</f>
        <v>Above Average</v>
      </c>
      <c r="J247" t="str">
        <f t="shared" si="6"/>
        <v>Eligible</v>
      </c>
      <c r="K247" t="str">
        <f t="shared" si="7"/>
        <v>Excellent</v>
      </c>
    </row>
    <row r="248" spans="1:11" x14ac:dyDescent="0.3">
      <c r="A248" t="s">
        <v>508</v>
      </c>
      <c r="B248" t="s">
        <v>509</v>
      </c>
      <c r="C248" t="s">
        <v>14</v>
      </c>
      <c r="D248" t="s">
        <v>49</v>
      </c>
      <c r="E248">
        <v>64556</v>
      </c>
      <c r="F248" s="2">
        <v>44077</v>
      </c>
      <c r="G248">
        <v>2</v>
      </c>
      <c r="H248">
        <v>4</v>
      </c>
      <c r="I248" t="str">
        <f>IF(E248&gt;AVERAGE(E:E),"Above Average", "Below Average")</f>
        <v>Below Average</v>
      </c>
      <c r="J248" t="str">
        <f t="shared" si="6"/>
        <v>Not Eligible</v>
      </c>
      <c r="K248" t="str">
        <f t="shared" si="7"/>
        <v>Needs Improvement</v>
      </c>
    </row>
    <row r="249" spans="1:11" x14ac:dyDescent="0.3">
      <c r="A249" t="s">
        <v>510</v>
      </c>
      <c r="B249" t="s">
        <v>511</v>
      </c>
      <c r="C249" t="s">
        <v>36</v>
      </c>
      <c r="D249" t="s">
        <v>11</v>
      </c>
      <c r="E249">
        <v>60433</v>
      </c>
      <c r="F249" s="2">
        <v>42776</v>
      </c>
      <c r="G249">
        <v>2</v>
      </c>
      <c r="H249">
        <v>0</v>
      </c>
      <c r="I249" t="str">
        <f>IF(E249&gt;AVERAGE(E:E),"Above Average", "Below Average")</f>
        <v>Below Average</v>
      </c>
      <c r="J249" t="str">
        <f t="shared" si="6"/>
        <v>Not Eligible</v>
      </c>
      <c r="K249" t="str">
        <f t="shared" si="7"/>
        <v>Needs Improvement</v>
      </c>
    </row>
    <row r="250" spans="1:11" x14ac:dyDescent="0.3">
      <c r="A250" t="s">
        <v>512</v>
      </c>
      <c r="B250" t="s">
        <v>513</v>
      </c>
      <c r="C250" t="s">
        <v>29</v>
      </c>
      <c r="D250" t="s">
        <v>11</v>
      </c>
      <c r="E250">
        <v>81563</v>
      </c>
      <c r="F250" s="2">
        <v>42573</v>
      </c>
      <c r="G250">
        <v>3</v>
      </c>
      <c r="H250">
        <v>14</v>
      </c>
      <c r="I250" t="str">
        <f>IF(E250&gt;AVERAGE(E:E),"Above Average", "Below Average")</f>
        <v>Above Average</v>
      </c>
      <c r="J250" t="str">
        <f t="shared" si="6"/>
        <v>Not Eligible</v>
      </c>
      <c r="K250" t="str">
        <f t="shared" si="7"/>
        <v>Good</v>
      </c>
    </row>
    <row r="251" spans="1:11" x14ac:dyDescent="0.3">
      <c r="A251" t="s">
        <v>514</v>
      </c>
      <c r="B251" t="s">
        <v>515</v>
      </c>
      <c r="C251" t="s">
        <v>10</v>
      </c>
      <c r="D251" t="s">
        <v>11</v>
      </c>
      <c r="E251">
        <v>118468</v>
      </c>
      <c r="F251" s="2">
        <v>44041</v>
      </c>
      <c r="G251">
        <v>3</v>
      </c>
      <c r="H251">
        <v>15</v>
      </c>
      <c r="I251" t="str">
        <f>IF(E251&gt;AVERAGE(E:E),"Above Average", "Below Average")</f>
        <v>Above Average</v>
      </c>
      <c r="J251" t="str">
        <f t="shared" si="6"/>
        <v>Not Eligible</v>
      </c>
      <c r="K251" t="str">
        <f t="shared" si="7"/>
        <v>Good</v>
      </c>
    </row>
    <row r="252" spans="1:11" x14ac:dyDescent="0.3">
      <c r="A252" t="s">
        <v>516</v>
      </c>
      <c r="B252" t="s">
        <v>517</v>
      </c>
      <c r="C252" t="s">
        <v>29</v>
      </c>
      <c r="D252" t="s">
        <v>11</v>
      </c>
      <c r="E252">
        <v>83411</v>
      </c>
      <c r="F252" s="2">
        <v>43097</v>
      </c>
      <c r="G252">
        <v>2</v>
      </c>
      <c r="H252">
        <v>5</v>
      </c>
      <c r="I252" t="str">
        <f>IF(E252&gt;AVERAGE(E:E),"Above Average", "Below Average")</f>
        <v>Above Average</v>
      </c>
      <c r="J252" t="str">
        <f t="shared" si="6"/>
        <v>Not Eligible</v>
      </c>
      <c r="K252" t="str">
        <f t="shared" si="7"/>
        <v>Needs Improvement</v>
      </c>
    </row>
    <row r="253" spans="1:11" x14ac:dyDescent="0.3">
      <c r="A253" t="s">
        <v>518</v>
      </c>
      <c r="B253" t="s">
        <v>519</v>
      </c>
      <c r="C253" t="s">
        <v>26</v>
      </c>
      <c r="D253" t="s">
        <v>49</v>
      </c>
      <c r="E253">
        <v>85643</v>
      </c>
      <c r="F253" s="2">
        <v>45110</v>
      </c>
      <c r="G253">
        <v>2</v>
      </c>
      <c r="H253">
        <v>0</v>
      </c>
      <c r="I253" t="str">
        <f>IF(E253&gt;AVERAGE(E:E),"Above Average", "Below Average")</f>
        <v>Above Average</v>
      </c>
      <c r="J253" t="str">
        <f t="shared" si="6"/>
        <v>Not Eligible</v>
      </c>
      <c r="K253" t="str">
        <f t="shared" si="7"/>
        <v>Needs Improvement</v>
      </c>
    </row>
    <row r="254" spans="1:11" x14ac:dyDescent="0.3">
      <c r="A254" t="s">
        <v>520</v>
      </c>
      <c r="B254" t="s">
        <v>521</v>
      </c>
      <c r="C254" t="s">
        <v>17</v>
      </c>
      <c r="D254" t="s">
        <v>11</v>
      </c>
      <c r="E254">
        <v>93342</v>
      </c>
      <c r="F254" s="2">
        <v>42820</v>
      </c>
      <c r="G254">
        <v>5</v>
      </c>
      <c r="H254">
        <v>7</v>
      </c>
      <c r="I254" t="str">
        <f>IF(E254&gt;AVERAGE(E:E),"Above Average", "Below Average")</f>
        <v>Above Average</v>
      </c>
      <c r="J254" t="str">
        <f t="shared" si="6"/>
        <v>Eligible</v>
      </c>
      <c r="K254" t="str">
        <f t="shared" si="7"/>
        <v>Excellent</v>
      </c>
    </row>
    <row r="255" spans="1:11" x14ac:dyDescent="0.3">
      <c r="A255" t="s">
        <v>522</v>
      </c>
      <c r="B255" t="s">
        <v>523</v>
      </c>
      <c r="C255" t="s">
        <v>10</v>
      </c>
      <c r="D255" t="s">
        <v>11</v>
      </c>
      <c r="E255">
        <v>50873</v>
      </c>
      <c r="F255" s="2">
        <v>45493</v>
      </c>
      <c r="G255">
        <v>4</v>
      </c>
      <c r="H255">
        <v>15</v>
      </c>
      <c r="I255" t="str">
        <f>IF(E255&gt;AVERAGE(E:E),"Above Average", "Below Average")</f>
        <v>Below Average</v>
      </c>
      <c r="J255" t="str">
        <f t="shared" si="6"/>
        <v>Not Eligible</v>
      </c>
      <c r="K255" t="str">
        <f t="shared" si="7"/>
        <v>Excellent</v>
      </c>
    </row>
    <row r="256" spans="1:11" x14ac:dyDescent="0.3">
      <c r="A256" t="s">
        <v>524</v>
      </c>
      <c r="B256" t="s">
        <v>525</v>
      </c>
      <c r="C256" t="s">
        <v>36</v>
      </c>
      <c r="D256" t="s">
        <v>11</v>
      </c>
      <c r="E256">
        <v>57943</v>
      </c>
      <c r="F256" s="2">
        <v>42685</v>
      </c>
      <c r="G256">
        <v>2</v>
      </c>
      <c r="H256">
        <v>5</v>
      </c>
      <c r="I256" t="str">
        <f>IF(E256&gt;AVERAGE(E:E),"Above Average", "Below Average")</f>
        <v>Below Average</v>
      </c>
      <c r="J256" t="str">
        <f t="shared" si="6"/>
        <v>Not Eligible</v>
      </c>
      <c r="K256" t="str">
        <f t="shared" si="7"/>
        <v>Needs Improvement</v>
      </c>
    </row>
    <row r="257" spans="1:11" x14ac:dyDescent="0.3">
      <c r="A257" t="s">
        <v>526</v>
      </c>
      <c r="B257" t="s">
        <v>527</v>
      </c>
      <c r="C257" t="s">
        <v>36</v>
      </c>
      <c r="D257" t="s">
        <v>49</v>
      </c>
      <c r="E257">
        <v>42570</v>
      </c>
      <c r="F257" s="2">
        <v>45275</v>
      </c>
      <c r="G257">
        <v>3</v>
      </c>
      <c r="H257">
        <v>15</v>
      </c>
      <c r="I257" t="str">
        <f>IF(E257&gt;AVERAGE(E:E),"Above Average", "Below Average")</f>
        <v>Below Average</v>
      </c>
      <c r="J257" t="str">
        <f t="shared" si="6"/>
        <v>Not Eligible</v>
      </c>
      <c r="K257" t="str">
        <f t="shared" si="7"/>
        <v>Good</v>
      </c>
    </row>
    <row r="258" spans="1:11" x14ac:dyDescent="0.3">
      <c r="A258" t="s">
        <v>528</v>
      </c>
      <c r="B258" t="s">
        <v>529</v>
      </c>
      <c r="C258" t="s">
        <v>10</v>
      </c>
      <c r="D258" t="s">
        <v>49</v>
      </c>
      <c r="E258">
        <v>68289</v>
      </c>
      <c r="F258" s="2">
        <v>42565</v>
      </c>
      <c r="G258">
        <v>1</v>
      </c>
      <c r="H258">
        <v>2</v>
      </c>
      <c r="I258" t="str">
        <f>IF(E258&gt;AVERAGE(E:E),"Above Average", "Below Average")</f>
        <v>Below Average</v>
      </c>
      <c r="J258" t="str">
        <f t="shared" si="6"/>
        <v>Not Eligible</v>
      </c>
      <c r="K258" t="str">
        <f t="shared" si="7"/>
        <v>Needs Improvement</v>
      </c>
    </row>
    <row r="259" spans="1:11" x14ac:dyDescent="0.3">
      <c r="A259" t="s">
        <v>530</v>
      </c>
      <c r="B259" t="s">
        <v>531</v>
      </c>
      <c r="C259" t="s">
        <v>29</v>
      </c>
      <c r="D259" t="s">
        <v>11</v>
      </c>
      <c r="E259">
        <v>112816</v>
      </c>
      <c r="F259" s="2">
        <v>44312</v>
      </c>
      <c r="G259">
        <v>5</v>
      </c>
      <c r="H259">
        <v>10</v>
      </c>
      <c r="I259" t="str">
        <f>IF(E259&gt;AVERAGE(E:E),"Above Average", "Below Average")</f>
        <v>Above Average</v>
      </c>
      <c r="J259" t="str">
        <f t="shared" ref="J259:J322" si="8">IF(AND(E259&gt;60000,G259&gt;=4),"Eligible","Not Eligible")</f>
        <v>Eligible</v>
      </c>
      <c r="K259" t="str">
        <f t="shared" ref="K259:K322" si="9">IF(G259&gt;=4,"Excellent",IF(G259=3,"Good","Needs Improvement"))</f>
        <v>Excellent</v>
      </c>
    </row>
    <row r="260" spans="1:11" x14ac:dyDescent="0.3">
      <c r="A260" t="s">
        <v>532</v>
      </c>
      <c r="B260" t="s">
        <v>533</v>
      </c>
      <c r="C260" t="s">
        <v>14</v>
      </c>
      <c r="D260" t="s">
        <v>11</v>
      </c>
      <c r="E260">
        <v>46166</v>
      </c>
      <c r="F260" s="2">
        <v>44964</v>
      </c>
      <c r="G260">
        <v>5</v>
      </c>
      <c r="H260">
        <v>12</v>
      </c>
      <c r="I260" t="str">
        <f>IF(E260&gt;AVERAGE(E:E),"Above Average", "Below Average")</f>
        <v>Below Average</v>
      </c>
      <c r="J260" t="str">
        <f t="shared" si="8"/>
        <v>Not Eligible</v>
      </c>
      <c r="K260" t="str">
        <f t="shared" si="9"/>
        <v>Excellent</v>
      </c>
    </row>
    <row r="261" spans="1:11" x14ac:dyDescent="0.3">
      <c r="A261" t="s">
        <v>534</v>
      </c>
      <c r="B261" t="s">
        <v>535</v>
      </c>
      <c r="C261" t="s">
        <v>17</v>
      </c>
      <c r="D261" t="s">
        <v>11</v>
      </c>
      <c r="E261">
        <v>44080</v>
      </c>
      <c r="F261" s="2">
        <v>42276</v>
      </c>
      <c r="G261">
        <v>5</v>
      </c>
      <c r="H261">
        <v>7</v>
      </c>
      <c r="I261" t="str">
        <f>IF(E261&gt;AVERAGE(E:E),"Above Average", "Below Average")</f>
        <v>Below Average</v>
      </c>
      <c r="J261" t="str">
        <f t="shared" si="8"/>
        <v>Not Eligible</v>
      </c>
      <c r="K261" t="str">
        <f t="shared" si="9"/>
        <v>Excellent</v>
      </c>
    </row>
    <row r="262" spans="1:11" x14ac:dyDescent="0.3">
      <c r="A262" t="s">
        <v>536</v>
      </c>
      <c r="B262" t="s">
        <v>537</v>
      </c>
      <c r="C262" t="s">
        <v>17</v>
      </c>
      <c r="D262" t="s">
        <v>49</v>
      </c>
      <c r="E262">
        <v>88595</v>
      </c>
      <c r="F262" s="2">
        <v>44734</v>
      </c>
      <c r="G262">
        <v>3</v>
      </c>
      <c r="H262">
        <v>5</v>
      </c>
      <c r="I262" t="str">
        <f>IF(E262&gt;AVERAGE(E:E),"Above Average", "Below Average")</f>
        <v>Above Average</v>
      </c>
      <c r="J262" t="str">
        <f t="shared" si="8"/>
        <v>Not Eligible</v>
      </c>
      <c r="K262" t="str">
        <f t="shared" si="9"/>
        <v>Good</v>
      </c>
    </row>
    <row r="263" spans="1:11" x14ac:dyDescent="0.3">
      <c r="A263" t="s">
        <v>538</v>
      </c>
      <c r="B263" t="s">
        <v>539</v>
      </c>
      <c r="C263" t="s">
        <v>10</v>
      </c>
      <c r="D263" t="s">
        <v>49</v>
      </c>
      <c r="E263">
        <v>81576</v>
      </c>
      <c r="F263" s="2">
        <v>42221</v>
      </c>
      <c r="G263">
        <v>2</v>
      </c>
      <c r="H263">
        <v>0</v>
      </c>
      <c r="I263" t="str">
        <f>IF(E263&gt;AVERAGE(E:E),"Above Average", "Below Average")</f>
        <v>Above Average</v>
      </c>
      <c r="J263" t="str">
        <f t="shared" si="8"/>
        <v>Not Eligible</v>
      </c>
      <c r="K263" t="str">
        <f t="shared" si="9"/>
        <v>Needs Improvement</v>
      </c>
    </row>
    <row r="264" spans="1:11" x14ac:dyDescent="0.3">
      <c r="A264" t="s">
        <v>540</v>
      </c>
      <c r="B264" t="s">
        <v>541</v>
      </c>
      <c r="C264" t="s">
        <v>36</v>
      </c>
      <c r="D264" t="s">
        <v>49</v>
      </c>
      <c r="E264">
        <v>63428</v>
      </c>
      <c r="F264" s="2">
        <v>43669</v>
      </c>
      <c r="G264">
        <v>1</v>
      </c>
      <c r="H264">
        <v>3</v>
      </c>
      <c r="I264" t="str">
        <f>IF(E264&gt;AVERAGE(E:E),"Above Average", "Below Average")</f>
        <v>Below Average</v>
      </c>
      <c r="J264" t="str">
        <f t="shared" si="8"/>
        <v>Not Eligible</v>
      </c>
      <c r="K264" t="str">
        <f t="shared" si="9"/>
        <v>Needs Improvement</v>
      </c>
    </row>
    <row r="265" spans="1:11" x14ac:dyDescent="0.3">
      <c r="A265" t="s">
        <v>542</v>
      </c>
      <c r="B265" t="s">
        <v>543</v>
      </c>
      <c r="C265" t="s">
        <v>14</v>
      </c>
      <c r="D265" t="s">
        <v>49</v>
      </c>
      <c r="E265">
        <v>69503</v>
      </c>
      <c r="F265" s="2">
        <v>45439</v>
      </c>
      <c r="G265">
        <v>3</v>
      </c>
      <c r="H265">
        <v>7</v>
      </c>
      <c r="I265" t="str">
        <f>IF(E265&gt;AVERAGE(E:E),"Above Average", "Below Average")</f>
        <v>Below Average</v>
      </c>
      <c r="J265" t="str">
        <f t="shared" si="8"/>
        <v>Not Eligible</v>
      </c>
      <c r="K265" t="str">
        <f t="shared" si="9"/>
        <v>Good</v>
      </c>
    </row>
    <row r="266" spans="1:11" x14ac:dyDescent="0.3">
      <c r="A266" t="s">
        <v>544</v>
      </c>
      <c r="B266" t="s">
        <v>545</v>
      </c>
      <c r="C266" t="s">
        <v>29</v>
      </c>
      <c r="D266" t="s">
        <v>11</v>
      </c>
      <c r="E266">
        <v>118324</v>
      </c>
      <c r="F266" s="2">
        <v>45150</v>
      </c>
      <c r="G266">
        <v>4</v>
      </c>
      <c r="H266">
        <v>4</v>
      </c>
      <c r="I266" t="str">
        <f>IF(E266&gt;AVERAGE(E:E),"Above Average", "Below Average")</f>
        <v>Above Average</v>
      </c>
      <c r="J266" t="str">
        <f t="shared" si="8"/>
        <v>Eligible</v>
      </c>
      <c r="K266" t="str">
        <f t="shared" si="9"/>
        <v>Excellent</v>
      </c>
    </row>
    <row r="267" spans="1:11" x14ac:dyDescent="0.3">
      <c r="A267" t="s">
        <v>546</v>
      </c>
      <c r="B267" t="s">
        <v>547</v>
      </c>
      <c r="C267" t="s">
        <v>14</v>
      </c>
      <c r="D267" t="s">
        <v>49</v>
      </c>
      <c r="E267">
        <v>77444</v>
      </c>
      <c r="F267" s="2">
        <v>44744</v>
      </c>
      <c r="G267">
        <v>1</v>
      </c>
      <c r="H267">
        <v>2</v>
      </c>
      <c r="I267" t="str">
        <f>IF(E267&gt;AVERAGE(E:E),"Above Average", "Below Average")</f>
        <v>Below Average</v>
      </c>
      <c r="J267" t="str">
        <f t="shared" si="8"/>
        <v>Not Eligible</v>
      </c>
      <c r="K267" t="str">
        <f t="shared" si="9"/>
        <v>Needs Improvement</v>
      </c>
    </row>
    <row r="268" spans="1:11" x14ac:dyDescent="0.3">
      <c r="A268" t="s">
        <v>548</v>
      </c>
      <c r="B268" t="s">
        <v>549</v>
      </c>
      <c r="C268" t="s">
        <v>26</v>
      </c>
      <c r="D268" t="s">
        <v>11</v>
      </c>
      <c r="E268">
        <v>109478</v>
      </c>
      <c r="F268" s="2">
        <v>42441</v>
      </c>
      <c r="G268">
        <v>5</v>
      </c>
      <c r="H268">
        <v>9</v>
      </c>
      <c r="I268" t="str">
        <f>IF(E268&gt;AVERAGE(E:E),"Above Average", "Below Average")</f>
        <v>Above Average</v>
      </c>
      <c r="J268" t="str">
        <f t="shared" si="8"/>
        <v>Eligible</v>
      </c>
      <c r="K268" t="str">
        <f t="shared" si="9"/>
        <v>Excellent</v>
      </c>
    </row>
    <row r="269" spans="1:11" x14ac:dyDescent="0.3">
      <c r="A269" t="s">
        <v>550</v>
      </c>
      <c r="B269" t="s">
        <v>551</v>
      </c>
      <c r="C269" t="s">
        <v>29</v>
      </c>
      <c r="D269" t="s">
        <v>49</v>
      </c>
      <c r="E269">
        <v>76307</v>
      </c>
      <c r="F269" s="2">
        <v>43812</v>
      </c>
      <c r="G269">
        <v>2</v>
      </c>
      <c r="H269">
        <v>1</v>
      </c>
      <c r="I269" t="str">
        <f>IF(E269&gt;AVERAGE(E:E),"Above Average", "Below Average")</f>
        <v>Below Average</v>
      </c>
      <c r="J269" t="str">
        <f t="shared" si="8"/>
        <v>Not Eligible</v>
      </c>
      <c r="K269" t="str">
        <f t="shared" si="9"/>
        <v>Needs Improvement</v>
      </c>
    </row>
    <row r="270" spans="1:11" x14ac:dyDescent="0.3">
      <c r="A270" t="s">
        <v>552</v>
      </c>
      <c r="B270" t="s">
        <v>553</v>
      </c>
      <c r="C270" t="s">
        <v>10</v>
      </c>
      <c r="D270" t="s">
        <v>11</v>
      </c>
      <c r="E270">
        <v>66143</v>
      </c>
      <c r="F270" s="2">
        <v>43262</v>
      </c>
      <c r="G270">
        <v>5</v>
      </c>
      <c r="H270">
        <v>10</v>
      </c>
      <c r="I270" t="str">
        <f>IF(E270&gt;AVERAGE(E:E),"Above Average", "Below Average")</f>
        <v>Below Average</v>
      </c>
      <c r="J270" t="str">
        <f t="shared" si="8"/>
        <v>Eligible</v>
      </c>
      <c r="K270" t="str">
        <f t="shared" si="9"/>
        <v>Excellent</v>
      </c>
    </row>
    <row r="271" spans="1:11" x14ac:dyDescent="0.3">
      <c r="A271" t="s">
        <v>554</v>
      </c>
      <c r="B271" t="s">
        <v>555</v>
      </c>
      <c r="C271" t="s">
        <v>26</v>
      </c>
      <c r="D271" t="s">
        <v>49</v>
      </c>
      <c r="E271">
        <v>51699</v>
      </c>
      <c r="F271" s="2">
        <v>42920</v>
      </c>
      <c r="G271">
        <v>5</v>
      </c>
      <c r="H271">
        <v>12</v>
      </c>
      <c r="I271" t="str">
        <f>IF(E271&gt;AVERAGE(E:E),"Above Average", "Below Average")</f>
        <v>Below Average</v>
      </c>
      <c r="J271" t="str">
        <f t="shared" si="8"/>
        <v>Not Eligible</v>
      </c>
      <c r="K271" t="str">
        <f t="shared" si="9"/>
        <v>Excellent</v>
      </c>
    </row>
    <row r="272" spans="1:11" x14ac:dyDescent="0.3">
      <c r="A272" t="s">
        <v>556</v>
      </c>
      <c r="B272" t="s">
        <v>557</v>
      </c>
      <c r="C272" t="s">
        <v>14</v>
      </c>
      <c r="D272" t="s">
        <v>49</v>
      </c>
      <c r="E272">
        <v>40960</v>
      </c>
      <c r="F272" s="2">
        <v>43367</v>
      </c>
      <c r="G272">
        <v>4</v>
      </c>
      <c r="H272">
        <v>15</v>
      </c>
      <c r="I272" t="str">
        <f>IF(E272&gt;AVERAGE(E:E),"Above Average", "Below Average")</f>
        <v>Below Average</v>
      </c>
      <c r="J272" t="str">
        <f t="shared" si="8"/>
        <v>Not Eligible</v>
      </c>
      <c r="K272" t="str">
        <f t="shared" si="9"/>
        <v>Excellent</v>
      </c>
    </row>
    <row r="273" spans="1:11" x14ac:dyDescent="0.3">
      <c r="A273" t="s">
        <v>558</v>
      </c>
      <c r="B273" t="s">
        <v>559</v>
      </c>
      <c r="C273" t="s">
        <v>17</v>
      </c>
      <c r="D273" t="s">
        <v>49</v>
      </c>
      <c r="E273">
        <v>57580</v>
      </c>
      <c r="F273" s="2">
        <v>42438</v>
      </c>
      <c r="G273">
        <v>1</v>
      </c>
      <c r="H273">
        <v>5</v>
      </c>
      <c r="I273" t="str">
        <f>IF(E273&gt;AVERAGE(E:E),"Above Average", "Below Average")</f>
        <v>Below Average</v>
      </c>
      <c r="J273" t="str">
        <f t="shared" si="8"/>
        <v>Not Eligible</v>
      </c>
      <c r="K273" t="str">
        <f t="shared" si="9"/>
        <v>Needs Improvement</v>
      </c>
    </row>
    <row r="274" spans="1:11" x14ac:dyDescent="0.3">
      <c r="A274" t="s">
        <v>560</v>
      </c>
      <c r="B274" t="s">
        <v>561</v>
      </c>
      <c r="C274" t="s">
        <v>17</v>
      </c>
      <c r="D274" t="s">
        <v>11</v>
      </c>
      <c r="E274">
        <v>41959</v>
      </c>
      <c r="F274" s="2">
        <v>44566</v>
      </c>
      <c r="G274">
        <v>5</v>
      </c>
      <c r="H274">
        <v>13</v>
      </c>
      <c r="I274" t="str">
        <f>IF(E274&gt;AVERAGE(E:E),"Above Average", "Below Average")</f>
        <v>Below Average</v>
      </c>
      <c r="J274" t="str">
        <f t="shared" si="8"/>
        <v>Not Eligible</v>
      </c>
      <c r="K274" t="str">
        <f t="shared" si="9"/>
        <v>Excellent</v>
      </c>
    </row>
    <row r="275" spans="1:11" x14ac:dyDescent="0.3">
      <c r="A275" t="s">
        <v>562</v>
      </c>
      <c r="B275" t="s">
        <v>563</v>
      </c>
      <c r="C275" t="s">
        <v>10</v>
      </c>
      <c r="D275" t="s">
        <v>49</v>
      </c>
      <c r="E275">
        <v>65828</v>
      </c>
      <c r="F275" s="2">
        <v>43337</v>
      </c>
      <c r="G275">
        <v>4</v>
      </c>
      <c r="H275">
        <v>5</v>
      </c>
      <c r="I275" t="str">
        <f>IF(E275&gt;AVERAGE(E:E),"Above Average", "Below Average")</f>
        <v>Below Average</v>
      </c>
      <c r="J275" t="str">
        <f t="shared" si="8"/>
        <v>Eligible</v>
      </c>
      <c r="K275" t="str">
        <f t="shared" si="9"/>
        <v>Excellent</v>
      </c>
    </row>
    <row r="276" spans="1:11" x14ac:dyDescent="0.3">
      <c r="A276" t="s">
        <v>564</v>
      </c>
      <c r="B276" t="s">
        <v>565</v>
      </c>
      <c r="C276" t="s">
        <v>36</v>
      </c>
      <c r="D276" t="s">
        <v>49</v>
      </c>
      <c r="E276">
        <v>95183</v>
      </c>
      <c r="F276" s="2">
        <v>43698</v>
      </c>
      <c r="G276">
        <v>1</v>
      </c>
      <c r="H276">
        <v>1</v>
      </c>
      <c r="I276" t="str">
        <f>IF(E276&gt;AVERAGE(E:E),"Above Average", "Below Average")</f>
        <v>Above Average</v>
      </c>
      <c r="J276" t="str">
        <f t="shared" si="8"/>
        <v>Not Eligible</v>
      </c>
      <c r="K276" t="str">
        <f t="shared" si="9"/>
        <v>Needs Improvement</v>
      </c>
    </row>
    <row r="277" spans="1:11" x14ac:dyDescent="0.3">
      <c r="A277" t="s">
        <v>566</v>
      </c>
      <c r="B277" t="s">
        <v>567</v>
      </c>
      <c r="C277" t="s">
        <v>10</v>
      </c>
      <c r="D277" t="s">
        <v>49</v>
      </c>
      <c r="E277">
        <v>107438</v>
      </c>
      <c r="F277" s="2">
        <v>42633</v>
      </c>
      <c r="G277">
        <v>2</v>
      </c>
      <c r="H277">
        <v>2</v>
      </c>
      <c r="I277" t="str">
        <f>IF(E277&gt;AVERAGE(E:E),"Above Average", "Below Average")</f>
        <v>Above Average</v>
      </c>
      <c r="J277" t="str">
        <f t="shared" si="8"/>
        <v>Not Eligible</v>
      </c>
      <c r="K277" t="str">
        <f t="shared" si="9"/>
        <v>Needs Improvement</v>
      </c>
    </row>
    <row r="278" spans="1:11" x14ac:dyDescent="0.3">
      <c r="A278" t="s">
        <v>568</v>
      </c>
      <c r="B278" t="s">
        <v>569</v>
      </c>
      <c r="C278" t="s">
        <v>36</v>
      </c>
      <c r="D278" t="s">
        <v>11</v>
      </c>
      <c r="E278">
        <v>64165</v>
      </c>
      <c r="F278" s="2">
        <v>42660</v>
      </c>
      <c r="G278">
        <v>2</v>
      </c>
      <c r="H278">
        <v>4</v>
      </c>
      <c r="I278" t="str">
        <f>IF(E278&gt;AVERAGE(E:E),"Above Average", "Below Average")</f>
        <v>Below Average</v>
      </c>
      <c r="J278" t="str">
        <f t="shared" si="8"/>
        <v>Not Eligible</v>
      </c>
      <c r="K278" t="str">
        <f t="shared" si="9"/>
        <v>Needs Improvement</v>
      </c>
    </row>
    <row r="279" spans="1:11" x14ac:dyDescent="0.3">
      <c r="A279" t="s">
        <v>570</v>
      </c>
      <c r="B279" t="s">
        <v>571</v>
      </c>
      <c r="C279" t="s">
        <v>14</v>
      </c>
      <c r="D279" t="s">
        <v>49</v>
      </c>
      <c r="E279">
        <v>108269</v>
      </c>
      <c r="F279" s="2">
        <v>43253</v>
      </c>
      <c r="G279">
        <v>3</v>
      </c>
      <c r="H279">
        <v>10</v>
      </c>
      <c r="I279" t="str">
        <f>IF(E279&gt;AVERAGE(E:E),"Above Average", "Below Average")</f>
        <v>Above Average</v>
      </c>
      <c r="J279" t="str">
        <f t="shared" si="8"/>
        <v>Not Eligible</v>
      </c>
      <c r="K279" t="str">
        <f t="shared" si="9"/>
        <v>Good</v>
      </c>
    </row>
    <row r="280" spans="1:11" x14ac:dyDescent="0.3">
      <c r="A280" t="s">
        <v>572</v>
      </c>
      <c r="B280" t="s">
        <v>573</v>
      </c>
      <c r="C280" t="s">
        <v>26</v>
      </c>
      <c r="D280" t="s">
        <v>11</v>
      </c>
      <c r="E280">
        <v>110033</v>
      </c>
      <c r="F280" s="2">
        <v>45565</v>
      </c>
      <c r="G280">
        <v>1</v>
      </c>
      <c r="H280">
        <v>2</v>
      </c>
      <c r="I280" t="str">
        <f>IF(E280&gt;AVERAGE(E:E),"Above Average", "Below Average")</f>
        <v>Above Average</v>
      </c>
      <c r="J280" t="str">
        <f t="shared" si="8"/>
        <v>Not Eligible</v>
      </c>
      <c r="K280" t="str">
        <f t="shared" si="9"/>
        <v>Needs Improvement</v>
      </c>
    </row>
    <row r="281" spans="1:11" x14ac:dyDescent="0.3">
      <c r="A281" t="s">
        <v>574</v>
      </c>
      <c r="B281" t="s">
        <v>575</v>
      </c>
      <c r="C281" t="s">
        <v>14</v>
      </c>
      <c r="D281" t="s">
        <v>49</v>
      </c>
      <c r="E281">
        <v>82397</v>
      </c>
      <c r="F281" s="2">
        <v>43106</v>
      </c>
      <c r="G281">
        <v>3</v>
      </c>
      <c r="H281">
        <v>15</v>
      </c>
      <c r="I281" t="str">
        <f>IF(E281&gt;AVERAGE(E:E),"Above Average", "Below Average")</f>
        <v>Above Average</v>
      </c>
      <c r="J281" t="str">
        <f t="shared" si="8"/>
        <v>Not Eligible</v>
      </c>
      <c r="K281" t="str">
        <f t="shared" si="9"/>
        <v>Good</v>
      </c>
    </row>
    <row r="282" spans="1:11" x14ac:dyDescent="0.3">
      <c r="A282" t="s">
        <v>576</v>
      </c>
      <c r="B282" t="s">
        <v>577</v>
      </c>
      <c r="C282" t="s">
        <v>10</v>
      </c>
      <c r="D282" t="s">
        <v>11</v>
      </c>
      <c r="E282">
        <v>40751</v>
      </c>
      <c r="F282" s="2">
        <v>43836</v>
      </c>
      <c r="G282">
        <v>2</v>
      </c>
      <c r="H282">
        <v>1</v>
      </c>
      <c r="I282" t="str">
        <f>IF(E282&gt;AVERAGE(E:E),"Above Average", "Below Average")</f>
        <v>Below Average</v>
      </c>
      <c r="J282" t="str">
        <f t="shared" si="8"/>
        <v>Not Eligible</v>
      </c>
      <c r="K282" t="str">
        <f t="shared" si="9"/>
        <v>Needs Improvement</v>
      </c>
    </row>
    <row r="283" spans="1:11" x14ac:dyDescent="0.3">
      <c r="A283" t="s">
        <v>578</v>
      </c>
      <c r="B283" t="s">
        <v>579</v>
      </c>
      <c r="C283" t="s">
        <v>10</v>
      </c>
      <c r="D283" t="s">
        <v>49</v>
      </c>
      <c r="E283">
        <v>51803</v>
      </c>
      <c r="F283" s="2">
        <v>44182</v>
      </c>
      <c r="G283">
        <v>2</v>
      </c>
      <c r="H283">
        <v>1</v>
      </c>
      <c r="I283" t="str">
        <f>IF(E283&gt;AVERAGE(E:E),"Above Average", "Below Average")</f>
        <v>Below Average</v>
      </c>
      <c r="J283" t="str">
        <f t="shared" si="8"/>
        <v>Not Eligible</v>
      </c>
      <c r="K283" t="str">
        <f t="shared" si="9"/>
        <v>Needs Improvement</v>
      </c>
    </row>
    <row r="284" spans="1:11" x14ac:dyDescent="0.3">
      <c r="A284" t="s">
        <v>580</v>
      </c>
      <c r="B284" t="s">
        <v>581</v>
      </c>
      <c r="C284" t="s">
        <v>17</v>
      </c>
      <c r="D284" t="s">
        <v>49</v>
      </c>
      <c r="E284">
        <v>63336</v>
      </c>
      <c r="F284" s="2">
        <v>42889</v>
      </c>
      <c r="G284">
        <v>5</v>
      </c>
      <c r="H284">
        <v>8</v>
      </c>
      <c r="I284" t="str">
        <f>IF(E284&gt;AVERAGE(E:E),"Above Average", "Below Average")</f>
        <v>Below Average</v>
      </c>
      <c r="J284" t="str">
        <f t="shared" si="8"/>
        <v>Eligible</v>
      </c>
      <c r="K284" t="str">
        <f t="shared" si="9"/>
        <v>Excellent</v>
      </c>
    </row>
    <row r="285" spans="1:11" x14ac:dyDescent="0.3">
      <c r="A285" t="s">
        <v>582</v>
      </c>
      <c r="B285" t="s">
        <v>583</v>
      </c>
      <c r="C285" t="s">
        <v>10</v>
      </c>
      <c r="D285" t="s">
        <v>49</v>
      </c>
      <c r="E285">
        <v>86114</v>
      </c>
      <c r="F285" s="2">
        <v>42556</v>
      </c>
      <c r="G285">
        <v>3</v>
      </c>
      <c r="H285">
        <v>3</v>
      </c>
      <c r="I285" t="str">
        <f>IF(E285&gt;AVERAGE(E:E),"Above Average", "Below Average")</f>
        <v>Above Average</v>
      </c>
      <c r="J285" t="str">
        <f t="shared" si="8"/>
        <v>Not Eligible</v>
      </c>
      <c r="K285" t="str">
        <f t="shared" si="9"/>
        <v>Good</v>
      </c>
    </row>
    <row r="286" spans="1:11" x14ac:dyDescent="0.3">
      <c r="A286" t="s">
        <v>584</v>
      </c>
      <c r="B286" t="s">
        <v>585</v>
      </c>
      <c r="C286" t="s">
        <v>26</v>
      </c>
      <c r="D286" t="s">
        <v>49</v>
      </c>
      <c r="E286">
        <v>102010</v>
      </c>
      <c r="F286" s="2">
        <v>44253</v>
      </c>
      <c r="G286">
        <v>5</v>
      </c>
      <c r="H286">
        <v>9</v>
      </c>
      <c r="I286" t="str">
        <f>IF(E286&gt;AVERAGE(E:E),"Above Average", "Below Average")</f>
        <v>Above Average</v>
      </c>
      <c r="J286" t="str">
        <f t="shared" si="8"/>
        <v>Eligible</v>
      </c>
      <c r="K286" t="str">
        <f t="shared" si="9"/>
        <v>Excellent</v>
      </c>
    </row>
    <row r="287" spans="1:11" x14ac:dyDescent="0.3">
      <c r="A287" t="s">
        <v>586</v>
      </c>
      <c r="B287" t="s">
        <v>587</v>
      </c>
      <c r="C287" t="s">
        <v>10</v>
      </c>
      <c r="D287" t="s">
        <v>11</v>
      </c>
      <c r="E287">
        <v>102474</v>
      </c>
      <c r="F287" s="2">
        <v>42195</v>
      </c>
      <c r="G287">
        <v>1</v>
      </c>
      <c r="H287">
        <v>3</v>
      </c>
      <c r="I287" t="str">
        <f>IF(E287&gt;AVERAGE(E:E),"Above Average", "Below Average")</f>
        <v>Above Average</v>
      </c>
      <c r="J287" t="str">
        <f t="shared" si="8"/>
        <v>Not Eligible</v>
      </c>
      <c r="K287" t="str">
        <f t="shared" si="9"/>
        <v>Needs Improvement</v>
      </c>
    </row>
    <row r="288" spans="1:11" x14ac:dyDescent="0.3">
      <c r="A288" t="s">
        <v>588</v>
      </c>
      <c r="B288" t="s">
        <v>589</v>
      </c>
      <c r="C288" t="s">
        <v>26</v>
      </c>
      <c r="D288" t="s">
        <v>11</v>
      </c>
      <c r="E288">
        <v>104085</v>
      </c>
      <c r="F288" s="2">
        <v>44443</v>
      </c>
      <c r="G288">
        <v>1</v>
      </c>
      <c r="H288">
        <v>4</v>
      </c>
      <c r="I288" t="str">
        <f>IF(E288&gt;AVERAGE(E:E),"Above Average", "Below Average")</f>
        <v>Above Average</v>
      </c>
      <c r="J288" t="str">
        <f t="shared" si="8"/>
        <v>Not Eligible</v>
      </c>
      <c r="K288" t="str">
        <f t="shared" si="9"/>
        <v>Needs Improvement</v>
      </c>
    </row>
    <row r="289" spans="1:11" x14ac:dyDescent="0.3">
      <c r="A289" t="s">
        <v>590</v>
      </c>
      <c r="B289" t="s">
        <v>591</v>
      </c>
      <c r="C289" t="s">
        <v>29</v>
      </c>
      <c r="D289" t="s">
        <v>49</v>
      </c>
      <c r="E289">
        <v>40297</v>
      </c>
      <c r="F289" s="2">
        <v>45305</v>
      </c>
      <c r="G289">
        <v>2</v>
      </c>
      <c r="H289">
        <v>2</v>
      </c>
      <c r="I289" t="str">
        <f>IF(E289&gt;AVERAGE(E:E),"Above Average", "Below Average")</f>
        <v>Below Average</v>
      </c>
      <c r="J289" t="str">
        <f t="shared" si="8"/>
        <v>Not Eligible</v>
      </c>
      <c r="K289" t="str">
        <f t="shared" si="9"/>
        <v>Needs Improvement</v>
      </c>
    </row>
    <row r="290" spans="1:11" x14ac:dyDescent="0.3">
      <c r="A290" t="s">
        <v>592</v>
      </c>
      <c r="B290" t="s">
        <v>593</v>
      </c>
      <c r="C290" t="s">
        <v>10</v>
      </c>
      <c r="D290" t="s">
        <v>11</v>
      </c>
      <c r="E290">
        <v>116285</v>
      </c>
      <c r="F290" s="2">
        <v>43487</v>
      </c>
      <c r="G290">
        <v>2</v>
      </c>
      <c r="H290">
        <v>3</v>
      </c>
      <c r="I290" t="str">
        <f>IF(E290&gt;AVERAGE(E:E),"Above Average", "Below Average")</f>
        <v>Above Average</v>
      </c>
      <c r="J290" t="str">
        <f t="shared" si="8"/>
        <v>Not Eligible</v>
      </c>
      <c r="K290" t="str">
        <f t="shared" si="9"/>
        <v>Needs Improvement</v>
      </c>
    </row>
    <row r="291" spans="1:11" x14ac:dyDescent="0.3">
      <c r="A291" t="s">
        <v>594</v>
      </c>
      <c r="B291" t="s">
        <v>595</v>
      </c>
      <c r="C291" t="s">
        <v>26</v>
      </c>
      <c r="D291" t="s">
        <v>49</v>
      </c>
      <c r="E291">
        <v>93004</v>
      </c>
      <c r="F291" s="2">
        <v>42702</v>
      </c>
      <c r="G291">
        <v>4</v>
      </c>
      <c r="H291">
        <v>9</v>
      </c>
      <c r="I291" t="str">
        <f>IF(E291&gt;AVERAGE(E:E),"Above Average", "Below Average")</f>
        <v>Above Average</v>
      </c>
      <c r="J291" t="str">
        <f t="shared" si="8"/>
        <v>Eligible</v>
      </c>
      <c r="K291" t="str">
        <f t="shared" si="9"/>
        <v>Excellent</v>
      </c>
    </row>
    <row r="292" spans="1:11" x14ac:dyDescent="0.3">
      <c r="A292" t="s">
        <v>596</v>
      </c>
      <c r="B292" t="s">
        <v>597</v>
      </c>
      <c r="C292" t="s">
        <v>17</v>
      </c>
      <c r="D292" t="s">
        <v>49</v>
      </c>
      <c r="E292">
        <v>85139</v>
      </c>
      <c r="F292" s="2">
        <v>42048</v>
      </c>
      <c r="G292">
        <v>3</v>
      </c>
      <c r="H292">
        <v>8</v>
      </c>
      <c r="I292" t="str">
        <f>IF(E292&gt;AVERAGE(E:E),"Above Average", "Below Average")</f>
        <v>Above Average</v>
      </c>
      <c r="J292" t="str">
        <f t="shared" si="8"/>
        <v>Not Eligible</v>
      </c>
      <c r="K292" t="str">
        <f t="shared" si="9"/>
        <v>Good</v>
      </c>
    </row>
    <row r="293" spans="1:11" x14ac:dyDescent="0.3">
      <c r="A293" t="s">
        <v>598</v>
      </c>
      <c r="B293" t="s">
        <v>599</v>
      </c>
      <c r="C293" t="s">
        <v>17</v>
      </c>
      <c r="D293" t="s">
        <v>49</v>
      </c>
      <c r="E293">
        <v>72667</v>
      </c>
      <c r="F293" s="2">
        <v>44692</v>
      </c>
      <c r="G293">
        <v>5</v>
      </c>
      <c r="H293">
        <v>9</v>
      </c>
      <c r="I293" t="str">
        <f>IF(E293&gt;AVERAGE(E:E),"Above Average", "Below Average")</f>
        <v>Below Average</v>
      </c>
      <c r="J293" t="str">
        <f t="shared" si="8"/>
        <v>Eligible</v>
      </c>
      <c r="K293" t="str">
        <f t="shared" si="9"/>
        <v>Excellent</v>
      </c>
    </row>
    <row r="294" spans="1:11" x14ac:dyDescent="0.3">
      <c r="A294" t="s">
        <v>600</v>
      </c>
      <c r="B294" t="s">
        <v>601</v>
      </c>
      <c r="C294" t="s">
        <v>10</v>
      </c>
      <c r="D294" t="s">
        <v>49</v>
      </c>
      <c r="E294">
        <v>111656</v>
      </c>
      <c r="F294" s="2">
        <v>43221</v>
      </c>
      <c r="G294">
        <v>2</v>
      </c>
      <c r="H294">
        <v>2</v>
      </c>
      <c r="I294" t="str">
        <f>IF(E294&gt;AVERAGE(E:E),"Above Average", "Below Average")</f>
        <v>Above Average</v>
      </c>
      <c r="J294" t="str">
        <f t="shared" si="8"/>
        <v>Not Eligible</v>
      </c>
      <c r="K294" t="str">
        <f t="shared" si="9"/>
        <v>Needs Improvement</v>
      </c>
    </row>
    <row r="295" spans="1:11" x14ac:dyDescent="0.3">
      <c r="A295" t="s">
        <v>602</v>
      </c>
      <c r="B295" t="s">
        <v>603</v>
      </c>
      <c r="C295" t="s">
        <v>36</v>
      </c>
      <c r="D295" t="s">
        <v>49</v>
      </c>
      <c r="E295">
        <v>41370</v>
      </c>
      <c r="F295" s="2">
        <v>43380</v>
      </c>
      <c r="G295">
        <v>1</v>
      </c>
      <c r="H295">
        <v>0</v>
      </c>
      <c r="I295" t="str">
        <f>IF(E295&gt;AVERAGE(E:E),"Above Average", "Below Average")</f>
        <v>Below Average</v>
      </c>
      <c r="J295" t="str">
        <f t="shared" si="8"/>
        <v>Not Eligible</v>
      </c>
      <c r="K295" t="str">
        <f t="shared" si="9"/>
        <v>Needs Improvement</v>
      </c>
    </row>
    <row r="296" spans="1:11" x14ac:dyDescent="0.3">
      <c r="A296" t="s">
        <v>604</v>
      </c>
      <c r="B296" t="s">
        <v>605</v>
      </c>
      <c r="C296" t="s">
        <v>29</v>
      </c>
      <c r="D296" t="s">
        <v>11</v>
      </c>
      <c r="E296">
        <v>108719</v>
      </c>
      <c r="F296" s="2">
        <v>42632</v>
      </c>
      <c r="G296">
        <v>2</v>
      </c>
      <c r="H296">
        <v>2</v>
      </c>
      <c r="I296" t="str">
        <f>IF(E296&gt;AVERAGE(E:E),"Above Average", "Below Average")</f>
        <v>Above Average</v>
      </c>
      <c r="J296" t="str">
        <f t="shared" si="8"/>
        <v>Not Eligible</v>
      </c>
      <c r="K296" t="str">
        <f t="shared" si="9"/>
        <v>Needs Improvement</v>
      </c>
    </row>
    <row r="297" spans="1:11" x14ac:dyDescent="0.3">
      <c r="A297" t="s">
        <v>606</v>
      </c>
      <c r="B297" t="s">
        <v>607</v>
      </c>
      <c r="C297" t="s">
        <v>14</v>
      </c>
      <c r="D297" t="s">
        <v>49</v>
      </c>
      <c r="E297">
        <v>72584</v>
      </c>
      <c r="F297" s="2">
        <v>42805</v>
      </c>
      <c r="G297">
        <v>5</v>
      </c>
      <c r="H297">
        <v>11</v>
      </c>
      <c r="I297" t="str">
        <f>IF(E297&gt;AVERAGE(E:E),"Above Average", "Below Average")</f>
        <v>Below Average</v>
      </c>
      <c r="J297" t="str">
        <f t="shared" si="8"/>
        <v>Eligible</v>
      </c>
      <c r="K297" t="str">
        <f t="shared" si="9"/>
        <v>Excellent</v>
      </c>
    </row>
    <row r="298" spans="1:11" x14ac:dyDescent="0.3">
      <c r="A298" t="s">
        <v>608</v>
      </c>
      <c r="B298" t="s">
        <v>609</v>
      </c>
      <c r="C298" t="s">
        <v>14</v>
      </c>
      <c r="D298" t="s">
        <v>49</v>
      </c>
      <c r="E298">
        <v>60091</v>
      </c>
      <c r="F298" s="2">
        <v>45145</v>
      </c>
      <c r="G298">
        <v>2</v>
      </c>
      <c r="H298">
        <v>3</v>
      </c>
      <c r="I298" t="str">
        <f>IF(E298&gt;AVERAGE(E:E),"Above Average", "Below Average")</f>
        <v>Below Average</v>
      </c>
      <c r="J298" t="str">
        <f t="shared" si="8"/>
        <v>Not Eligible</v>
      </c>
      <c r="K298" t="str">
        <f t="shared" si="9"/>
        <v>Needs Improvement</v>
      </c>
    </row>
    <row r="299" spans="1:11" x14ac:dyDescent="0.3">
      <c r="A299" t="s">
        <v>610</v>
      </c>
      <c r="B299" t="s">
        <v>611</v>
      </c>
      <c r="C299" t="s">
        <v>36</v>
      </c>
      <c r="D299" t="s">
        <v>11</v>
      </c>
      <c r="E299">
        <v>114748</v>
      </c>
      <c r="F299" s="2">
        <v>45473</v>
      </c>
      <c r="G299">
        <v>4</v>
      </c>
      <c r="H299">
        <v>8</v>
      </c>
      <c r="I299" t="str">
        <f>IF(E299&gt;AVERAGE(E:E),"Above Average", "Below Average")</f>
        <v>Above Average</v>
      </c>
      <c r="J299" t="str">
        <f t="shared" si="8"/>
        <v>Eligible</v>
      </c>
      <c r="K299" t="str">
        <f t="shared" si="9"/>
        <v>Excellent</v>
      </c>
    </row>
    <row r="300" spans="1:11" x14ac:dyDescent="0.3">
      <c r="A300" t="s">
        <v>612</v>
      </c>
      <c r="B300" t="s">
        <v>613</v>
      </c>
      <c r="C300" t="s">
        <v>10</v>
      </c>
      <c r="D300" t="s">
        <v>11</v>
      </c>
      <c r="E300">
        <v>109952</v>
      </c>
      <c r="F300" s="2">
        <v>43937</v>
      </c>
      <c r="G300">
        <v>2</v>
      </c>
      <c r="H300">
        <v>3</v>
      </c>
      <c r="I300" t="str">
        <f>IF(E300&gt;AVERAGE(E:E),"Above Average", "Below Average")</f>
        <v>Above Average</v>
      </c>
      <c r="J300" t="str">
        <f t="shared" si="8"/>
        <v>Not Eligible</v>
      </c>
      <c r="K300" t="str">
        <f t="shared" si="9"/>
        <v>Needs Improvement</v>
      </c>
    </row>
    <row r="301" spans="1:11" x14ac:dyDescent="0.3">
      <c r="A301" t="s">
        <v>614</v>
      </c>
      <c r="B301" t="s">
        <v>615</v>
      </c>
      <c r="C301" t="s">
        <v>14</v>
      </c>
      <c r="D301" t="s">
        <v>11</v>
      </c>
      <c r="E301">
        <v>100328</v>
      </c>
      <c r="F301" s="2">
        <v>43922</v>
      </c>
      <c r="G301">
        <v>4</v>
      </c>
      <c r="H301">
        <v>6</v>
      </c>
      <c r="I301" t="str">
        <f>IF(E301&gt;AVERAGE(E:E),"Above Average", "Below Average")</f>
        <v>Above Average</v>
      </c>
      <c r="J301" t="str">
        <f t="shared" si="8"/>
        <v>Eligible</v>
      </c>
      <c r="K301" t="str">
        <f t="shared" si="9"/>
        <v>Excellent</v>
      </c>
    </row>
    <row r="302" spans="1:11" x14ac:dyDescent="0.3">
      <c r="A302" t="s">
        <v>616</v>
      </c>
      <c r="B302" t="s">
        <v>617</v>
      </c>
      <c r="C302" t="s">
        <v>26</v>
      </c>
      <c r="D302" t="s">
        <v>49</v>
      </c>
      <c r="E302">
        <v>70351</v>
      </c>
      <c r="F302" s="2">
        <v>42127</v>
      </c>
      <c r="G302">
        <v>2</v>
      </c>
      <c r="H302">
        <v>3</v>
      </c>
      <c r="I302" t="str">
        <f>IF(E302&gt;AVERAGE(E:E),"Above Average", "Below Average")</f>
        <v>Below Average</v>
      </c>
      <c r="J302" t="str">
        <f t="shared" si="8"/>
        <v>Not Eligible</v>
      </c>
      <c r="K302" t="str">
        <f t="shared" si="9"/>
        <v>Needs Improvement</v>
      </c>
    </row>
    <row r="303" spans="1:11" x14ac:dyDescent="0.3">
      <c r="A303" t="s">
        <v>618</v>
      </c>
      <c r="B303" t="s">
        <v>619</v>
      </c>
      <c r="C303" t="s">
        <v>29</v>
      </c>
      <c r="D303" t="s">
        <v>11</v>
      </c>
      <c r="E303">
        <v>70957</v>
      </c>
      <c r="F303" s="2">
        <v>42447</v>
      </c>
      <c r="G303">
        <v>4</v>
      </c>
      <c r="H303">
        <v>6</v>
      </c>
      <c r="I303" t="str">
        <f>IF(E303&gt;AVERAGE(E:E),"Above Average", "Below Average")</f>
        <v>Below Average</v>
      </c>
      <c r="J303" t="str">
        <f t="shared" si="8"/>
        <v>Eligible</v>
      </c>
      <c r="K303" t="str">
        <f t="shared" si="9"/>
        <v>Excellent</v>
      </c>
    </row>
    <row r="304" spans="1:11" x14ac:dyDescent="0.3">
      <c r="A304" t="s">
        <v>620</v>
      </c>
      <c r="B304" t="s">
        <v>621</v>
      </c>
      <c r="C304" t="s">
        <v>17</v>
      </c>
      <c r="D304" t="s">
        <v>11</v>
      </c>
      <c r="E304">
        <v>106385</v>
      </c>
      <c r="F304" s="2">
        <v>45194</v>
      </c>
      <c r="G304">
        <v>3</v>
      </c>
      <c r="H304">
        <v>10</v>
      </c>
      <c r="I304" t="str">
        <f>IF(E304&gt;AVERAGE(E:E),"Above Average", "Below Average")</f>
        <v>Above Average</v>
      </c>
      <c r="J304" t="str">
        <f t="shared" si="8"/>
        <v>Not Eligible</v>
      </c>
      <c r="K304" t="str">
        <f t="shared" si="9"/>
        <v>Good</v>
      </c>
    </row>
    <row r="305" spans="1:11" x14ac:dyDescent="0.3">
      <c r="A305" t="s">
        <v>622</v>
      </c>
      <c r="B305" t="s">
        <v>623</v>
      </c>
      <c r="C305" t="s">
        <v>36</v>
      </c>
      <c r="D305" t="s">
        <v>49</v>
      </c>
      <c r="E305">
        <v>107532</v>
      </c>
      <c r="F305" s="2">
        <v>42598</v>
      </c>
      <c r="G305">
        <v>2</v>
      </c>
      <c r="H305">
        <v>3</v>
      </c>
      <c r="I305" t="str">
        <f>IF(E305&gt;AVERAGE(E:E),"Above Average", "Below Average")</f>
        <v>Above Average</v>
      </c>
      <c r="J305" t="str">
        <f t="shared" si="8"/>
        <v>Not Eligible</v>
      </c>
      <c r="K305" t="str">
        <f t="shared" si="9"/>
        <v>Needs Improvement</v>
      </c>
    </row>
    <row r="306" spans="1:11" x14ac:dyDescent="0.3">
      <c r="A306" t="s">
        <v>624</v>
      </c>
      <c r="B306" t="s">
        <v>625</v>
      </c>
      <c r="C306" t="s">
        <v>17</v>
      </c>
      <c r="D306" t="s">
        <v>49</v>
      </c>
      <c r="E306">
        <v>53896</v>
      </c>
      <c r="F306" s="2">
        <v>43746</v>
      </c>
      <c r="G306">
        <v>3</v>
      </c>
      <c r="H306">
        <v>6</v>
      </c>
      <c r="I306" t="str">
        <f>IF(E306&gt;AVERAGE(E:E),"Above Average", "Below Average")</f>
        <v>Below Average</v>
      </c>
      <c r="J306" t="str">
        <f t="shared" si="8"/>
        <v>Not Eligible</v>
      </c>
      <c r="K306" t="str">
        <f t="shared" si="9"/>
        <v>Good</v>
      </c>
    </row>
    <row r="307" spans="1:11" x14ac:dyDescent="0.3">
      <c r="A307" t="s">
        <v>626</v>
      </c>
      <c r="B307" t="s">
        <v>627</v>
      </c>
      <c r="C307" t="s">
        <v>26</v>
      </c>
      <c r="D307" t="s">
        <v>11</v>
      </c>
      <c r="E307">
        <v>119273</v>
      </c>
      <c r="F307" s="2">
        <v>44490</v>
      </c>
      <c r="G307">
        <v>4</v>
      </c>
      <c r="H307">
        <v>9</v>
      </c>
      <c r="I307" t="str">
        <f>IF(E307&gt;AVERAGE(E:E),"Above Average", "Below Average")</f>
        <v>Above Average</v>
      </c>
      <c r="J307" t="str">
        <f t="shared" si="8"/>
        <v>Eligible</v>
      </c>
      <c r="K307" t="str">
        <f t="shared" si="9"/>
        <v>Excellent</v>
      </c>
    </row>
    <row r="308" spans="1:11" x14ac:dyDescent="0.3">
      <c r="A308" t="s">
        <v>628</v>
      </c>
      <c r="B308" t="s">
        <v>629</v>
      </c>
      <c r="C308" t="s">
        <v>29</v>
      </c>
      <c r="D308" t="s">
        <v>11</v>
      </c>
      <c r="E308">
        <v>90519</v>
      </c>
      <c r="F308" s="2">
        <v>42120</v>
      </c>
      <c r="G308">
        <v>4</v>
      </c>
      <c r="H308">
        <v>15</v>
      </c>
      <c r="I308" t="str">
        <f>IF(E308&gt;AVERAGE(E:E),"Above Average", "Below Average")</f>
        <v>Above Average</v>
      </c>
      <c r="J308" t="str">
        <f t="shared" si="8"/>
        <v>Eligible</v>
      </c>
      <c r="K308" t="str">
        <f t="shared" si="9"/>
        <v>Excellent</v>
      </c>
    </row>
    <row r="309" spans="1:11" x14ac:dyDescent="0.3">
      <c r="A309" t="s">
        <v>630</v>
      </c>
      <c r="B309" t="s">
        <v>631</v>
      </c>
      <c r="C309" t="s">
        <v>17</v>
      </c>
      <c r="D309" t="s">
        <v>49</v>
      </c>
      <c r="E309">
        <v>42837</v>
      </c>
      <c r="F309" s="2">
        <v>45416</v>
      </c>
      <c r="G309">
        <v>4</v>
      </c>
      <c r="H309">
        <v>13</v>
      </c>
      <c r="I309" t="str">
        <f>IF(E309&gt;AVERAGE(E:E),"Above Average", "Below Average")</f>
        <v>Below Average</v>
      </c>
      <c r="J309" t="str">
        <f t="shared" si="8"/>
        <v>Not Eligible</v>
      </c>
      <c r="K309" t="str">
        <f t="shared" si="9"/>
        <v>Excellent</v>
      </c>
    </row>
    <row r="310" spans="1:11" x14ac:dyDescent="0.3">
      <c r="A310" t="s">
        <v>632</v>
      </c>
      <c r="B310" t="s">
        <v>633</v>
      </c>
      <c r="C310" t="s">
        <v>36</v>
      </c>
      <c r="D310" t="s">
        <v>11</v>
      </c>
      <c r="E310">
        <v>44954</v>
      </c>
      <c r="F310" s="2">
        <v>42105</v>
      </c>
      <c r="G310">
        <v>3</v>
      </c>
      <c r="H310">
        <v>6</v>
      </c>
      <c r="I310" t="str">
        <f>IF(E310&gt;AVERAGE(E:E),"Above Average", "Below Average")</f>
        <v>Below Average</v>
      </c>
      <c r="J310" t="str">
        <f t="shared" si="8"/>
        <v>Not Eligible</v>
      </c>
      <c r="K310" t="str">
        <f t="shared" si="9"/>
        <v>Good</v>
      </c>
    </row>
    <row r="311" spans="1:11" x14ac:dyDescent="0.3">
      <c r="A311" t="s">
        <v>634</v>
      </c>
      <c r="B311" t="s">
        <v>635</v>
      </c>
      <c r="C311" t="s">
        <v>26</v>
      </c>
      <c r="D311" t="s">
        <v>49</v>
      </c>
      <c r="E311">
        <v>100780</v>
      </c>
      <c r="F311" s="2">
        <v>44037</v>
      </c>
      <c r="G311">
        <v>2</v>
      </c>
      <c r="H311">
        <v>3</v>
      </c>
      <c r="I311" t="str">
        <f>IF(E311&gt;AVERAGE(E:E),"Above Average", "Below Average")</f>
        <v>Above Average</v>
      </c>
      <c r="J311" t="str">
        <f t="shared" si="8"/>
        <v>Not Eligible</v>
      </c>
      <c r="K311" t="str">
        <f t="shared" si="9"/>
        <v>Needs Improvement</v>
      </c>
    </row>
    <row r="312" spans="1:11" x14ac:dyDescent="0.3">
      <c r="A312" t="s">
        <v>636</v>
      </c>
      <c r="B312" t="s">
        <v>637</v>
      </c>
      <c r="C312" t="s">
        <v>14</v>
      </c>
      <c r="D312" t="s">
        <v>49</v>
      </c>
      <c r="E312">
        <v>78081</v>
      </c>
      <c r="F312" s="2">
        <v>43453</v>
      </c>
      <c r="G312">
        <v>1</v>
      </c>
      <c r="H312">
        <v>4</v>
      </c>
      <c r="I312" t="str">
        <f>IF(E312&gt;AVERAGE(E:E),"Above Average", "Below Average")</f>
        <v>Below Average</v>
      </c>
      <c r="J312" t="str">
        <f t="shared" si="8"/>
        <v>Not Eligible</v>
      </c>
      <c r="K312" t="str">
        <f t="shared" si="9"/>
        <v>Needs Improvement</v>
      </c>
    </row>
    <row r="313" spans="1:11" x14ac:dyDescent="0.3">
      <c r="A313" t="s">
        <v>638</v>
      </c>
      <c r="B313" t="s">
        <v>639</v>
      </c>
      <c r="C313" t="s">
        <v>17</v>
      </c>
      <c r="D313" t="s">
        <v>11</v>
      </c>
      <c r="E313">
        <v>68771</v>
      </c>
      <c r="F313" s="2">
        <v>43669</v>
      </c>
      <c r="G313">
        <v>4</v>
      </c>
      <c r="H313">
        <v>15</v>
      </c>
      <c r="I313" t="str">
        <f>IF(E313&gt;AVERAGE(E:E),"Above Average", "Below Average")</f>
        <v>Below Average</v>
      </c>
      <c r="J313" t="str">
        <f t="shared" si="8"/>
        <v>Eligible</v>
      </c>
      <c r="K313" t="str">
        <f t="shared" si="9"/>
        <v>Excellent</v>
      </c>
    </row>
    <row r="314" spans="1:11" x14ac:dyDescent="0.3">
      <c r="A314" t="s">
        <v>640</v>
      </c>
      <c r="B314" t="s">
        <v>641</v>
      </c>
      <c r="C314" t="s">
        <v>26</v>
      </c>
      <c r="D314" t="s">
        <v>11</v>
      </c>
      <c r="E314">
        <v>97513</v>
      </c>
      <c r="F314" s="2">
        <v>42401</v>
      </c>
      <c r="G314">
        <v>3</v>
      </c>
      <c r="H314">
        <v>13</v>
      </c>
      <c r="I314" t="str">
        <f>IF(E314&gt;AVERAGE(E:E),"Above Average", "Below Average")</f>
        <v>Above Average</v>
      </c>
      <c r="J314" t="str">
        <f t="shared" si="8"/>
        <v>Not Eligible</v>
      </c>
      <c r="K314" t="str">
        <f t="shared" si="9"/>
        <v>Good</v>
      </c>
    </row>
    <row r="315" spans="1:11" x14ac:dyDescent="0.3">
      <c r="A315" t="s">
        <v>642</v>
      </c>
      <c r="B315" t="s">
        <v>643</v>
      </c>
      <c r="C315" t="s">
        <v>36</v>
      </c>
      <c r="D315" t="s">
        <v>49</v>
      </c>
      <c r="E315">
        <v>100733</v>
      </c>
      <c r="F315" s="2">
        <v>43487</v>
      </c>
      <c r="G315">
        <v>5</v>
      </c>
      <c r="H315">
        <v>3</v>
      </c>
      <c r="I315" t="str">
        <f>IF(E315&gt;AVERAGE(E:E),"Above Average", "Below Average")</f>
        <v>Above Average</v>
      </c>
      <c r="J315" t="str">
        <f t="shared" si="8"/>
        <v>Eligible</v>
      </c>
      <c r="K315" t="str">
        <f t="shared" si="9"/>
        <v>Excellent</v>
      </c>
    </row>
    <row r="316" spans="1:11" x14ac:dyDescent="0.3">
      <c r="A316" t="s">
        <v>644</v>
      </c>
      <c r="B316" t="s">
        <v>645</v>
      </c>
      <c r="C316" t="s">
        <v>17</v>
      </c>
      <c r="D316" t="s">
        <v>11</v>
      </c>
      <c r="E316">
        <v>61492</v>
      </c>
      <c r="F316" s="2">
        <v>45682</v>
      </c>
      <c r="G316">
        <v>1</v>
      </c>
      <c r="H316">
        <v>0</v>
      </c>
      <c r="I316" t="str">
        <f>IF(E316&gt;AVERAGE(E:E),"Above Average", "Below Average")</f>
        <v>Below Average</v>
      </c>
      <c r="J316" t="str">
        <f t="shared" si="8"/>
        <v>Not Eligible</v>
      </c>
      <c r="K316" t="str">
        <f t="shared" si="9"/>
        <v>Needs Improvement</v>
      </c>
    </row>
    <row r="317" spans="1:11" x14ac:dyDescent="0.3">
      <c r="A317" t="s">
        <v>646</v>
      </c>
      <c r="B317" t="s">
        <v>647</v>
      </c>
      <c r="C317" t="s">
        <v>14</v>
      </c>
      <c r="D317" t="s">
        <v>49</v>
      </c>
      <c r="E317">
        <v>104193</v>
      </c>
      <c r="F317" s="2">
        <v>42853</v>
      </c>
      <c r="G317">
        <v>4</v>
      </c>
      <c r="H317">
        <v>5</v>
      </c>
      <c r="I317" t="str">
        <f>IF(E317&gt;AVERAGE(E:E),"Above Average", "Below Average")</f>
        <v>Above Average</v>
      </c>
      <c r="J317" t="str">
        <f t="shared" si="8"/>
        <v>Eligible</v>
      </c>
      <c r="K317" t="str">
        <f t="shared" si="9"/>
        <v>Excellent</v>
      </c>
    </row>
    <row r="318" spans="1:11" x14ac:dyDescent="0.3">
      <c r="A318" t="s">
        <v>648</v>
      </c>
      <c r="B318" t="s">
        <v>649</v>
      </c>
      <c r="C318" t="s">
        <v>10</v>
      </c>
      <c r="D318" t="s">
        <v>11</v>
      </c>
      <c r="E318">
        <v>95558</v>
      </c>
      <c r="F318" s="2">
        <v>42575</v>
      </c>
      <c r="G318">
        <v>2</v>
      </c>
      <c r="H318">
        <v>4</v>
      </c>
      <c r="I318" t="str">
        <f>IF(E318&gt;AVERAGE(E:E),"Above Average", "Below Average")</f>
        <v>Above Average</v>
      </c>
      <c r="J318" t="str">
        <f t="shared" si="8"/>
        <v>Not Eligible</v>
      </c>
      <c r="K318" t="str">
        <f t="shared" si="9"/>
        <v>Needs Improvement</v>
      </c>
    </row>
    <row r="319" spans="1:11" x14ac:dyDescent="0.3">
      <c r="A319" t="s">
        <v>650</v>
      </c>
      <c r="B319" t="s">
        <v>651</v>
      </c>
      <c r="C319" t="s">
        <v>29</v>
      </c>
      <c r="D319" t="s">
        <v>49</v>
      </c>
      <c r="E319">
        <v>66663</v>
      </c>
      <c r="F319" s="2">
        <v>42166</v>
      </c>
      <c r="G319">
        <v>3</v>
      </c>
      <c r="H319">
        <v>4</v>
      </c>
      <c r="I319" t="str">
        <f>IF(E319&gt;AVERAGE(E:E),"Above Average", "Below Average")</f>
        <v>Below Average</v>
      </c>
      <c r="J319" t="str">
        <f t="shared" si="8"/>
        <v>Not Eligible</v>
      </c>
      <c r="K319" t="str">
        <f t="shared" si="9"/>
        <v>Good</v>
      </c>
    </row>
    <row r="320" spans="1:11" x14ac:dyDescent="0.3">
      <c r="A320" t="s">
        <v>652</v>
      </c>
      <c r="B320" t="s">
        <v>653</v>
      </c>
      <c r="C320" t="s">
        <v>36</v>
      </c>
      <c r="D320" t="s">
        <v>49</v>
      </c>
      <c r="E320">
        <v>85561</v>
      </c>
      <c r="F320" s="2">
        <v>45609</v>
      </c>
      <c r="G320">
        <v>5</v>
      </c>
      <c r="H320">
        <v>5</v>
      </c>
      <c r="I320" t="str">
        <f>IF(E320&gt;AVERAGE(E:E),"Above Average", "Below Average")</f>
        <v>Above Average</v>
      </c>
      <c r="J320" t="str">
        <f t="shared" si="8"/>
        <v>Eligible</v>
      </c>
      <c r="K320" t="str">
        <f t="shared" si="9"/>
        <v>Excellent</v>
      </c>
    </row>
    <row r="321" spans="1:11" x14ac:dyDescent="0.3">
      <c r="A321" t="s">
        <v>654</v>
      </c>
      <c r="B321" t="s">
        <v>655</v>
      </c>
      <c r="C321" t="s">
        <v>36</v>
      </c>
      <c r="D321" t="s">
        <v>49</v>
      </c>
      <c r="E321">
        <v>72922</v>
      </c>
      <c r="F321" s="2">
        <v>42448</v>
      </c>
      <c r="G321">
        <v>5</v>
      </c>
      <c r="H321">
        <v>8</v>
      </c>
      <c r="I321" t="str">
        <f>IF(E321&gt;AVERAGE(E:E),"Above Average", "Below Average")</f>
        <v>Below Average</v>
      </c>
      <c r="J321" t="str">
        <f t="shared" si="8"/>
        <v>Eligible</v>
      </c>
      <c r="K321" t="str">
        <f t="shared" si="9"/>
        <v>Excellent</v>
      </c>
    </row>
    <row r="322" spans="1:11" x14ac:dyDescent="0.3">
      <c r="A322" t="s">
        <v>656</v>
      </c>
      <c r="B322" t="s">
        <v>657</v>
      </c>
      <c r="C322" t="s">
        <v>36</v>
      </c>
      <c r="D322" t="s">
        <v>11</v>
      </c>
      <c r="E322">
        <v>100294</v>
      </c>
      <c r="F322" s="2">
        <v>45250</v>
      </c>
      <c r="G322">
        <v>5</v>
      </c>
      <c r="H322">
        <v>9</v>
      </c>
      <c r="I322" t="str">
        <f>IF(E322&gt;AVERAGE(E:E),"Above Average", "Below Average")</f>
        <v>Above Average</v>
      </c>
      <c r="J322" t="str">
        <f t="shared" si="8"/>
        <v>Eligible</v>
      </c>
      <c r="K322" t="str">
        <f t="shared" si="9"/>
        <v>Excellent</v>
      </c>
    </row>
    <row r="323" spans="1:11" x14ac:dyDescent="0.3">
      <c r="A323" t="s">
        <v>658</v>
      </c>
      <c r="B323" t="s">
        <v>659</v>
      </c>
      <c r="C323" t="s">
        <v>17</v>
      </c>
      <c r="D323" t="s">
        <v>11</v>
      </c>
      <c r="E323">
        <v>105487</v>
      </c>
      <c r="F323" s="2">
        <v>43575</v>
      </c>
      <c r="G323">
        <v>1</v>
      </c>
      <c r="H323">
        <v>2</v>
      </c>
      <c r="I323" t="str">
        <f>IF(E323&gt;AVERAGE(E:E),"Above Average", "Below Average")</f>
        <v>Above Average</v>
      </c>
      <c r="J323" t="str">
        <f t="shared" ref="J323:J386" si="10">IF(AND(E323&gt;60000,G323&gt;=4),"Eligible","Not Eligible")</f>
        <v>Not Eligible</v>
      </c>
      <c r="K323" t="str">
        <f t="shared" ref="K323:K386" si="11">IF(G323&gt;=4,"Excellent",IF(G323=3,"Good","Needs Improvement"))</f>
        <v>Needs Improvement</v>
      </c>
    </row>
    <row r="324" spans="1:11" x14ac:dyDescent="0.3">
      <c r="A324" t="s">
        <v>660</v>
      </c>
      <c r="B324" t="s">
        <v>661</v>
      </c>
      <c r="C324" t="s">
        <v>36</v>
      </c>
      <c r="D324" t="s">
        <v>11</v>
      </c>
      <c r="E324">
        <v>67144</v>
      </c>
      <c r="F324" s="2">
        <v>44445</v>
      </c>
      <c r="G324">
        <v>2</v>
      </c>
      <c r="H324">
        <v>3</v>
      </c>
      <c r="I324" t="str">
        <f>IF(E324&gt;AVERAGE(E:E),"Above Average", "Below Average")</f>
        <v>Below Average</v>
      </c>
      <c r="J324" t="str">
        <f t="shared" si="10"/>
        <v>Not Eligible</v>
      </c>
      <c r="K324" t="str">
        <f t="shared" si="11"/>
        <v>Needs Improvement</v>
      </c>
    </row>
    <row r="325" spans="1:11" x14ac:dyDescent="0.3">
      <c r="A325" t="s">
        <v>662</v>
      </c>
      <c r="B325" t="s">
        <v>663</v>
      </c>
      <c r="C325" t="s">
        <v>26</v>
      </c>
      <c r="D325" t="s">
        <v>49</v>
      </c>
      <c r="E325">
        <v>119878</v>
      </c>
      <c r="F325" s="2">
        <v>44382</v>
      </c>
      <c r="G325">
        <v>3</v>
      </c>
      <c r="H325">
        <v>14</v>
      </c>
      <c r="I325" t="str">
        <f>IF(E325&gt;AVERAGE(E:E),"Above Average", "Below Average")</f>
        <v>Above Average</v>
      </c>
      <c r="J325" t="str">
        <f t="shared" si="10"/>
        <v>Not Eligible</v>
      </c>
      <c r="K325" t="str">
        <f t="shared" si="11"/>
        <v>Good</v>
      </c>
    </row>
    <row r="326" spans="1:11" x14ac:dyDescent="0.3">
      <c r="A326" t="s">
        <v>664</v>
      </c>
      <c r="B326" t="s">
        <v>665</v>
      </c>
      <c r="C326" t="s">
        <v>14</v>
      </c>
      <c r="D326" t="s">
        <v>49</v>
      </c>
      <c r="E326">
        <v>119682</v>
      </c>
      <c r="F326" s="2">
        <v>42817</v>
      </c>
      <c r="G326">
        <v>4</v>
      </c>
      <c r="H326">
        <v>8</v>
      </c>
      <c r="I326" t="str">
        <f>IF(E326&gt;AVERAGE(E:E),"Above Average", "Below Average")</f>
        <v>Above Average</v>
      </c>
      <c r="J326" t="str">
        <f t="shared" si="10"/>
        <v>Eligible</v>
      </c>
      <c r="K326" t="str">
        <f t="shared" si="11"/>
        <v>Excellent</v>
      </c>
    </row>
    <row r="327" spans="1:11" x14ac:dyDescent="0.3">
      <c r="A327" t="s">
        <v>666</v>
      </c>
      <c r="B327" t="s">
        <v>667</v>
      </c>
      <c r="C327" t="s">
        <v>29</v>
      </c>
      <c r="D327" t="s">
        <v>49</v>
      </c>
      <c r="E327">
        <v>106388</v>
      </c>
      <c r="F327" s="2">
        <v>43148</v>
      </c>
      <c r="G327">
        <v>4</v>
      </c>
      <c r="H327">
        <v>4</v>
      </c>
      <c r="I327" t="str">
        <f>IF(E327&gt;AVERAGE(E:E),"Above Average", "Below Average")</f>
        <v>Above Average</v>
      </c>
      <c r="J327" t="str">
        <f t="shared" si="10"/>
        <v>Eligible</v>
      </c>
      <c r="K327" t="str">
        <f t="shared" si="11"/>
        <v>Excellent</v>
      </c>
    </row>
    <row r="328" spans="1:11" x14ac:dyDescent="0.3">
      <c r="A328" t="s">
        <v>668</v>
      </c>
      <c r="B328" t="s">
        <v>669</v>
      </c>
      <c r="C328" t="s">
        <v>36</v>
      </c>
      <c r="D328" t="s">
        <v>49</v>
      </c>
      <c r="E328">
        <v>93328</v>
      </c>
      <c r="F328" s="2">
        <v>42701</v>
      </c>
      <c r="G328">
        <v>5</v>
      </c>
      <c r="H328">
        <v>14</v>
      </c>
      <c r="I328" t="str">
        <f>IF(E328&gt;AVERAGE(E:E),"Above Average", "Below Average")</f>
        <v>Above Average</v>
      </c>
      <c r="J328" t="str">
        <f t="shared" si="10"/>
        <v>Eligible</v>
      </c>
      <c r="K328" t="str">
        <f t="shared" si="11"/>
        <v>Excellent</v>
      </c>
    </row>
    <row r="329" spans="1:11" x14ac:dyDescent="0.3">
      <c r="A329" t="s">
        <v>670</v>
      </c>
      <c r="B329" t="s">
        <v>671</v>
      </c>
      <c r="C329" t="s">
        <v>29</v>
      </c>
      <c r="D329" t="s">
        <v>49</v>
      </c>
      <c r="E329">
        <v>83486</v>
      </c>
      <c r="F329" s="2">
        <v>42663</v>
      </c>
      <c r="G329">
        <v>4</v>
      </c>
      <c r="H329">
        <v>10</v>
      </c>
      <c r="I329" t="str">
        <f>IF(E329&gt;AVERAGE(E:E),"Above Average", "Below Average")</f>
        <v>Above Average</v>
      </c>
      <c r="J329" t="str">
        <f t="shared" si="10"/>
        <v>Eligible</v>
      </c>
      <c r="K329" t="str">
        <f t="shared" si="11"/>
        <v>Excellent</v>
      </c>
    </row>
    <row r="330" spans="1:11" x14ac:dyDescent="0.3">
      <c r="A330" t="s">
        <v>672</v>
      </c>
      <c r="B330" t="s">
        <v>673</v>
      </c>
      <c r="C330" t="s">
        <v>36</v>
      </c>
      <c r="D330" t="s">
        <v>11</v>
      </c>
      <c r="E330">
        <v>57492</v>
      </c>
      <c r="F330" s="2">
        <v>44845</v>
      </c>
      <c r="G330">
        <v>5</v>
      </c>
      <c r="H330">
        <v>14</v>
      </c>
      <c r="I330" t="str">
        <f>IF(E330&gt;AVERAGE(E:E),"Above Average", "Below Average")</f>
        <v>Below Average</v>
      </c>
      <c r="J330" t="str">
        <f t="shared" si="10"/>
        <v>Not Eligible</v>
      </c>
      <c r="K330" t="str">
        <f t="shared" si="11"/>
        <v>Excellent</v>
      </c>
    </row>
    <row r="331" spans="1:11" x14ac:dyDescent="0.3">
      <c r="A331" t="s">
        <v>674</v>
      </c>
      <c r="B331" t="s">
        <v>675</v>
      </c>
      <c r="C331" t="s">
        <v>29</v>
      </c>
      <c r="D331" t="s">
        <v>11</v>
      </c>
      <c r="E331">
        <v>117881</v>
      </c>
      <c r="F331" s="2">
        <v>43749</v>
      </c>
      <c r="G331">
        <v>5</v>
      </c>
      <c r="H331">
        <v>10</v>
      </c>
      <c r="I331" t="str">
        <f>IF(E331&gt;AVERAGE(E:E),"Above Average", "Below Average")</f>
        <v>Above Average</v>
      </c>
      <c r="J331" t="str">
        <f t="shared" si="10"/>
        <v>Eligible</v>
      </c>
      <c r="K331" t="str">
        <f t="shared" si="11"/>
        <v>Excellent</v>
      </c>
    </row>
    <row r="332" spans="1:11" x14ac:dyDescent="0.3">
      <c r="A332" t="s">
        <v>676</v>
      </c>
      <c r="B332" t="s">
        <v>677</v>
      </c>
      <c r="C332" t="s">
        <v>26</v>
      </c>
      <c r="D332" t="s">
        <v>11</v>
      </c>
      <c r="E332">
        <v>95599</v>
      </c>
      <c r="F332" s="2">
        <v>42896</v>
      </c>
      <c r="G332">
        <v>4</v>
      </c>
      <c r="H332">
        <v>6</v>
      </c>
      <c r="I332" t="str">
        <f>IF(E332&gt;AVERAGE(E:E),"Above Average", "Below Average")</f>
        <v>Above Average</v>
      </c>
      <c r="J332" t="str">
        <f t="shared" si="10"/>
        <v>Eligible</v>
      </c>
      <c r="K332" t="str">
        <f t="shared" si="11"/>
        <v>Excellent</v>
      </c>
    </row>
    <row r="333" spans="1:11" x14ac:dyDescent="0.3">
      <c r="A333" t="s">
        <v>678</v>
      </c>
      <c r="B333" t="s">
        <v>679</v>
      </c>
      <c r="C333" t="s">
        <v>29</v>
      </c>
      <c r="D333" t="s">
        <v>11</v>
      </c>
      <c r="E333">
        <v>72632</v>
      </c>
      <c r="F333" s="2">
        <v>43941</v>
      </c>
      <c r="G333">
        <v>1</v>
      </c>
      <c r="H333">
        <v>1</v>
      </c>
      <c r="I333" t="str">
        <f>IF(E333&gt;AVERAGE(E:E),"Above Average", "Below Average")</f>
        <v>Below Average</v>
      </c>
      <c r="J333" t="str">
        <f t="shared" si="10"/>
        <v>Not Eligible</v>
      </c>
      <c r="K333" t="str">
        <f t="shared" si="11"/>
        <v>Needs Improvement</v>
      </c>
    </row>
    <row r="334" spans="1:11" x14ac:dyDescent="0.3">
      <c r="A334" t="s">
        <v>680</v>
      </c>
      <c r="B334" t="s">
        <v>681</v>
      </c>
      <c r="C334" t="s">
        <v>29</v>
      </c>
      <c r="D334" t="s">
        <v>49</v>
      </c>
      <c r="E334">
        <v>58326</v>
      </c>
      <c r="F334" s="2">
        <v>43446</v>
      </c>
      <c r="G334">
        <v>2</v>
      </c>
      <c r="H334">
        <v>2</v>
      </c>
      <c r="I334" t="str">
        <f>IF(E334&gt;AVERAGE(E:E),"Above Average", "Below Average")</f>
        <v>Below Average</v>
      </c>
      <c r="J334" t="str">
        <f t="shared" si="10"/>
        <v>Not Eligible</v>
      </c>
      <c r="K334" t="str">
        <f t="shared" si="11"/>
        <v>Needs Improvement</v>
      </c>
    </row>
    <row r="335" spans="1:11" x14ac:dyDescent="0.3">
      <c r="A335" t="s">
        <v>682</v>
      </c>
      <c r="B335" t="s">
        <v>683</v>
      </c>
      <c r="C335" t="s">
        <v>10</v>
      </c>
      <c r="D335" t="s">
        <v>49</v>
      </c>
      <c r="E335">
        <v>117608</v>
      </c>
      <c r="F335" s="2">
        <v>43405</v>
      </c>
      <c r="G335">
        <v>4</v>
      </c>
      <c r="H335">
        <v>3</v>
      </c>
      <c r="I335" t="str">
        <f>IF(E335&gt;AVERAGE(E:E),"Above Average", "Below Average")</f>
        <v>Above Average</v>
      </c>
      <c r="J335" t="str">
        <f t="shared" si="10"/>
        <v>Eligible</v>
      </c>
      <c r="K335" t="str">
        <f t="shared" si="11"/>
        <v>Excellent</v>
      </c>
    </row>
    <row r="336" spans="1:11" x14ac:dyDescent="0.3">
      <c r="A336" t="s">
        <v>684</v>
      </c>
      <c r="B336" t="s">
        <v>685</v>
      </c>
      <c r="C336" t="s">
        <v>36</v>
      </c>
      <c r="D336" t="s">
        <v>49</v>
      </c>
      <c r="E336">
        <v>65434</v>
      </c>
      <c r="F336" s="2">
        <v>43344</v>
      </c>
      <c r="G336">
        <v>1</v>
      </c>
      <c r="H336">
        <v>2</v>
      </c>
      <c r="I336" t="str">
        <f>IF(E336&gt;AVERAGE(E:E),"Above Average", "Below Average")</f>
        <v>Below Average</v>
      </c>
      <c r="J336" t="str">
        <f t="shared" si="10"/>
        <v>Not Eligible</v>
      </c>
      <c r="K336" t="str">
        <f t="shared" si="11"/>
        <v>Needs Improvement</v>
      </c>
    </row>
    <row r="337" spans="1:11" x14ac:dyDescent="0.3">
      <c r="A337" t="s">
        <v>686</v>
      </c>
      <c r="B337" t="s">
        <v>687</v>
      </c>
      <c r="C337" t="s">
        <v>29</v>
      </c>
      <c r="D337" t="s">
        <v>49</v>
      </c>
      <c r="E337">
        <v>66269</v>
      </c>
      <c r="F337" s="2">
        <v>45307</v>
      </c>
      <c r="G337">
        <v>1</v>
      </c>
      <c r="H337">
        <v>3</v>
      </c>
      <c r="I337" t="str">
        <f>IF(E337&gt;AVERAGE(E:E),"Above Average", "Below Average")</f>
        <v>Below Average</v>
      </c>
      <c r="J337" t="str">
        <f t="shared" si="10"/>
        <v>Not Eligible</v>
      </c>
      <c r="K337" t="str">
        <f t="shared" si="11"/>
        <v>Needs Improvement</v>
      </c>
    </row>
    <row r="338" spans="1:11" x14ac:dyDescent="0.3">
      <c r="A338" t="s">
        <v>688</v>
      </c>
      <c r="B338" t="s">
        <v>689</v>
      </c>
      <c r="C338" t="s">
        <v>26</v>
      </c>
      <c r="D338" t="s">
        <v>49</v>
      </c>
      <c r="E338">
        <v>111426</v>
      </c>
      <c r="F338" s="2">
        <v>44897</v>
      </c>
      <c r="G338">
        <v>4</v>
      </c>
      <c r="H338">
        <v>8</v>
      </c>
      <c r="I338" t="str">
        <f>IF(E338&gt;AVERAGE(E:E),"Above Average", "Below Average")</f>
        <v>Above Average</v>
      </c>
      <c r="J338" t="str">
        <f t="shared" si="10"/>
        <v>Eligible</v>
      </c>
      <c r="K338" t="str">
        <f t="shared" si="11"/>
        <v>Excellent</v>
      </c>
    </row>
    <row r="339" spans="1:11" x14ac:dyDescent="0.3">
      <c r="A339" t="s">
        <v>690</v>
      </c>
      <c r="B339" t="s">
        <v>691</v>
      </c>
      <c r="C339" t="s">
        <v>17</v>
      </c>
      <c r="D339" t="s">
        <v>49</v>
      </c>
      <c r="E339">
        <v>100339</v>
      </c>
      <c r="F339" s="2">
        <v>45664</v>
      </c>
      <c r="G339">
        <v>1</v>
      </c>
      <c r="H339">
        <v>2</v>
      </c>
      <c r="I339" t="str">
        <f>IF(E339&gt;AVERAGE(E:E),"Above Average", "Below Average")</f>
        <v>Above Average</v>
      </c>
      <c r="J339" t="str">
        <f t="shared" si="10"/>
        <v>Not Eligible</v>
      </c>
      <c r="K339" t="str">
        <f t="shared" si="11"/>
        <v>Needs Improvement</v>
      </c>
    </row>
    <row r="340" spans="1:11" x14ac:dyDescent="0.3">
      <c r="A340" t="s">
        <v>692</v>
      </c>
      <c r="B340" t="s">
        <v>693</v>
      </c>
      <c r="C340" t="s">
        <v>36</v>
      </c>
      <c r="D340" t="s">
        <v>49</v>
      </c>
      <c r="E340">
        <v>63044</v>
      </c>
      <c r="F340" s="2">
        <v>44353</v>
      </c>
      <c r="G340">
        <v>1</v>
      </c>
      <c r="H340">
        <v>4</v>
      </c>
      <c r="I340" t="str">
        <f>IF(E340&gt;AVERAGE(E:E),"Above Average", "Below Average")</f>
        <v>Below Average</v>
      </c>
      <c r="J340" t="str">
        <f t="shared" si="10"/>
        <v>Not Eligible</v>
      </c>
      <c r="K340" t="str">
        <f t="shared" si="11"/>
        <v>Needs Improvement</v>
      </c>
    </row>
    <row r="341" spans="1:11" x14ac:dyDescent="0.3">
      <c r="A341" t="s">
        <v>694</v>
      </c>
      <c r="B341" t="s">
        <v>695</v>
      </c>
      <c r="C341" t="s">
        <v>10</v>
      </c>
      <c r="D341" t="s">
        <v>11</v>
      </c>
      <c r="E341">
        <v>111105</v>
      </c>
      <c r="F341" s="2">
        <v>45275</v>
      </c>
      <c r="G341">
        <v>2</v>
      </c>
      <c r="H341">
        <v>4</v>
      </c>
      <c r="I341" t="str">
        <f>IF(E341&gt;AVERAGE(E:E),"Above Average", "Below Average")</f>
        <v>Above Average</v>
      </c>
      <c r="J341" t="str">
        <f t="shared" si="10"/>
        <v>Not Eligible</v>
      </c>
      <c r="K341" t="str">
        <f t="shared" si="11"/>
        <v>Needs Improvement</v>
      </c>
    </row>
    <row r="342" spans="1:11" x14ac:dyDescent="0.3">
      <c r="A342" t="s">
        <v>696</v>
      </c>
      <c r="B342" t="s">
        <v>697</v>
      </c>
      <c r="C342" t="s">
        <v>29</v>
      </c>
      <c r="D342" t="s">
        <v>49</v>
      </c>
      <c r="E342">
        <v>118663</v>
      </c>
      <c r="F342" s="2">
        <v>42244</v>
      </c>
      <c r="G342">
        <v>2</v>
      </c>
      <c r="H342">
        <v>1</v>
      </c>
      <c r="I342" t="str">
        <f>IF(E342&gt;AVERAGE(E:E),"Above Average", "Below Average")</f>
        <v>Above Average</v>
      </c>
      <c r="J342" t="str">
        <f t="shared" si="10"/>
        <v>Not Eligible</v>
      </c>
      <c r="K342" t="str">
        <f t="shared" si="11"/>
        <v>Needs Improvement</v>
      </c>
    </row>
    <row r="343" spans="1:11" x14ac:dyDescent="0.3">
      <c r="A343" t="s">
        <v>698</v>
      </c>
      <c r="B343" t="s">
        <v>699</v>
      </c>
      <c r="C343" t="s">
        <v>10</v>
      </c>
      <c r="D343" t="s">
        <v>11</v>
      </c>
      <c r="E343">
        <v>56684</v>
      </c>
      <c r="F343" s="2">
        <v>44083</v>
      </c>
      <c r="G343">
        <v>2</v>
      </c>
      <c r="H343">
        <v>0</v>
      </c>
      <c r="I343" t="str">
        <f>IF(E343&gt;AVERAGE(E:E),"Above Average", "Below Average")</f>
        <v>Below Average</v>
      </c>
      <c r="J343" t="str">
        <f t="shared" si="10"/>
        <v>Not Eligible</v>
      </c>
      <c r="K343" t="str">
        <f t="shared" si="11"/>
        <v>Needs Improvement</v>
      </c>
    </row>
    <row r="344" spans="1:11" x14ac:dyDescent="0.3">
      <c r="A344" t="s">
        <v>700</v>
      </c>
      <c r="B344" t="s">
        <v>701</v>
      </c>
      <c r="C344" t="s">
        <v>14</v>
      </c>
      <c r="D344" t="s">
        <v>49</v>
      </c>
      <c r="E344">
        <v>117497</v>
      </c>
      <c r="F344" s="2">
        <v>42736</v>
      </c>
      <c r="G344">
        <v>5</v>
      </c>
      <c r="H344">
        <v>4</v>
      </c>
      <c r="I344" t="str">
        <f>IF(E344&gt;AVERAGE(E:E),"Above Average", "Below Average")</f>
        <v>Above Average</v>
      </c>
      <c r="J344" t="str">
        <f t="shared" si="10"/>
        <v>Eligible</v>
      </c>
      <c r="K344" t="str">
        <f t="shared" si="11"/>
        <v>Excellent</v>
      </c>
    </row>
    <row r="345" spans="1:11" x14ac:dyDescent="0.3">
      <c r="A345" t="s">
        <v>702</v>
      </c>
      <c r="B345" t="s">
        <v>703</v>
      </c>
      <c r="C345" t="s">
        <v>17</v>
      </c>
      <c r="D345" t="s">
        <v>11</v>
      </c>
      <c r="E345">
        <v>65730</v>
      </c>
      <c r="F345" s="2">
        <v>43306</v>
      </c>
      <c r="G345">
        <v>5</v>
      </c>
      <c r="H345">
        <v>3</v>
      </c>
      <c r="I345" t="str">
        <f>IF(E345&gt;AVERAGE(E:E),"Above Average", "Below Average")</f>
        <v>Below Average</v>
      </c>
      <c r="J345" t="str">
        <f t="shared" si="10"/>
        <v>Eligible</v>
      </c>
      <c r="K345" t="str">
        <f t="shared" si="11"/>
        <v>Excellent</v>
      </c>
    </row>
    <row r="346" spans="1:11" x14ac:dyDescent="0.3">
      <c r="A346" t="s">
        <v>704</v>
      </c>
      <c r="B346" t="s">
        <v>705</v>
      </c>
      <c r="C346" t="s">
        <v>36</v>
      </c>
      <c r="D346" t="s">
        <v>11</v>
      </c>
      <c r="E346">
        <v>76224</v>
      </c>
      <c r="F346" s="2">
        <v>45546</v>
      </c>
      <c r="G346">
        <v>3</v>
      </c>
      <c r="H346">
        <v>11</v>
      </c>
      <c r="I346" t="str">
        <f>IF(E346&gt;AVERAGE(E:E),"Above Average", "Below Average")</f>
        <v>Below Average</v>
      </c>
      <c r="J346" t="str">
        <f t="shared" si="10"/>
        <v>Not Eligible</v>
      </c>
      <c r="K346" t="str">
        <f t="shared" si="11"/>
        <v>Good</v>
      </c>
    </row>
    <row r="347" spans="1:11" x14ac:dyDescent="0.3">
      <c r="A347" t="s">
        <v>706</v>
      </c>
      <c r="B347" t="s">
        <v>707</v>
      </c>
      <c r="C347" t="s">
        <v>26</v>
      </c>
      <c r="D347" t="s">
        <v>11</v>
      </c>
      <c r="E347">
        <v>101810</v>
      </c>
      <c r="F347" s="2">
        <v>42390</v>
      </c>
      <c r="G347">
        <v>3</v>
      </c>
      <c r="H347">
        <v>10</v>
      </c>
      <c r="I347" t="str">
        <f>IF(E347&gt;AVERAGE(E:E),"Above Average", "Below Average")</f>
        <v>Above Average</v>
      </c>
      <c r="J347" t="str">
        <f t="shared" si="10"/>
        <v>Not Eligible</v>
      </c>
      <c r="K347" t="str">
        <f t="shared" si="11"/>
        <v>Good</v>
      </c>
    </row>
    <row r="348" spans="1:11" x14ac:dyDescent="0.3">
      <c r="A348" t="s">
        <v>708</v>
      </c>
      <c r="B348" t="s">
        <v>709</v>
      </c>
      <c r="C348" t="s">
        <v>36</v>
      </c>
      <c r="D348" t="s">
        <v>11</v>
      </c>
      <c r="E348">
        <v>53103</v>
      </c>
      <c r="F348" s="2">
        <v>42152</v>
      </c>
      <c r="G348">
        <v>2</v>
      </c>
      <c r="H348">
        <v>3</v>
      </c>
      <c r="I348" t="str">
        <f>IF(E348&gt;AVERAGE(E:E),"Above Average", "Below Average")</f>
        <v>Below Average</v>
      </c>
      <c r="J348" t="str">
        <f t="shared" si="10"/>
        <v>Not Eligible</v>
      </c>
      <c r="K348" t="str">
        <f t="shared" si="11"/>
        <v>Needs Improvement</v>
      </c>
    </row>
    <row r="349" spans="1:11" x14ac:dyDescent="0.3">
      <c r="A349" t="s">
        <v>710</v>
      </c>
      <c r="B349" t="s">
        <v>711</v>
      </c>
      <c r="C349" t="s">
        <v>10</v>
      </c>
      <c r="D349" t="s">
        <v>11</v>
      </c>
      <c r="E349">
        <v>106866</v>
      </c>
      <c r="F349" s="2">
        <v>45568</v>
      </c>
      <c r="G349">
        <v>4</v>
      </c>
      <c r="H349">
        <v>7</v>
      </c>
      <c r="I349" t="str">
        <f>IF(E349&gt;AVERAGE(E:E),"Above Average", "Below Average")</f>
        <v>Above Average</v>
      </c>
      <c r="J349" t="str">
        <f t="shared" si="10"/>
        <v>Eligible</v>
      </c>
      <c r="K349" t="str">
        <f t="shared" si="11"/>
        <v>Excellent</v>
      </c>
    </row>
    <row r="350" spans="1:11" x14ac:dyDescent="0.3">
      <c r="A350" t="s">
        <v>712</v>
      </c>
      <c r="B350" t="s">
        <v>713</v>
      </c>
      <c r="C350" t="s">
        <v>14</v>
      </c>
      <c r="D350" t="s">
        <v>11</v>
      </c>
      <c r="E350">
        <v>106025</v>
      </c>
      <c r="F350" s="2">
        <v>43894</v>
      </c>
      <c r="G350">
        <v>3</v>
      </c>
      <c r="H350">
        <v>15</v>
      </c>
      <c r="I350" t="str">
        <f>IF(E350&gt;AVERAGE(E:E),"Above Average", "Below Average")</f>
        <v>Above Average</v>
      </c>
      <c r="J350" t="str">
        <f t="shared" si="10"/>
        <v>Not Eligible</v>
      </c>
      <c r="K350" t="str">
        <f t="shared" si="11"/>
        <v>Good</v>
      </c>
    </row>
    <row r="351" spans="1:11" x14ac:dyDescent="0.3">
      <c r="A351" t="s">
        <v>714</v>
      </c>
      <c r="B351" t="s">
        <v>715</v>
      </c>
      <c r="C351" t="s">
        <v>29</v>
      </c>
      <c r="D351" t="s">
        <v>49</v>
      </c>
      <c r="E351">
        <v>88900</v>
      </c>
      <c r="F351" s="2">
        <v>44476</v>
      </c>
      <c r="G351">
        <v>3</v>
      </c>
      <c r="H351">
        <v>5</v>
      </c>
      <c r="I351" t="str">
        <f>IF(E351&gt;AVERAGE(E:E),"Above Average", "Below Average")</f>
        <v>Above Average</v>
      </c>
      <c r="J351" t="str">
        <f t="shared" si="10"/>
        <v>Not Eligible</v>
      </c>
      <c r="K351" t="str">
        <f t="shared" si="11"/>
        <v>Good</v>
      </c>
    </row>
    <row r="352" spans="1:11" x14ac:dyDescent="0.3">
      <c r="A352" t="s">
        <v>716</v>
      </c>
      <c r="B352" t="s">
        <v>717</v>
      </c>
      <c r="C352" t="s">
        <v>14</v>
      </c>
      <c r="D352" t="s">
        <v>49</v>
      </c>
      <c r="E352">
        <v>98916</v>
      </c>
      <c r="F352" s="2">
        <v>44974</v>
      </c>
      <c r="G352">
        <v>5</v>
      </c>
      <c r="H352">
        <v>8</v>
      </c>
      <c r="I352" t="str">
        <f>IF(E352&gt;AVERAGE(E:E),"Above Average", "Below Average")</f>
        <v>Above Average</v>
      </c>
      <c r="J352" t="str">
        <f t="shared" si="10"/>
        <v>Eligible</v>
      </c>
      <c r="K352" t="str">
        <f t="shared" si="11"/>
        <v>Excellent</v>
      </c>
    </row>
    <row r="353" spans="1:11" x14ac:dyDescent="0.3">
      <c r="A353" t="s">
        <v>718</v>
      </c>
      <c r="B353" t="s">
        <v>719</v>
      </c>
      <c r="C353" t="s">
        <v>29</v>
      </c>
      <c r="D353" t="s">
        <v>11</v>
      </c>
      <c r="E353">
        <v>86981</v>
      </c>
      <c r="F353" s="2">
        <v>42382</v>
      </c>
      <c r="G353">
        <v>3</v>
      </c>
      <c r="H353">
        <v>9</v>
      </c>
      <c r="I353" t="str">
        <f>IF(E353&gt;AVERAGE(E:E),"Above Average", "Below Average")</f>
        <v>Above Average</v>
      </c>
      <c r="J353" t="str">
        <f t="shared" si="10"/>
        <v>Not Eligible</v>
      </c>
      <c r="K353" t="str">
        <f t="shared" si="11"/>
        <v>Good</v>
      </c>
    </row>
    <row r="354" spans="1:11" x14ac:dyDescent="0.3">
      <c r="A354" t="s">
        <v>720</v>
      </c>
      <c r="B354" t="s">
        <v>721</v>
      </c>
      <c r="C354" t="s">
        <v>14</v>
      </c>
      <c r="D354" t="s">
        <v>49</v>
      </c>
      <c r="E354">
        <v>112074</v>
      </c>
      <c r="F354" s="2">
        <v>42494</v>
      </c>
      <c r="G354">
        <v>3</v>
      </c>
      <c r="H354">
        <v>15</v>
      </c>
      <c r="I354" t="str">
        <f>IF(E354&gt;AVERAGE(E:E),"Above Average", "Below Average")</f>
        <v>Above Average</v>
      </c>
      <c r="J354" t="str">
        <f t="shared" si="10"/>
        <v>Not Eligible</v>
      </c>
      <c r="K354" t="str">
        <f t="shared" si="11"/>
        <v>Good</v>
      </c>
    </row>
    <row r="355" spans="1:11" x14ac:dyDescent="0.3">
      <c r="A355" t="s">
        <v>722</v>
      </c>
      <c r="B355" t="s">
        <v>723</v>
      </c>
      <c r="C355" t="s">
        <v>17</v>
      </c>
      <c r="D355" t="s">
        <v>11</v>
      </c>
      <c r="E355">
        <v>112708</v>
      </c>
      <c r="F355" s="2">
        <v>42604</v>
      </c>
      <c r="G355">
        <v>5</v>
      </c>
      <c r="H355">
        <v>9</v>
      </c>
      <c r="I355" t="str">
        <f>IF(E355&gt;AVERAGE(E:E),"Above Average", "Below Average")</f>
        <v>Above Average</v>
      </c>
      <c r="J355" t="str">
        <f t="shared" si="10"/>
        <v>Eligible</v>
      </c>
      <c r="K355" t="str">
        <f t="shared" si="11"/>
        <v>Excellent</v>
      </c>
    </row>
    <row r="356" spans="1:11" x14ac:dyDescent="0.3">
      <c r="A356" t="s">
        <v>724</v>
      </c>
      <c r="B356" t="s">
        <v>725</v>
      </c>
      <c r="C356" t="s">
        <v>10</v>
      </c>
      <c r="D356" t="s">
        <v>49</v>
      </c>
      <c r="E356">
        <v>48017</v>
      </c>
      <c r="F356" s="2">
        <v>42291</v>
      </c>
      <c r="G356">
        <v>1</v>
      </c>
      <c r="H356">
        <v>1</v>
      </c>
      <c r="I356" t="str">
        <f>IF(E356&gt;AVERAGE(E:E),"Above Average", "Below Average")</f>
        <v>Below Average</v>
      </c>
      <c r="J356" t="str">
        <f t="shared" si="10"/>
        <v>Not Eligible</v>
      </c>
      <c r="K356" t="str">
        <f t="shared" si="11"/>
        <v>Needs Improvement</v>
      </c>
    </row>
    <row r="357" spans="1:11" x14ac:dyDescent="0.3">
      <c r="A357" t="s">
        <v>726</v>
      </c>
      <c r="B357" t="s">
        <v>727</v>
      </c>
      <c r="C357" t="s">
        <v>29</v>
      </c>
      <c r="D357" t="s">
        <v>49</v>
      </c>
      <c r="E357">
        <v>114959</v>
      </c>
      <c r="F357" s="2">
        <v>42316</v>
      </c>
      <c r="G357">
        <v>1</v>
      </c>
      <c r="H357">
        <v>3</v>
      </c>
      <c r="I357" t="str">
        <f>IF(E357&gt;AVERAGE(E:E),"Above Average", "Below Average")</f>
        <v>Above Average</v>
      </c>
      <c r="J357" t="str">
        <f t="shared" si="10"/>
        <v>Not Eligible</v>
      </c>
      <c r="K357" t="str">
        <f t="shared" si="11"/>
        <v>Needs Improvement</v>
      </c>
    </row>
    <row r="358" spans="1:11" x14ac:dyDescent="0.3">
      <c r="A358" t="s">
        <v>728</v>
      </c>
      <c r="B358" t="s">
        <v>729</v>
      </c>
      <c r="C358" t="s">
        <v>17</v>
      </c>
      <c r="D358" t="s">
        <v>11</v>
      </c>
      <c r="E358">
        <v>60862</v>
      </c>
      <c r="F358" s="2">
        <v>44887</v>
      </c>
      <c r="G358">
        <v>5</v>
      </c>
      <c r="H358">
        <v>10</v>
      </c>
      <c r="I358" t="str">
        <f>IF(E358&gt;AVERAGE(E:E),"Above Average", "Below Average")</f>
        <v>Below Average</v>
      </c>
      <c r="J358" t="str">
        <f t="shared" si="10"/>
        <v>Eligible</v>
      </c>
      <c r="K358" t="str">
        <f t="shared" si="11"/>
        <v>Excellent</v>
      </c>
    </row>
    <row r="359" spans="1:11" x14ac:dyDescent="0.3">
      <c r="A359" t="s">
        <v>730</v>
      </c>
      <c r="B359" t="s">
        <v>731</v>
      </c>
      <c r="C359" t="s">
        <v>14</v>
      </c>
      <c r="D359" t="s">
        <v>11</v>
      </c>
      <c r="E359">
        <v>118776</v>
      </c>
      <c r="F359" s="2">
        <v>42352</v>
      </c>
      <c r="G359">
        <v>3</v>
      </c>
      <c r="H359">
        <v>10</v>
      </c>
      <c r="I359" t="str">
        <f>IF(E359&gt;AVERAGE(E:E),"Above Average", "Below Average")</f>
        <v>Above Average</v>
      </c>
      <c r="J359" t="str">
        <f t="shared" si="10"/>
        <v>Not Eligible</v>
      </c>
      <c r="K359" t="str">
        <f t="shared" si="11"/>
        <v>Good</v>
      </c>
    </row>
    <row r="360" spans="1:11" x14ac:dyDescent="0.3">
      <c r="A360" t="s">
        <v>732</v>
      </c>
      <c r="B360" t="s">
        <v>733</v>
      </c>
      <c r="C360" t="s">
        <v>14</v>
      </c>
      <c r="D360" t="s">
        <v>49</v>
      </c>
      <c r="E360">
        <v>74972</v>
      </c>
      <c r="F360" s="2">
        <v>44100</v>
      </c>
      <c r="G360">
        <v>5</v>
      </c>
      <c r="H360">
        <v>5</v>
      </c>
      <c r="I360" t="str">
        <f>IF(E360&gt;AVERAGE(E:E),"Above Average", "Below Average")</f>
        <v>Below Average</v>
      </c>
      <c r="J360" t="str">
        <f t="shared" si="10"/>
        <v>Eligible</v>
      </c>
      <c r="K360" t="str">
        <f t="shared" si="11"/>
        <v>Excellent</v>
      </c>
    </row>
    <row r="361" spans="1:11" x14ac:dyDescent="0.3">
      <c r="A361" t="s">
        <v>734</v>
      </c>
      <c r="B361" t="s">
        <v>735</v>
      </c>
      <c r="C361" t="s">
        <v>26</v>
      </c>
      <c r="D361" t="s">
        <v>49</v>
      </c>
      <c r="E361">
        <v>67058</v>
      </c>
      <c r="F361" s="2">
        <v>42384</v>
      </c>
      <c r="G361">
        <v>2</v>
      </c>
      <c r="H361">
        <v>4</v>
      </c>
      <c r="I361" t="str">
        <f>IF(E361&gt;AVERAGE(E:E),"Above Average", "Below Average")</f>
        <v>Below Average</v>
      </c>
      <c r="J361" t="str">
        <f t="shared" si="10"/>
        <v>Not Eligible</v>
      </c>
      <c r="K361" t="str">
        <f t="shared" si="11"/>
        <v>Needs Improvement</v>
      </c>
    </row>
    <row r="362" spans="1:11" x14ac:dyDescent="0.3">
      <c r="A362" t="s">
        <v>736</v>
      </c>
      <c r="B362" t="s">
        <v>737</v>
      </c>
      <c r="C362" t="s">
        <v>36</v>
      </c>
      <c r="D362" t="s">
        <v>49</v>
      </c>
      <c r="E362">
        <v>83769</v>
      </c>
      <c r="F362" s="2">
        <v>42699</v>
      </c>
      <c r="G362">
        <v>1</v>
      </c>
      <c r="H362">
        <v>5</v>
      </c>
      <c r="I362" t="str">
        <f>IF(E362&gt;AVERAGE(E:E),"Above Average", "Below Average")</f>
        <v>Above Average</v>
      </c>
      <c r="J362" t="str">
        <f t="shared" si="10"/>
        <v>Not Eligible</v>
      </c>
      <c r="K362" t="str">
        <f t="shared" si="11"/>
        <v>Needs Improvement</v>
      </c>
    </row>
    <row r="363" spans="1:11" x14ac:dyDescent="0.3">
      <c r="A363" t="s">
        <v>738</v>
      </c>
      <c r="B363" t="s">
        <v>739</v>
      </c>
      <c r="C363" t="s">
        <v>26</v>
      </c>
      <c r="D363" t="s">
        <v>49</v>
      </c>
      <c r="E363">
        <v>86375</v>
      </c>
      <c r="F363" s="2">
        <v>45343</v>
      </c>
      <c r="G363">
        <v>1</v>
      </c>
      <c r="H363">
        <v>1</v>
      </c>
      <c r="I363" t="str">
        <f>IF(E363&gt;AVERAGE(E:E),"Above Average", "Below Average")</f>
        <v>Above Average</v>
      </c>
      <c r="J363" t="str">
        <f t="shared" si="10"/>
        <v>Not Eligible</v>
      </c>
      <c r="K363" t="str">
        <f t="shared" si="11"/>
        <v>Needs Improvement</v>
      </c>
    </row>
    <row r="364" spans="1:11" x14ac:dyDescent="0.3">
      <c r="A364" t="s">
        <v>740</v>
      </c>
      <c r="B364" t="s">
        <v>741</v>
      </c>
      <c r="C364" t="s">
        <v>29</v>
      </c>
      <c r="D364" t="s">
        <v>49</v>
      </c>
      <c r="E364">
        <v>78904</v>
      </c>
      <c r="F364" s="2">
        <v>43649</v>
      </c>
      <c r="G364">
        <v>4</v>
      </c>
      <c r="H364">
        <v>12</v>
      </c>
      <c r="I364" t="str">
        <f>IF(E364&gt;AVERAGE(E:E),"Above Average", "Below Average")</f>
        <v>Below Average</v>
      </c>
      <c r="J364" t="str">
        <f t="shared" si="10"/>
        <v>Eligible</v>
      </c>
      <c r="K364" t="str">
        <f t="shared" si="11"/>
        <v>Excellent</v>
      </c>
    </row>
    <row r="365" spans="1:11" x14ac:dyDescent="0.3">
      <c r="A365" t="s">
        <v>742</v>
      </c>
      <c r="B365" t="s">
        <v>743</v>
      </c>
      <c r="C365" t="s">
        <v>10</v>
      </c>
      <c r="D365" t="s">
        <v>11</v>
      </c>
      <c r="E365">
        <v>77527</v>
      </c>
      <c r="F365" s="2">
        <v>42391</v>
      </c>
      <c r="G365">
        <v>2</v>
      </c>
      <c r="H365">
        <v>1</v>
      </c>
      <c r="I365" t="str">
        <f>IF(E365&gt;AVERAGE(E:E),"Above Average", "Below Average")</f>
        <v>Below Average</v>
      </c>
      <c r="J365" t="str">
        <f t="shared" si="10"/>
        <v>Not Eligible</v>
      </c>
      <c r="K365" t="str">
        <f t="shared" si="11"/>
        <v>Needs Improvement</v>
      </c>
    </row>
    <row r="366" spans="1:11" x14ac:dyDescent="0.3">
      <c r="A366" t="s">
        <v>744</v>
      </c>
      <c r="B366" t="s">
        <v>745</v>
      </c>
      <c r="C366" t="s">
        <v>26</v>
      </c>
      <c r="D366" t="s">
        <v>11</v>
      </c>
      <c r="E366">
        <v>67384</v>
      </c>
      <c r="F366" s="2">
        <v>42711</v>
      </c>
      <c r="G366">
        <v>5</v>
      </c>
      <c r="H366">
        <v>11</v>
      </c>
      <c r="I366" t="str">
        <f>IF(E366&gt;AVERAGE(E:E),"Above Average", "Below Average")</f>
        <v>Below Average</v>
      </c>
      <c r="J366" t="str">
        <f t="shared" si="10"/>
        <v>Eligible</v>
      </c>
      <c r="K366" t="str">
        <f t="shared" si="11"/>
        <v>Excellent</v>
      </c>
    </row>
    <row r="367" spans="1:11" x14ac:dyDescent="0.3">
      <c r="A367" t="s">
        <v>746</v>
      </c>
      <c r="B367" t="s">
        <v>747</v>
      </c>
      <c r="C367" t="s">
        <v>14</v>
      </c>
      <c r="D367" t="s">
        <v>49</v>
      </c>
      <c r="E367">
        <v>50652</v>
      </c>
      <c r="F367" s="2">
        <v>45095</v>
      </c>
      <c r="G367">
        <v>4</v>
      </c>
      <c r="H367">
        <v>12</v>
      </c>
      <c r="I367" t="str">
        <f>IF(E367&gt;AVERAGE(E:E),"Above Average", "Below Average")</f>
        <v>Below Average</v>
      </c>
      <c r="J367" t="str">
        <f t="shared" si="10"/>
        <v>Not Eligible</v>
      </c>
      <c r="K367" t="str">
        <f t="shared" si="11"/>
        <v>Excellent</v>
      </c>
    </row>
    <row r="368" spans="1:11" x14ac:dyDescent="0.3">
      <c r="A368" t="s">
        <v>748</v>
      </c>
      <c r="B368" t="s">
        <v>749</v>
      </c>
      <c r="C368" t="s">
        <v>17</v>
      </c>
      <c r="D368" t="s">
        <v>49</v>
      </c>
      <c r="E368">
        <v>100714</v>
      </c>
      <c r="F368" s="2">
        <v>43858</v>
      </c>
      <c r="G368">
        <v>1</v>
      </c>
      <c r="H368">
        <v>4</v>
      </c>
      <c r="I368" t="str">
        <f>IF(E368&gt;AVERAGE(E:E),"Above Average", "Below Average")</f>
        <v>Above Average</v>
      </c>
      <c r="J368" t="str">
        <f t="shared" si="10"/>
        <v>Not Eligible</v>
      </c>
      <c r="K368" t="str">
        <f t="shared" si="11"/>
        <v>Needs Improvement</v>
      </c>
    </row>
    <row r="369" spans="1:11" x14ac:dyDescent="0.3">
      <c r="A369" t="s">
        <v>750</v>
      </c>
      <c r="B369" t="s">
        <v>751</v>
      </c>
      <c r="C369" t="s">
        <v>10</v>
      </c>
      <c r="D369" t="s">
        <v>11</v>
      </c>
      <c r="E369">
        <v>72564</v>
      </c>
      <c r="F369" s="2">
        <v>43210</v>
      </c>
      <c r="G369">
        <v>5</v>
      </c>
      <c r="H369">
        <v>9</v>
      </c>
      <c r="I369" t="str">
        <f>IF(E369&gt;AVERAGE(E:E),"Above Average", "Below Average")</f>
        <v>Below Average</v>
      </c>
      <c r="J369" t="str">
        <f t="shared" si="10"/>
        <v>Eligible</v>
      </c>
      <c r="K369" t="str">
        <f t="shared" si="11"/>
        <v>Excellent</v>
      </c>
    </row>
    <row r="370" spans="1:11" x14ac:dyDescent="0.3">
      <c r="A370" t="s">
        <v>752</v>
      </c>
      <c r="B370" t="s">
        <v>753</v>
      </c>
      <c r="C370" t="s">
        <v>17</v>
      </c>
      <c r="D370" t="s">
        <v>49</v>
      </c>
      <c r="E370">
        <v>87919</v>
      </c>
      <c r="F370" s="2">
        <v>43953</v>
      </c>
      <c r="G370">
        <v>2</v>
      </c>
      <c r="H370">
        <v>0</v>
      </c>
      <c r="I370" t="str">
        <f>IF(E370&gt;AVERAGE(E:E),"Above Average", "Below Average")</f>
        <v>Above Average</v>
      </c>
      <c r="J370" t="str">
        <f t="shared" si="10"/>
        <v>Not Eligible</v>
      </c>
      <c r="K370" t="str">
        <f t="shared" si="11"/>
        <v>Needs Improvement</v>
      </c>
    </row>
    <row r="371" spans="1:11" x14ac:dyDescent="0.3">
      <c r="A371" t="s">
        <v>754</v>
      </c>
      <c r="B371" t="s">
        <v>755</v>
      </c>
      <c r="C371" t="s">
        <v>17</v>
      </c>
      <c r="D371" t="s">
        <v>49</v>
      </c>
      <c r="E371">
        <v>88173</v>
      </c>
      <c r="F371" s="2">
        <v>45045</v>
      </c>
      <c r="G371">
        <v>4</v>
      </c>
      <c r="H371">
        <v>3</v>
      </c>
      <c r="I371" t="str">
        <f>IF(E371&gt;AVERAGE(E:E),"Above Average", "Below Average")</f>
        <v>Above Average</v>
      </c>
      <c r="J371" t="str">
        <f t="shared" si="10"/>
        <v>Eligible</v>
      </c>
      <c r="K371" t="str">
        <f t="shared" si="11"/>
        <v>Excellent</v>
      </c>
    </row>
    <row r="372" spans="1:11" x14ac:dyDescent="0.3">
      <c r="A372" t="s">
        <v>756</v>
      </c>
      <c r="B372" t="s">
        <v>757</v>
      </c>
      <c r="C372" t="s">
        <v>29</v>
      </c>
      <c r="D372" t="s">
        <v>49</v>
      </c>
      <c r="E372">
        <v>95830</v>
      </c>
      <c r="F372" s="2">
        <v>44804</v>
      </c>
      <c r="G372">
        <v>2</v>
      </c>
      <c r="H372">
        <v>4</v>
      </c>
      <c r="I372" t="str">
        <f>IF(E372&gt;AVERAGE(E:E),"Above Average", "Below Average")</f>
        <v>Above Average</v>
      </c>
      <c r="J372" t="str">
        <f t="shared" si="10"/>
        <v>Not Eligible</v>
      </c>
      <c r="K372" t="str">
        <f t="shared" si="11"/>
        <v>Needs Improvement</v>
      </c>
    </row>
    <row r="373" spans="1:11" x14ac:dyDescent="0.3">
      <c r="A373" t="s">
        <v>758</v>
      </c>
      <c r="B373" t="s">
        <v>759</v>
      </c>
      <c r="C373" t="s">
        <v>36</v>
      </c>
      <c r="D373" t="s">
        <v>11</v>
      </c>
      <c r="E373">
        <v>118680</v>
      </c>
      <c r="F373" s="2">
        <v>43653</v>
      </c>
      <c r="G373">
        <v>3</v>
      </c>
      <c r="H373">
        <v>6</v>
      </c>
      <c r="I373" t="str">
        <f>IF(E373&gt;AVERAGE(E:E),"Above Average", "Below Average")</f>
        <v>Above Average</v>
      </c>
      <c r="J373" t="str">
        <f t="shared" si="10"/>
        <v>Not Eligible</v>
      </c>
      <c r="K373" t="str">
        <f t="shared" si="11"/>
        <v>Good</v>
      </c>
    </row>
    <row r="374" spans="1:11" x14ac:dyDescent="0.3">
      <c r="A374" t="s">
        <v>760</v>
      </c>
      <c r="B374" t="s">
        <v>761</v>
      </c>
      <c r="C374" t="s">
        <v>17</v>
      </c>
      <c r="D374" t="s">
        <v>49</v>
      </c>
      <c r="E374">
        <v>66469</v>
      </c>
      <c r="F374" s="2">
        <v>42787</v>
      </c>
      <c r="G374">
        <v>1</v>
      </c>
      <c r="H374">
        <v>5</v>
      </c>
      <c r="I374" t="str">
        <f>IF(E374&gt;AVERAGE(E:E),"Above Average", "Below Average")</f>
        <v>Below Average</v>
      </c>
      <c r="J374" t="str">
        <f t="shared" si="10"/>
        <v>Not Eligible</v>
      </c>
      <c r="K374" t="str">
        <f t="shared" si="11"/>
        <v>Needs Improvement</v>
      </c>
    </row>
    <row r="375" spans="1:11" x14ac:dyDescent="0.3">
      <c r="A375" t="s">
        <v>762</v>
      </c>
      <c r="B375" t="s">
        <v>763</v>
      </c>
      <c r="C375" t="s">
        <v>29</v>
      </c>
      <c r="D375" t="s">
        <v>49</v>
      </c>
      <c r="E375">
        <v>54773</v>
      </c>
      <c r="F375" s="2">
        <v>45610</v>
      </c>
      <c r="G375">
        <v>3</v>
      </c>
      <c r="H375">
        <v>5</v>
      </c>
      <c r="I375" t="str">
        <f>IF(E375&gt;AVERAGE(E:E),"Above Average", "Below Average")</f>
        <v>Below Average</v>
      </c>
      <c r="J375" t="str">
        <f t="shared" si="10"/>
        <v>Not Eligible</v>
      </c>
      <c r="K375" t="str">
        <f t="shared" si="11"/>
        <v>Good</v>
      </c>
    </row>
    <row r="376" spans="1:11" x14ac:dyDescent="0.3">
      <c r="A376" t="s">
        <v>764</v>
      </c>
      <c r="B376" t="s">
        <v>765</v>
      </c>
      <c r="C376" t="s">
        <v>26</v>
      </c>
      <c r="D376" t="s">
        <v>49</v>
      </c>
      <c r="E376">
        <v>64575</v>
      </c>
      <c r="F376" s="2">
        <v>42954</v>
      </c>
      <c r="G376">
        <v>2</v>
      </c>
      <c r="H376">
        <v>3</v>
      </c>
      <c r="I376" t="str">
        <f>IF(E376&gt;AVERAGE(E:E),"Above Average", "Below Average")</f>
        <v>Below Average</v>
      </c>
      <c r="J376" t="str">
        <f t="shared" si="10"/>
        <v>Not Eligible</v>
      </c>
      <c r="K376" t="str">
        <f t="shared" si="11"/>
        <v>Needs Improvement</v>
      </c>
    </row>
    <row r="377" spans="1:11" x14ac:dyDescent="0.3">
      <c r="A377" t="s">
        <v>766</v>
      </c>
      <c r="B377" t="s">
        <v>767</v>
      </c>
      <c r="C377" t="s">
        <v>17</v>
      </c>
      <c r="D377" t="s">
        <v>49</v>
      </c>
      <c r="E377">
        <v>56556</v>
      </c>
      <c r="F377" s="2">
        <v>42223</v>
      </c>
      <c r="G377">
        <v>3</v>
      </c>
      <c r="H377">
        <v>8</v>
      </c>
      <c r="I377" t="str">
        <f>IF(E377&gt;AVERAGE(E:E),"Above Average", "Below Average")</f>
        <v>Below Average</v>
      </c>
      <c r="J377" t="str">
        <f t="shared" si="10"/>
        <v>Not Eligible</v>
      </c>
      <c r="K377" t="str">
        <f t="shared" si="11"/>
        <v>Good</v>
      </c>
    </row>
    <row r="378" spans="1:11" x14ac:dyDescent="0.3">
      <c r="A378" t="s">
        <v>768</v>
      </c>
      <c r="B378" t="s">
        <v>769</v>
      </c>
      <c r="C378" t="s">
        <v>36</v>
      </c>
      <c r="D378" t="s">
        <v>49</v>
      </c>
      <c r="E378">
        <v>95972</v>
      </c>
      <c r="F378" s="2">
        <v>42842</v>
      </c>
      <c r="G378">
        <v>2</v>
      </c>
      <c r="H378">
        <v>4</v>
      </c>
      <c r="I378" t="str">
        <f>IF(E378&gt;AVERAGE(E:E),"Above Average", "Below Average")</f>
        <v>Above Average</v>
      </c>
      <c r="J378" t="str">
        <f t="shared" si="10"/>
        <v>Not Eligible</v>
      </c>
      <c r="K378" t="str">
        <f t="shared" si="11"/>
        <v>Needs Improvement</v>
      </c>
    </row>
    <row r="379" spans="1:11" x14ac:dyDescent="0.3">
      <c r="A379" t="s">
        <v>770</v>
      </c>
      <c r="B379" t="s">
        <v>771</v>
      </c>
      <c r="C379" t="s">
        <v>36</v>
      </c>
      <c r="D379" t="s">
        <v>49</v>
      </c>
      <c r="E379">
        <v>113708</v>
      </c>
      <c r="F379" s="2">
        <v>44370</v>
      </c>
      <c r="G379">
        <v>5</v>
      </c>
      <c r="H379">
        <v>6</v>
      </c>
      <c r="I379" t="str">
        <f>IF(E379&gt;AVERAGE(E:E),"Above Average", "Below Average")</f>
        <v>Above Average</v>
      </c>
      <c r="J379" t="str">
        <f t="shared" si="10"/>
        <v>Eligible</v>
      </c>
      <c r="K379" t="str">
        <f t="shared" si="11"/>
        <v>Excellent</v>
      </c>
    </row>
    <row r="380" spans="1:11" x14ac:dyDescent="0.3">
      <c r="A380" t="s">
        <v>772</v>
      </c>
      <c r="B380" t="s">
        <v>773</v>
      </c>
      <c r="C380" t="s">
        <v>10</v>
      </c>
      <c r="D380" t="s">
        <v>11</v>
      </c>
      <c r="E380">
        <v>97573</v>
      </c>
      <c r="F380" s="2">
        <v>42634</v>
      </c>
      <c r="G380">
        <v>3</v>
      </c>
      <c r="H380">
        <v>12</v>
      </c>
      <c r="I380" t="str">
        <f>IF(E380&gt;AVERAGE(E:E),"Above Average", "Below Average")</f>
        <v>Above Average</v>
      </c>
      <c r="J380" t="str">
        <f t="shared" si="10"/>
        <v>Not Eligible</v>
      </c>
      <c r="K380" t="str">
        <f t="shared" si="11"/>
        <v>Good</v>
      </c>
    </row>
    <row r="381" spans="1:11" x14ac:dyDescent="0.3">
      <c r="A381" t="s">
        <v>774</v>
      </c>
      <c r="B381" t="s">
        <v>775</v>
      </c>
      <c r="C381" t="s">
        <v>10</v>
      </c>
      <c r="D381" t="s">
        <v>49</v>
      </c>
      <c r="E381">
        <v>91394</v>
      </c>
      <c r="F381" s="2">
        <v>42372</v>
      </c>
      <c r="G381">
        <v>3</v>
      </c>
      <c r="H381">
        <v>15</v>
      </c>
      <c r="I381" t="str">
        <f>IF(E381&gt;AVERAGE(E:E),"Above Average", "Below Average")</f>
        <v>Above Average</v>
      </c>
      <c r="J381" t="str">
        <f t="shared" si="10"/>
        <v>Not Eligible</v>
      </c>
      <c r="K381" t="str">
        <f t="shared" si="11"/>
        <v>Good</v>
      </c>
    </row>
    <row r="382" spans="1:11" x14ac:dyDescent="0.3">
      <c r="A382" t="s">
        <v>776</v>
      </c>
      <c r="B382" t="s">
        <v>777</v>
      </c>
      <c r="C382" t="s">
        <v>17</v>
      </c>
      <c r="D382" t="s">
        <v>49</v>
      </c>
      <c r="E382">
        <v>113037</v>
      </c>
      <c r="F382" s="2">
        <v>44624</v>
      </c>
      <c r="G382">
        <v>3</v>
      </c>
      <c r="H382">
        <v>8</v>
      </c>
      <c r="I382" t="str">
        <f>IF(E382&gt;AVERAGE(E:E),"Above Average", "Below Average")</f>
        <v>Above Average</v>
      </c>
      <c r="J382" t="str">
        <f t="shared" si="10"/>
        <v>Not Eligible</v>
      </c>
      <c r="K382" t="str">
        <f t="shared" si="11"/>
        <v>Good</v>
      </c>
    </row>
    <row r="383" spans="1:11" x14ac:dyDescent="0.3">
      <c r="A383" t="s">
        <v>778</v>
      </c>
      <c r="B383" t="s">
        <v>779</v>
      </c>
      <c r="C383" t="s">
        <v>29</v>
      </c>
      <c r="D383" t="s">
        <v>49</v>
      </c>
      <c r="E383">
        <v>99741</v>
      </c>
      <c r="F383" s="2">
        <v>44135</v>
      </c>
      <c r="G383">
        <v>3</v>
      </c>
      <c r="H383">
        <v>12</v>
      </c>
      <c r="I383" t="str">
        <f>IF(E383&gt;AVERAGE(E:E),"Above Average", "Below Average")</f>
        <v>Above Average</v>
      </c>
      <c r="J383" t="str">
        <f t="shared" si="10"/>
        <v>Not Eligible</v>
      </c>
      <c r="K383" t="str">
        <f t="shared" si="11"/>
        <v>Good</v>
      </c>
    </row>
    <row r="384" spans="1:11" x14ac:dyDescent="0.3">
      <c r="A384" t="s">
        <v>780</v>
      </c>
      <c r="B384" t="s">
        <v>781</v>
      </c>
      <c r="C384" t="s">
        <v>26</v>
      </c>
      <c r="D384" t="s">
        <v>49</v>
      </c>
      <c r="E384">
        <v>58576</v>
      </c>
      <c r="F384" s="2">
        <v>43513</v>
      </c>
      <c r="G384">
        <v>3</v>
      </c>
      <c r="H384">
        <v>12</v>
      </c>
      <c r="I384" t="str">
        <f>IF(E384&gt;AVERAGE(E:E),"Above Average", "Below Average")</f>
        <v>Below Average</v>
      </c>
      <c r="J384" t="str">
        <f t="shared" si="10"/>
        <v>Not Eligible</v>
      </c>
      <c r="K384" t="str">
        <f t="shared" si="11"/>
        <v>Good</v>
      </c>
    </row>
    <row r="385" spans="1:11" x14ac:dyDescent="0.3">
      <c r="A385" t="s">
        <v>782</v>
      </c>
      <c r="B385" t="s">
        <v>783</v>
      </c>
      <c r="C385" t="s">
        <v>10</v>
      </c>
      <c r="D385" t="s">
        <v>49</v>
      </c>
      <c r="E385">
        <v>114242</v>
      </c>
      <c r="F385" s="2">
        <v>44655</v>
      </c>
      <c r="G385">
        <v>3</v>
      </c>
      <c r="H385">
        <v>13</v>
      </c>
      <c r="I385" t="str">
        <f>IF(E385&gt;AVERAGE(E:E),"Above Average", "Below Average")</f>
        <v>Above Average</v>
      </c>
      <c r="J385" t="str">
        <f t="shared" si="10"/>
        <v>Not Eligible</v>
      </c>
      <c r="K385" t="str">
        <f t="shared" si="11"/>
        <v>Good</v>
      </c>
    </row>
    <row r="386" spans="1:11" x14ac:dyDescent="0.3">
      <c r="A386" t="s">
        <v>784</v>
      </c>
      <c r="B386" t="s">
        <v>785</v>
      </c>
      <c r="C386" t="s">
        <v>17</v>
      </c>
      <c r="D386" t="s">
        <v>49</v>
      </c>
      <c r="E386">
        <v>74799</v>
      </c>
      <c r="F386" s="2">
        <v>43153</v>
      </c>
      <c r="G386">
        <v>3</v>
      </c>
      <c r="H386">
        <v>4</v>
      </c>
      <c r="I386" t="str">
        <f>IF(E386&gt;AVERAGE(E:E),"Above Average", "Below Average")</f>
        <v>Below Average</v>
      </c>
      <c r="J386" t="str">
        <f t="shared" si="10"/>
        <v>Not Eligible</v>
      </c>
      <c r="K386" t="str">
        <f t="shared" si="11"/>
        <v>Good</v>
      </c>
    </row>
    <row r="387" spans="1:11" x14ac:dyDescent="0.3">
      <c r="A387" t="s">
        <v>786</v>
      </c>
      <c r="B387" t="s">
        <v>787</v>
      </c>
      <c r="C387" t="s">
        <v>36</v>
      </c>
      <c r="D387" t="s">
        <v>11</v>
      </c>
      <c r="E387">
        <v>52806</v>
      </c>
      <c r="F387" s="2">
        <v>42924</v>
      </c>
      <c r="G387">
        <v>2</v>
      </c>
      <c r="H387">
        <v>0</v>
      </c>
      <c r="I387" t="str">
        <f>IF(E387&gt;AVERAGE(E:E),"Above Average", "Below Average")</f>
        <v>Below Average</v>
      </c>
      <c r="J387" t="str">
        <f t="shared" ref="J387:J450" si="12">IF(AND(E387&gt;60000,G387&gt;=4),"Eligible","Not Eligible")</f>
        <v>Not Eligible</v>
      </c>
      <c r="K387" t="str">
        <f t="shared" ref="K387:K450" si="13">IF(G387&gt;=4,"Excellent",IF(G387=3,"Good","Needs Improvement"))</f>
        <v>Needs Improvement</v>
      </c>
    </row>
    <row r="388" spans="1:11" x14ac:dyDescent="0.3">
      <c r="A388" t="s">
        <v>788</v>
      </c>
      <c r="B388" t="s">
        <v>789</v>
      </c>
      <c r="C388" t="s">
        <v>26</v>
      </c>
      <c r="D388" t="s">
        <v>11</v>
      </c>
      <c r="E388">
        <v>82947</v>
      </c>
      <c r="F388" s="2">
        <v>44686</v>
      </c>
      <c r="G388">
        <v>3</v>
      </c>
      <c r="H388">
        <v>10</v>
      </c>
      <c r="I388" t="str">
        <f>IF(E388&gt;AVERAGE(E:E),"Above Average", "Below Average")</f>
        <v>Above Average</v>
      </c>
      <c r="J388" t="str">
        <f t="shared" si="12"/>
        <v>Not Eligible</v>
      </c>
      <c r="K388" t="str">
        <f t="shared" si="13"/>
        <v>Good</v>
      </c>
    </row>
    <row r="389" spans="1:11" x14ac:dyDescent="0.3">
      <c r="A389" t="s">
        <v>790</v>
      </c>
      <c r="B389" t="s">
        <v>791</v>
      </c>
      <c r="C389" t="s">
        <v>17</v>
      </c>
      <c r="D389" t="s">
        <v>49</v>
      </c>
      <c r="E389">
        <v>102005</v>
      </c>
      <c r="F389" s="2">
        <v>43887</v>
      </c>
      <c r="G389">
        <v>2</v>
      </c>
      <c r="H389">
        <v>5</v>
      </c>
      <c r="I389" t="str">
        <f>IF(E389&gt;AVERAGE(E:E),"Above Average", "Below Average")</f>
        <v>Above Average</v>
      </c>
      <c r="J389" t="str">
        <f t="shared" si="12"/>
        <v>Not Eligible</v>
      </c>
      <c r="K389" t="str">
        <f t="shared" si="13"/>
        <v>Needs Improvement</v>
      </c>
    </row>
    <row r="390" spans="1:11" x14ac:dyDescent="0.3">
      <c r="A390" t="s">
        <v>792</v>
      </c>
      <c r="B390" t="s">
        <v>793</v>
      </c>
      <c r="C390" t="s">
        <v>36</v>
      </c>
      <c r="D390" t="s">
        <v>11</v>
      </c>
      <c r="E390">
        <v>60228</v>
      </c>
      <c r="F390" s="2">
        <v>43730</v>
      </c>
      <c r="G390">
        <v>4</v>
      </c>
      <c r="H390">
        <v>11</v>
      </c>
      <c r="I390" t="str">
        <f>IF(E390&gt;AVERAGE(E:E),"Above Average", "Below Average")</f>
        <v>Below Average</v>
      </c>
      <c r="J390" t="str">
        <f t="shared" si="12"/>
        <v>Eligible</v>
      </c>
      <c r="K390" t="str">
        <f t="shared" si="13"/>
        <v>Excellent</v>
      </c>
    </row>
    <row r="391" spans="1:11" x14ac:dyDescent="0.3">
      <c r="A391" t="s">
        <v>794</v>
      </c>
      <c r="B391" t="s">
        <v>795</v>
      </c>
      <c r="C391" t="s">
        <v>14</v>
      </c>
      <c r="D391" t="s">
        <v>49</v>
      </c>
      <c r="E391">
        <v>104165</v>
      </c>
      <c r="F391" s="2">
        <v>45079</v>
      </c>
      <c r="G391">
        <v>5</v>
      </c>
      <c r="H391">
        <v>6</v>
      </c>
      <c r="I391" t="str">
        <f>IF(E391&gt;AVERAGE(E:E),"Above Average", "Below Average")</f>
        <v>Above Average</v>
      </c>
      <c r="J391" t="str">
        <f t="shared" si="12"/>
        <v>Eligible</v>
      </c>
      <c r="K391" t="str">
        <f t="shared" si="13"/>
        <v>Excellent</v>
      </c>
    </row>
    <row r="392" spans="1:11" x14ac:dyDescent="0.3">
      <c r="A392" t="s">
        <v>796</v>
      </c>
      <c r="B392" t="s">
        <v>797</v>
      </c>
      <c r="C392" t="s">
        <v>29</v>
      </c>
      <c r="D392" t="s">
        <v>11</v>
      </c>
      <c r="E392">
        <v>61766</v>
      </c>
      <c r="F392" s="2">
        <v>42743</v>
      </c>
      <c r="G392">
        <v>4</v>
      </c>
      <c r="H392">
        <v>4</v>
      </c>
      <c r="I392" t="str">
        <f>IF(E392&gt;AVERAGE(E:E),"Above Average", "Below Average")</f>
        <v>Below Average</v>
      </c>
      <c r="J392" t="str">
        <f t="shared" si="12"/>
        <v>Eligible</v>
      </c>
      <c r="K392" t="str">
        <f t="shared" si="13"/>
        <v>Excellent</v>
      </c>
    </row>
    <row r="393" spans="1:11" x14ac:dyDescent="0.3">
      <c r="A393" t="s">
        <v>798</v>
      </c>
      <c r="B393" t="s">
        <v>799</v>
      </c>
      <c r="C393" t="s">
        <v>17</v>
      </c>
      <c r="D393" t="s">
        <v>49</v>
      </c>
      <c r="E393">
        <v>47774</v>
      </c>
      <c r="F393" s="2">
        <v>43857</v>
      </c>
      <c r="G393">
        <v>1</v>
      </c>
      <c r="H393">
        <v>3</v>
      </c>
      <c r="I393" t="str">
        <f>IF(E393&gt;AVERAGE(E:E),"Above Average", "Below Average")</f>
        <v>Below Average</v>
      </c>
      <c r="J393" t="str">
        <f t="shared" si="12"/>
        <v>Not Eligible</v>
      </c>
      <c r="K393" t="str">
        <f t="shared" si="13"/>
        <v>Needs Improvement</v>
      </c>
    </row>
    <row r="394" spans="1:11" x14ac:dyDescent="0.3">
      <c r="A394" t="s">
        <v>800</v>
      </c>
      <c r="B394" t="s">
        <v>801</v>
      </c>
      <c r="C394" t="s">
        <v>29</v>
      </c>
      <c r="D394" t="s">
        <v>11</v>
      </c>
      <c r="E394">
        <v>41082</v>
      </c>
      <c r="F394" s="2">
        <v>44258</v>
      </c>
      <c r="G394">
        <v>4</v>
      </c>
      <c r="H394">
        <v>5</v>
      </c>
      <c r="I394" t="str">
        <f>IF(E394&gt;AVERAGE(E:E),"Above Average", "Below Average")</f>
        <v>Below Average</v>
      </c>
      <c r="J394" t="str">
        <f t="shared" si="12"/>
        <v>Not Eligible</v>
      </c>
      <c r="K394" t="str">
        <f t="shared" si="13"/>
        <v>Excellent</v>
      </c>
    </row>
    <row r="395" spans="1:11" x14ac:dyDescent="0.3">
      <c r="A395" t="s">
        <v>802</v>
      </c>
      <c r="B395" t="s">
        <v>803</v>
      </c>
      <c r="C395" t="s">
        <v>17</v>
      </c>
      <c r="D395" t="s">
        <v>11</v>
      </c>
      <c r="E395">
        <v>60895</v>
      </c>
      <c r="F395" s="2">
        <v>44097</v>
      </c>
      <c r="G395">
        <v>1</v>
      </c>
      <c r="H395">
        <v>2</v>
      </c>
      <c r="I395" t="str">
        <f>IF(E395&gt;AVERAGE(E:E),"Above Average", "Below Average")</f>
        <v>Below Average</v>
      </c>
      <c r="J395" t="str">
        <f t="shared" si="12"/>
        <v>Not Eligible</v>
      </c>
      <c r="K395" t="str">
        <f t="shared" si="13"/>
        <v>Needs Improvement</v>
      </c>
    </row>
    <row r="396" spans="1:11" x14ac:dyDescent="0.3">
      <c r="A396" t="s">
        <v>804</v>
      </c>
      <c r="B396" t="s">
        <v>805</v>
      </c>
      <c r="C396" t="s">
        <v>26</v>
      </c>
      <c r="D396" t="s">
        <v>49</v>
      </c>
      <c r="E396">
        <v>41983</v>
      </c>
      <c r="F396" s="2">
        <v>44803</v>
      </c>
      <c r="G396">
        <v>2</v>
      </c>
      <c r="H396">
        <v>1</v>
      </c>
      <c r="I396" t="str">
        <f>IF(E396&gt;AVERAGE(E:E),"Above Average", "Below Average")</f>
        <v>Below Average</v>
      </c>
      <c r="J396" t="str">
        <f t="shared" si="12"/>
        <v>Not Eligible</v>
      </c>
      <c r="K396" t="str">
        <f t="shared" si="13"/>
        <v>Needs Improvement</v>
      </c>
    </row>
    <row r="397" spans="1:11" x14ac:dyDescent="0.3">
      <c r="A397" t="s">
        <v>806</v>
      </c>
      <c r="B397" t="s">
        <v>807</v>
      </c>
      <c r="C397" t="s">
        <v>10</v>
      </c>
      <c r="D397" t="s">
        <v>49</v>
      </c>
      <c r="E397">
        <v>54477</v>
      </c>
      <c r="F397" s="2">
        <v>42858</v>
      </c>
      <c r="G397">
        <v>3</v>
      </c>
      <c r="H397">
        <v>3</v>
      </c>
      <c r="I397" t="str">
        <f>IF(E397&gt;AVERAGE(E:E),"Above Average", "Below Average")</f>
        <v>Below Average</v>
      </c>
      <c r="J397" t="str">
        <f t="shared" si="12"/>
        <v>Not Eligible</v>
      </c>
      <c r="K397" t="str">
        <f t="shared" si="13"/>
        <v>Good</v>
      </c>
    </row>
    <row r="398" spans="1:11" x14ac:dyDescent="0.3">
      <c r="A398" t="s">
        <v>808</v>
      </c>
      <c r="B398" t="s">
        <v>809</v>
      </c>
      <c r="C398" t="s">
        <v>14</v>
      </c>
      <c r="D398" t="s">
        <v>49</v>
      </c>
      <c r="E398">
        <v>42151</v>
      </c>
      <c r="F398" s="2">
        <v>45103</v>
      </c>
      <c r="G398">
        <v>5</v>
      </c>
      <c r="H398">
        <v>9</v>
      </c>
      <c r="I398" t="str">
        <f>IF(E398&gt;AVERAGE(E:E),"Above Average", "Below Average")</f>
        <v>Below Average</v>
      </c>
      <c r="J398" t="str">
        <f t="shared" si="12"/>
        <v>Not Eligible</v>
      </c>
      <c r="K398" t="str">
        <f t="shared" si="13"/>
        <v>Excellent</v>
      </c>
    </row>
    <row r="399" spans="1:11" x14ac:dyDescent="0.3">
      <c r="A399" t="s">
        <v>810</v>
      </c>
      <c r="B399" t="s">
        <v>811</v>
      </c>
      <c r="C399" t="s">
        <v>17</v>
      </c>
      <c r="D399" t="s">
        <v>49</v>
      </c>
      <c r="E399">
        <v>82866</v>
      </c>
      <c r="F399" s="2">
        <v>44861</v>
      </c>
      <c r="G399">
        <v>4</v>
      </c>
      <c r="H399">
        <v>13</v>
      </c>
      <c r="I399" t="str">
        <f>IF(E399&gt;AVERAGE(E:E),"Above Average", "Below Average")</f>
        <v>Above Average</v>
      </c>
      <c r="J399" t="str">
        <f t="shared" si="12"/>
        <v>Eligible</v>
      </c>
      <c r="K399" t="str">
        <f t="shared" si="13"/>
        <v>Excellent</v>
      </c>
    </row>
    <row r="400" spans="1:11" x14ac:dyDescent="0.3">
      <c r="A400" t="s">
        <v>812</v>
      </c>
      <c r="B400" t="s">
        <v>813</v>
      </c>
      <c r="C400" t="s">
        <v>36</v>
      </c>
      <c r="D400" t="s">
        <v>11</v>
      </c>
      <c r="E400">
        <v>88988</v>
      </c>
      <c r="F400" s="2">
        <v>43198</v>
      </c>
      <c r="G400">
        <v>1</v>
      </c>
      <c r="H400">
        <v>2</v>
      </c>
      <c r="I400" t="str">
        <f>IF(E400&gt;AVERAGE(E:E),"Above Average", "Below Average")</f>
        <v>Above Average</v>
      </c>
      <c r="J400" t="str">
        <f t="shared" si="12"/>
        <v>Not Eligible</v>
      </c>
      <c r="K400" t="str">
        <f t="shared" si="13"/>
        <v>Needs Improvement</v>
      </c>
    </row>
    <row r="401" spans="1:11" x14ac:dyDescent="0.3">
      <c r="A401" t="s">
        <v>814</v>
      </c>
      <c r="B401" t="s">
        <v>815</v>
      </c>
      <c r="C401" t="s">
        <v>10</v>
      </c>
      <c r="D401" t="s">
        <v>11</v>
      </c>
      <c r="E401">
        <v>61281</v>
      </c>
      <c r="F401" s="2">
        <v>44385</v>
      </c>
      <c r="G401">
        <v>5</v>
      </c>
      <c r="H401">
        <v>10</v>
      </c>
      <c r="I401" t="str">
        <f>IF(E401&gt;AVERAGE(E:E),"Above Average", "Below Average")</f>
        <v>Below Average</v>
      </c>
      <c r="J401" t="str">
        <f t="shared" si="12"/>
        <v>Eligible</v>
      </c>
      <c r="K401" t="str">
        <f t="shared" si="13"/>
        <v>Excellent</v>
      </c>
    </row>
    <row r="402" spans="1:11" x14ac:dyDescent="0.3">
      <c r="A402" t="s">
        <v>816</v>
      </c>
      <c r="B402" t="s">
        <v>817</v>
      </c>
      <c r="C402" t="s">
        <v>17</v>
      </c>
      <c r="D402" t="s">
        <v>11</v>
      </c>
      <c r="E402">
        <v>58433</v>
      </c>
      <c r="F402" s="2">
        <v>43803</v>
      </c>
      <c r="G402">
        <v>4</v>
      </c>
      <c r="H402">
        <v>14</v>
      </c>
      <c r="I402" t="str">
        <f>IF(E402&gt;AVERAGE(E:E),"Above Average", "Below Average")</f>
        <v>Below Average</v>
      </c>
      <c r="J402" t="str">
        <f t="shared" si="12"/>
        <v>Not Eligible</v>
      </c>
      <c r="K402" t="str">
        <f t="shared" si="13"/>
        <v>Excellent</v>
      </c>
    </row>
    <row r="403" spans="1:11" x14ac:dyDescent="0.3">
      <c r="A403" t="s">
        <v>818</v>
      </c>
      <c r="B403" t="s">
        <v>819</v>
      </c>
      <c r="C403" t="s">
        <v>29</v>
      </c>
      <c r="D403" t="s">
        <v>49</v>
      </c>
      <c r="E403">
        <v>57135</v>
      </c>
      <c r="F403" s="2">
        <v>44313</v>
      </c>
      <c r="G403">
        <v>2</v>
      </c>
      <c r="H403">
        <v>5</v>
      </c>
      <c r="I403" t="str">
        <f>IF(E403&gt;AVERAGE(E:E),"Above Average", "Below Average")</f>
        <v>Below Average</v>
      </c>
      <c r="J403" t="str">
        <f t="shared" si="12"/>
        <v>Not Eligible</v>
      </c>
      <c r="K403" t="str">
        <f t="shared" si="13"/>
        <v>Needs Improvement</v>
      </c>
    </row>
    <row r="404" spans="1:11" x14ac:dyDescent="0.3">
      <c r="A404" t="s">
        <v>820</v>
      </c>
      <c r="B404" t="s">
        <v>821</v>
      </c>
      <c r="C404" t="s">
        <v>29</v>
      </c>
      <c r="D404" t="s">
        <v>11</v>
      </c>
      <c r="E404">
        <v>57577</v>
      </c>
      <c r="F404" s="2">
        <v>44967</v>
      </c>
      <c r="G404">
        <v>2</v>
      </c>
      <c r="H404">
        <v>0</v>
      </c>
      <c r="I404" t="str">
        <f>IF(E404&gt;AVERAGE(E:E),"Above Average", "Below Average")</f>
        <v>Below Average</v>
      </c>
      <c r="J404" t="str">
        <f t="shared" si="12"/>
        <v>Not Eligible</v>
      </c>
      <c r="K404" t="str">
        <f t="shared" si="13"/>
        <v>Needs Improvement</v>
      </c>
    </row>
    <row r="405" spans="1:11" x14ac:dyDescent="0.3">
      <c r="A405" t="s">
        <v>822</v>
      </c>
      <c r="B405" t="s">
        <v>823</v>
      </c>
      <c r="C405" t="s">
        <v>10</v>
      </c>
      <c r="D405" t="s">
        <v>11</v>
      </c>
      <c r="E405">
        <v>109335</v>
      </c>
      <c r="F405" s="2">
        <v>44629</v>
      </c>
      <c r="G405">
        <v>4</v>
      </c>
      <c r="H405">
        <v>5</v>
      </c>
      <c r="I405" t="str">
        <f>IF(E405&gt;AVERAGE(E:E),"Above Average", "Below Average")</f>
        <v>Above Average</v>
      </c>
      <c r="J405" t="str">
        <f t="shared" si="12"/>
        <v>Eligible</v>
      </c>
      <c r="K405" t="str">
        <f t="shared" si="13"/>
        <v>Excellent</v>
      </c>
    </row>
    <row r="406" spans="1:11" x14ac:dyDescent="0.3">
      <c r="A406" t="s">
        <v>824</v>
      </c>
      <c r="B406" t="s">
        <v>825</v>
      </c>
      <c r="C406" t="s">
        <v>29</v>
      </c>
      <c r="D406" t="s">
        <v>11</v>
      </c>
      <c r="E406">
        <v>54970</v>
      </c>
      <c r="F406" s="2">
        <v>44827</v>
      </c>
      <c r="G406">
        <v>1</v>
      </c>
      <c r="H406">
        <v>2</v>
      </c>
      <c r="I406" t="str">
        <f>IF(E406&gt;AVERAGE(E:E),"Above Average", "Below Average")</f>
        <v>Below Average</v>
      </c>
      <c r="J406" t="str">
        <f t="shared" si="12"/>
        <v>Not Eligible</v>
      </c>
      <c r="K406" t="str">
        <f t="shared" si="13"/>
        <v>Needs Improvement</v>
      </c>
    </row>
    <row r="407" spans="1:11" x14ac:dyDescent="0.3">
      <c r="A407" t="s">
        <v>826</v>
      </c>
      <c r="B407" t="s">
        <v>827</v>
      </c>
      <c r="C407" t="s">
        <v>36</v>
      </c>
      <c r="D407" t="s">
        <v>49</v>
      </c>
      <c r="E407">
        <v>99427</v>
      </c>
      <c r="F407" s="2">
        <v>44507</v>
      </c>
      <c r="G407">
        <v>4</v>
      </c>
      <c r="H407">
        <v>8</v>
      </c>
      <c r="I407" t="str">
        <f>IF(E407&gt;AVERAGE(E:E),"Above Average", "Below Average")</f>
        <v>Above Average</v>
      </c>
      <c r="J407" t="str">
        <f t="shared" si="12"/>
        <v>Eligible</v>
      </c>
      <c r="K407" t="str">
        <f t="shared" si="13"/>
        <v>Excellent</v>
      </c>
    </row>
    <row r="408" spans="1:11" x14ac:dyDescent="0.3">
      <c r="A408" t="s">
        <v>828</v>
      </c>
      <c r="B408" t="s">
        <v>829</v>
      </c>
      <c r="C408" t="s">
        <v>26</v>
      </c>
      <c r="D408" t="s">
        <v>49</v>
      </c>
      <c r="E408">
        <v>52411</v>
      </c>
      <c r="F408" s="2">
        <v>42926</v>
      </c>
      <c r="G408">
        <v>3</v>
      </c>
      <c r="H408">
        <v>4</v>
      </c>
      <c r="I408" t="str">
        <f>IF(E408&gt;AVERAGE(E:E),"Above Average", "Below Average")</f>
        <v>Below Average</v>
      </c>
      <c r="J408" t="str">
        <f t="shared" si="12"/>
        <v>Not Eligible</v>
      </c>
      <c r="K408" t="str">
        <f t="shared" si="13"/>
        <v>Good</v>
      </c>
    </row>
    <row r="409" spans="1:11" x14ac:dyDescent="0.3">
      <c r="A409" t="s">
        <v>830</v>
      </c>
      <c r="B409" t="s">
        <v>831</v>
      </c>
      <c r="C409" t="s">
        <v>29</v>
      </c>
      <c r="D409" t="s">
        <v>11</v>
      </c>
      <c r="E409">
        <v>111725</v>
      </c>
      <c r="F409" s="2">
        <v>45650</v>
      </c>
      <c r="G409">
        <v>3</v>
      </c>
      <c r="H409">
        <v>8</v>
      </c>
      <c r="I409" t="str">
        <f>IF(E409&gt;AVERAGE(E:E),"Above Average", "Below Average")</f>
        <v>Above Average</v>
      </c>
      <c r="J409" t="str">
        <f t="shared" si="12"/>
        <v>Not Eligible</v>
      </c>
      <c r="K409" t="str">
        <f t="shared" si="13"/>
        <v>Good</v>
      </c>
    </row>
    <row r="410" spans="1:11" x14ac:dyDescent="0.3">
      <c r="A410" t="s">
        <v>832</v>
      </c>
      <c r="B410" t="s">
        <v>833</v>
      </c>
      <c r="C410" t="s">
        <v>29</v>
      </c>
      <c r="D410" t="s">
        <v>11</v>
      </c>
      <c r="E410">
        <v>104287</v>
      </c>
      <c r="F410" s="2">
        <v>44659</v>
      </c>
      <c r="G410">
        <v>4</v>
      </c>
      <c r="H410">
        <v>15</v>
      </c>
      <c r="I410" t="str">
        <f>IF(E410&gt;AVERAGE(E:E),"Above Average", "Below Average")</f>
        <v>Above Average</v>
      </c>
      <c r="J410" t="str">
        <f t="shared" si="12"/>
        <v>Eligible</v>
      </c>
      <c r="K410" t="str">
        <f t="shared" si="13"/>
        <v>Excellent</v>
      </c>
    </row>
    <row r="411" spans="1:11" x14ac:dyDescent="0.3">
      <c r="A411" t="s">
        <v>834</v>
      </c>
      <c r="B411" t="s">
        <v>835</v>
      </c>
      <c r="C411" t="s">
        <v>26</v>
      </c>
      <c r="D411" t="s">
        <v>11</v>
      </c>
      <c r="E411">
        <v>90868</v>
      </c>
      <c r="F411" s="2">
        <v>44674</v>
      </c>
      <c r="G411">
        <v>5</v>
      </c>
      <c r="H411">
        <v>15</v>
      </c>
      <c r="I411" t="str">
        <f>IF(E411&gt;AVERAGE(E:E),"Above Average", "Below Average")</f>
        <v>Above Average</v>
      </c>
      <c r="J411" t="str">
        <f t="shared" si="12"/>
        <v>Eligible</v>
      </c>
      <c r="K411" t="str">
        <f t="shared" si="13"/>
        <v>Excellent</v>
      </c>
    </row>
    <row r="412" spans="1:11" x14ac:dyDescent="0.3">
      <c r="A412" t="s">
        <v>836</v>
      </c>
      <c r="B412" t="s">
        <v>837</v>
      </c>
      <c r="C412" t="s">
        <v>26</v>
      </c>
      <c r="D412" t="s">
        <v>49</v>
      </c>
      <c r="E412">
        <v>83760</v>
      </c>
      <c r="F412" s="2">
        <v>45675</v>
      </c>
      <c r="G412">
        <v>3</v>
      </c>
      <c r="H412">
        <v>9</v>
      </c>
      <c r="I412" t="str">
        <f>IF(E412&gt;AVERAGE(E:E),"Above Average", "Below Average")</f>
        <v>Above Average</v>
      </c>
      <c r="J412" t="str">
        <f t="shared" si="12"/>
        <v>Not Eligible</v>
      </c>
      <c r="K412" t="str">
        <f t="shared" si="13"/>
        <v>Good</v>
      </c>
    </row>
    <row r="413" spans="1:11" x14ac:dyDescent="0.3">
      <c r="A413" t="s">
        <v>838</v>
      </c>
      <c r="B413" t="s">
        <v>641</v>
      </c>
      <c r="C413" t="s">
        <v>17</v>
      </c>
      <c r="D413" t="s">
        <v>49</v>
      </c>
      <c r="E413">
        <v>65643</v>
      </c>
      <c r="F413" s="2">
        <v>45369</v>
      </c>
      <c r="G413">
        <v>2</v>
      </c>
      <c r="H413">
        <v>4</v>
      </c>
      <c r="I413" t="str">
        <f>IF(E413&gt;AVERAGE(E:E),"Above Average", "Below Average")</f>
        <v>Below Average</v>
      </c>
      <c r="J413" t="str">
        <f t="shared" si="12"/>
        <v>Not Eligible</v>
      </c>
      <c r="K413" t="str">
        <f t="shared" si="13"/>
        <v>Needs Improvement</v>
      </c>
    </row>
    <row r="414" spans="1:11" x14ac:dyDescent="0.3">
      <c r="A414" t="s">
        <v>839</v>
      </c>
      <c r="B414" t="s">
        <v>840</v>
      </c>
      <c r="C414" t="s">
        <v>14</v>
      </c>
      <c r="D414" t="s">
        <v>49</v>
      </c>
      <c r="E414">
        <v>107410</v>
      </c>
      <c r="F414" s="2">
        <v>42222</v>
      </c>
      <c r="G414">
        <v>1</v>
      </c>
      <c r="H414">
        <v>5</v>
      </c>
      <c r="I414" t="str">
        <f>IF(E414&gt;AVERAGE(E:E),"Above Average", "Below Average")</f>
        <v>Above Average</v>
      </c>
      <c r="J414" t="str">
        <f t="shared" si="12"/>
        <v>Not Eligible</v>
      </c>
      <c r="K414" t="str">
        <f t="shared" si="13"/>
        <v>Needs Improvement</v>
      </c>
    </row>
    <row r="415" spans="1:11" x14ac:dyDescent="0.3">
      <c r="A415" t="s">
        <v>841</v>
      </c>
      <c r="B415" t="s">
        <v>842</v>
      </c>
      <c r="C415" t="s">
        <v>36</v>
      </c>
      <c r="D415" t="s">
        <v>49</v>
      </c>
      <c r="E415">
        <v>88228</v>
      </c>
      <c r="F415" s="2">
        <v>44094</v>
      </c>
      <c r="G415">
        <v>2</v>
      </c>
      <c r="H415">
        <v>0</v>
      </c>
      <c r="I415" t="str">
        <f>IF(E415&gt;AVERAGE(E:E),"Above Average", "Below Average")</f>
        <v>Above Average</v>
      </c>
      <c r="J415" t="str">
        <f t="shared" si="12"/>
        <v>Not Eligible</v>
      </c>
      <c r="K415" t="str">
        <f t="shared" si="13"/>
        <v>Needs Improvement</v>
      </c>
    </row>
    <row r="416" spans="1:11" x14ac:dyDescent="0.3">
      <c r="A416" t="s">
        <v>843</v>
      </c>
      <c r="B416" t="s">
        <v>844</v>
      </c>
      <c r="C416" t="s">
        <v>10</v>
      </c>
      <c r="D416" t="s">
        <v>11</v>
      </c>
      <c r="E416">
        <v>67940</v>
      </c>
      <c r="F416" s="2">
        <v>43001</v>
      </c>
      <c r="G416">
        <v>3</v>
      </c>
      <c r="H416">
        <v>4</v>
      </c>
      <c r="I416" t="str">
        <f>IF(E416&gt;AVERAGE(E:E),"Above Average", "Below Average")</f>
        <v>Below Average</v>
      </c>
      <c r="J416" t="str">
        <f t="shared" si="12"/>
        <v>Not Eligible</v>
      </c>
      <c r="K416" t="str">
        <f t="shared" si="13"/>
        <v>Good</v>
      </c>
    </row>
    <row r="417" spans="1:11" x14ac:dyDescent="0.3">
      <c r="A417" t="s">
        <v>845</v>
      </c>
      <c r="B417" t="s">
        <v>846</v>
      </c>
      <c r="C417" t="s">
        <v>29</v>
      </c>
      <c r="D417" t="s">
        <v>11</v>
      </c>
      <c r="E417">
        <v>119238</v>
      </c>
      <c r="F417" s="2">
        <v>42675</v>
      </c>
      <c r="G417">
        <v>1</v>
      </c>
      <c r="H417">
        <v>5</v>
      </c>
      <c r="I417" t="str">
        <f>IF(E417&gt;AVERAGE(E:E),"Above Average", "Below Average")</f>
        <v>Above Average</v>
      </c>
      <c r="J417" t="str">
        <f t="shared" si="12"/>
        <v>Not Eligible</v>
      </c>
      <c r="K417" t="str">
        <f t="shared" si="13"/>
        <v>Needs Improvement</v>
      </c>
    </row>
    <row r="418" spans="1:11" x14ac:dyDescent="0.3">
      <c r="A418" t="s">
        <v>847</v>
      </c>
      <c r="B418" t="s">
        <v>848</v>
      </c>
      <c r="C418" t="s">
        <v>17</v>
      </c>
      <c r="D418" t="s">
        <v>11</v>
      </c>
      <c r="E418">
        <v>60087</v>
      </c>
      <c r="F418" s="2">
        <v>43896</v>
      </c>
      <c r="G418">
        <v>2</v>
      </c>
      <c r="H418">
        <v>5</v>
      </c>
      <c r="I418" t="str">
        <f>IF(E418&gt;AVERAGE(E:E),"Above Average", "Below Average")</f>
        <v>Below Average</v>
      </c>
      <c r="J418" t="str">
        <f t="shared" si="12"/>
        <v>Not Eligible</v>
      </c>
      <c r="K418" t="str">
        <f t="shared" si="13"/>
        <v>Needs Improvement</v>
      </c>
    </row>
    <row r="419" spans="1:11" x14ac:dyDescent="0.3">
      <c r="A419" t="s">
        <v>849</v>
      </c>
      <c r="B419" t="s">
        <v>850</v>
      </c>
      <c r="C419" t="s">
        <v>29</v>
      </c>
      <c r="D419" t="s">
        <v>11</v>
      </c>
      <c r="E419">
        <v>107170</v>
      </c>
      <c r="F419" s="2">
        <v>43139</v>
      </c>
      <c r="G419">
        <v>2</v>
      </c>
      <c r="H419">
        <v>4</v>
      </c>
      <c r="I419" t="str">
        <f>IF(E419&gt;AVERAGE(E:E),"Above Average", "Below Average")</f>
        <v>Above Average</v>
      </c>
      <c r="J419" t="str">
        <f t="shared" si="12"/>
        <v>Not Eligible</v>
      </c>
      <c r="K419" t="str">
        <f t="shared" si="13"/>
        <v>Needs Improvement</v>
      </c>
    </row>
    <row r="420" spans="1:11" x14ac:dyDescent="0.3">
      <c r="A420" t="s">
        <v>851</v>
      </c>
      <c r="B420" t="s">
        <v>852</v>
      </c>
      <c r="C420" t="s">
        <v>26</v>
      </c>
      <c r="D420" t="s">
        <v>11</v>
      </c>
      <c r="E420">
        <v>112390</v>
      </c>
      <c r="F420" s="2">
        <v>44150</v>
      </c>
      <c r="G420">
        <v>4</v>
      </c>
      <c r="H420">
        <v>11</v>
      </c>
      <c r="I420" t="str">
        <f>IF(E420&gt;AVERAGE(E:E),"Above Average", "Below Average")</f>
        <v>Above Average</v>
      </c>
      <c r="J420" t="str">
        <f t="shared" si="12"/>
        <v>Eligible</v>
      </c>
      <c r="K420" t="str">
        <f t="shared" si="13"/>
        <v>Excellent</v>
      </c>
    </row>
    <row r="421" spans="1:11" x14ac:dyDescent="0.3">
      <c r="A421" t="s">
        <v>853</v>
      </c>
      <c r="B421" t="s">
        <v>854</v>
      </c>
      <c r="C421" t="s">
        <v>10</v>
      </c>
      <c r="D421" t="s">
        <v>49</v>
      </c>
      <c r="E421">
        <v>76375</v>
      </c>
      <c r="F421" s="2">
        <v>42360</v>
      </c>
      <c r="G421">
        <v>1</v>
      </c>
      <c r="H421">
        <v>2</v>
      </c>
      <c r="I421" t="str">
        <f>IF(E421&gt;AVERAGE(E:E),"Above Average", "Below Average")</f>
        <v>Below Average</v>
      </c>
      <c r="J421" t="str">
        <f t="shared" si="12"/>
        <v>Not Eligible</v>
      </c>
      <c r="K421" t="str">
        <f t="shared" si="13"/>
        <v>Needs Improvement</v>
      </c>
    </row>
    <row r="422" spans="1:11" x14ac:dyDescent="0.3">
      <c r="A422" t="s">
        <v>855</v>
      </c>
      <c r="B422" t="s">
        <v>856</v>
      </c>
      <c r="C422" t="s">
        <v>29</v>
      </c>
      <c r="D422" t="s">
        <v>49</v>
      </c>
      <c r="E422">
        <v>77796</v>
      </c>
      <c r="F422" s="2">
        <v>44046</v>
      </c>
      <c r="G422">
        <v>4</v>
      </c>
      <c r="H422">
        <v>3</v>
      </c>
      <c r="I422" t="str">
        <f>IF(E422&gt;AVERAGE(E:E),"Above Average", "Below Average")</f>
        <v>Below Average</v>
      </c>
      <c r="J422" t="str">
        <f t="shared" si="12"/>
        <v>Eligible</v>
      </c>
      <c r="K422" t="str">
        <f t="shared" si="13"/>
        <v>Excellent</v>
      </c>
    </row>
    <row r="423" spans="1:11" x14ac:dyDescent="0.3">
      <c r="A423" t="s">
        <v>857</v>
      </c>
      <c r="B423" t="s">
        <v>858</v>
      </c>
      <c r="C423" t="s">
        <v>36</v>
      </c>
      <c r="D423" t="s">
        <v>49</v>
      </c>
      <c r="E423">
        <v>87570</v>
      </c>
      <c r="F423" s="2">
        <v>43156</v>
      </c>
      <c r="G423">
        <v>1</v>
      </c>
      <c r="H423">
        <v>4</v>
      </c>
      <c r="I423" t="str">
        <f>IF(E423&gt;AVERAGE(E:E),"Above Average", "Below Average")</f>
        <v>Above Average</v>
      </c>
      <c r="J423" t="str">
        <f t="shared" si="12"/>
        <v>Not Eligible</v>
      </c>
      <c r="K423" t="str">
        <f t="shared" si="13"/>
        <v>Needs Improvement</v>
      </c>
    </row>
    <row r="424" spans="1:11" x14ac:dyDescent="0.3">
      <c r="A424" t="s">
        <v>859</v>
      </c>
      <c r="B424" t="s">
        <v>860</v>
      </c>
      <c r="C424" t="s">
        <v>26</v>
      </c>
      <c r="D424" t="s">
        <v>11</v>
      </c>
      <c r="E424">
        <v>62278</v>
      </c>
      <c r="F424" s="2">
        <v>44335</v>
      </c>
      <c r="G424">
        <v>2</v>
      </c>
      <c r="H424">
        <v>3</v>
      </c>
      <c r="I424" t="str">
        <f>IF(E424&gt;AVERAGE(E:E),"Above Average", "Below Average")</f>
        <v>Below Average</v>
      </c>
      <c r="J424" t="str">
        <f t="shared" si="12"/>
        <v>Not Eligible</v>
      </c>
      <c r="K424" t="str">
        <f t="shared" si="13"/>
        <v>Needs Improvement</v>
      </c>
    </row>
    <row r="425" spans="1:11" x14ac:dyDescent="0.3">
      <c r="A425" t="s">
        <v>861</v>
      </c>
      <c r="B425" t="s">
        <v>862</v>
      </c>
      <c r="C425" t="s">
        <v>36</v>
      </c>
      <c r="D425" t="s">
        <v>49</v>
      </c>
      <c r="E425">
        <v>92503</v>
      </c>
      <c r="F425" s="2">
        <v>44799</v>
      </c>
      <c r="G425">
        <v>5</v>
      </c>
      <c r="H425">
        <v>8</v>
      </c>
      <c r="I425" t="str">
        <f>IF(E425&gt;AVERAGE(E:E),"Above Average", "Below Average")</f>
        <v>Above Average</v>
      </c>
      <c r="J425" t="str">
        <f t="shared" si="12"/>
        <v>Eligible</v>
      </c>
      <c r="K425" t="str">
        <f t="shared" si="13"/>
        <v>Excellent</v>
      </c>
    </row>
    <row r="426" spans="1:11" x14ac:dyDescent="0.3">
      <c r="A426" t="s">
        <v>863</v>
      </c>
      <c r="B426" t="s">
        <v>864</v>
      </c>
      <c r="C426" t="s">
        <v>17</v>
      </c>
      <c r="D426" t="s">
        <v>49</v>
      </c>
      <c r="E426">
        <v>112898</v>
      </c>
      <c r="F426" s="2">
        <v>44453</v>
      </c>
      <c r="G426">
        <v>3</v>
      </c>
      <c r="H426">
        <v>5</v>
      </c>
      <c r="I426" t="str">
        <f>IF(E426&gt;AVERAGE(E:E),"Above Average", "Below Average")</f>
        <v>Above Average</v>
      </c>
      <c r="J426" t="str">
        <f t="shared" si="12"/>
        <v>Not Eligible</v>
      </c>
      <c r="K426" t="str">
        <f t="shared" si="13"/>
        <v>Good</v>
      </c>
    </row>
    <row r="427" spans="1:11" x14ac:dyDescent="0.3">
      <c r="A427" t="s">
        <v>865</v>
      </c>
      <c r="B427" t="s">
        <v>866</v>
      </c>
      <c r="C427" t="s">
        <v>26</v>
      </c>
      <c r="D427" t="s">
        <v>11</v>
      </c>
      <c r="E427">
        <v>45462</v>
      </c>
      <c r="F427" s="2">
        <v>43978</v>
      </c>
      <c r="G427">
        <v>3</v>
      </c>
      <c r="H427">
        <v>6</v>
      </c>
      <c r="I427" t="str">
        <f>IF(E427&gt;AVERAGE(E:E),"Above Average", "Below Average")</f>
        <v>Below Average</v>
      </c>
      <c r="J427" t="str">
        <f t="shared" si="12"/>
        <v>Not Eligible</v>
      </c>
      <c r="K427" t="str">
        <f t="shared" si="13"/>
        <v>Good</v>
      </c>
    </row>
    <row r="428" spans="1:11" x14ac:dyDescent="0.3">
      <c r="A428" t="s">
        <v>867</v>
      </c>
      <c r="B428" t="s">
        <v>868</v>
      </c>
      <c r="C428" t="s">
        <v>17</v>
      </c>
      <c r="D428" t="s">
        <v>49</v>
      </c>
      <c r="E428">
        <v>72058</v>
      </c>
      <c r="F428" s="2">
        <v>44361</v>
      </c>
      <c r="G428">
        <v>3</v>
      </c>
      <c r="H428">
        <v>14</v>
      </c>
      <c r="I428" t="str">
        <f>IF(E428&gt;AVERAGE(E:E),"Above Average", "Below Average")</f>
        <v>Below Average</v>
      </c>
      <c r="J428" t="str">
        <f t="shared" si="12"/>
        <v>Not Eligible</v>
      </c>
      <c r="K428" t="str">
        <f t="shared" si="13"/>
        <v>Good</v>
      </c>
    </row>
    <row r="429" spans="1:11" x14ac:dyDescent="0.3">
      <c r="A429" t="s">
        <v>869</v>
      </c>
      <c r="B429" t="s">
        <v>870</v>
      </c>
      <c r="C429" t="s">
        <v>29</v>
      </c>
      <c r="D429" t="s">
        <v>49</v>
      </c>
      <c r="E429">
        <v>113691</v>
      </c>
      <c r="F429" s="2">
        <v>43129</v>
      </c>
      <c r="G429">
        <v>5</v>
      </c>
      <c r="H429">
        <v>10</v>
      </c>
      <c r="I429" t="str">
        <f>IF(E429&gt;AVERAGE(E:E),"Above Average", "Below Average")</f>
        <v>Above Average</v>
      </c>
      <c r="J429" t="str">
        <f t="shared" si="12"/>
        <v>Eligible</v>
      </c>
      <c r="K429" t="str">
        <f t="shared" si="13"/>
        <v>Excellent</v>
      </c>
    </row>
    <row r="430" spans="1:11" x14ac:dyDescent="0.3">
      <c r="A430" t="s">
        <v>871</v>
      </c>
      <c r="B430" t="s">
        <v>872</v>
      </c>
      <c r="C430" t="s">
        <v>10</v>
      </c>
      <c r="D430" t="s">
        <v>49</v>
      </c>
      <c r="E430">
        <v>78720</v>
      </c>
      <c r="F430" s="2">
        <v>43141</v>
      </c>
      <c r="G430">
        <v>2</v>
      </c>
      <c r="H430">
        <v>4</v>
      </c>
      <c r="I430" t="str">
        <f>IF(E430&gt;AVERAGE(E:E),"Above Average", "Below Average")</f>
        <v>Below Average</v>
      </c>
      <c r="J430" t="str">
        <f t="shared" si="12"/>
        <v>Not Eligible</v>
      </c>
      <c r="K430" t="str">
        <f t="shared" si="13"/>
        <v>Needs Improvement</v>
      </c>
    </row>
    <row r="431" spans="1:11" x14ac:dyDescent="0.3">
      <c r="A431" t="s">
        <v>873</v>
      </c>
      <c r="B431" t="s">
        <v>874</v>
      </c>
      <c r="C431" t="s">
        <v>14</v>
      </c>
      <c r="D431" t="s">
        <v>11</v>
      </c>
      <c r="E431">
        <v>42576</v>
      </c>
      <c r="F431" s="2">
        <v>44288</v>
      </c>
      <c r="G431">
        <v>5</v>
      </c>
      <c r="H431">
        <v>6</v>
      </c>
      <c r="I431" t="str">
        <f>IF(E431&gt;AVERAGE(E:E),"Above Average", "Below Average")</f>
        <v>Below Average</v>
      </c>
      <c r="J431" t="str">
        <f t="shared" si="12"/>
        <v>Not Eligible</v>
      </c>
      <c r="K431" t="str">
        <f t="shared" si="13"/>
        <v>Excellent</v>
      </c>
    </row>
    <row r="432" spans="1:11" x14ac:dyDescent="0.3">
      <c r="A432" t="s">
        <v>875</v>
      </c>
      <c r="B432" t="s">
        <v>876</v>
      </c>
      <c r="C432" t="s">
        <v>29</v>
      </c>
      <c r="D432" t="s">
        <v>11</v>
      </c>
      <c r="E432">
        <v>109115</v>
      </c>
      <c r="F432" s="2">
        <v>44146</v>
      </c>
      <c r="G432">
        <v>4</v>
      </c>
      <c r="H432">
        <v>6</v>
      </c>
      <c r="I432" t="str">
        <f>IF(E432&gt;AVERAGE(E:E),"Above Average", "Below Average")</f>
        <v>Above Average</v>
      </c>
      <c r="J432" t="str">
        <f t="shared" si="12"/>
        <v>Eligible</v>
      </c>
      <c r="K432" t="str">
        <f t="shared" si="13"/>
        <v>Excellent</v>
      </c>
    </row>
    <row r="433" spans="1:11" x14ac:dyDescent="0.3">
      <c r="A433" t="s">
        <v>877</v>
      </c>
      <c r="B433" t="s">
        <v>878</v>
      </c>
      <c r="C433" t="s">
        <v>10</v>
      </c>
      <c r="D433" t="s">
        <v>11</v>
      </c>
      <c r="E433">
        <v>96602</v>
      </c>
      <c r="F433" s="2">
        <v>44192</v>
      </c>
      <c r="G433">
        <v>5</v>
      </c>
      <c r="H433">
        <v>12</v>
      </c>
      <c r="I433" t="str">
        <f>IF(E433&gt;AVERAGE(E:E),"Above Average", "Below Average")</f>
        <v>Above Average</v>
      </c>
      <c r="J433" t="str">
        <f t="shared" si="12"/>
        <v>Eligible</v>
      </c>
      <c r="K433" t="str">
        <f t="shared" si="13"/>
        <v>Excellent</v>
      </c>
    </row>
    <row r="434" spans="1:11" x14ac:dyDescent="0.3">
      <c r="A434" t="s">
        <v>879</v>
      </c>
      <c r="B434" t="s">
        <v>880</v>
      </c>
      <c r="C434" t="s">
        <v>14</v>
      </c>
      <c r="D434" t="s">
        <v>49</v>
      </c>
      <c r="E434">
        <v>60894</v>
      </c>
      <c r="F434" s="2">
        <v>42996</v>
      </c>
      <c r="G434">
        <v>4</v>
      </c>
      <c r="H434">
        <v>14</v>
      </c>
      <c r="I434" t="str">
        <f>IF(E434&gt;AVERAGE(E:E),"Above Average", "Below Average")</f>
        <v>Below Average</v>
      </c>
      <c r="J434" t="str">
        <f t="shared" si="12"/>
        <v>Eligible</v>
      </c>
      <c r="K434" t="str">
        <f t="shared" si="13"/>
        <v>Excellent</v>
      </c>
    </row>
    <row r="435" spans="1:11" x14ac:dyDescent="0.3">
      <c r="A435" t="s">
        <v>881</v>
      </c>
      <c r="B435" t="s">
        <v>882</v>
      </c>
      <c r="C435" t="s">
        <v>36</v>
      </c>
      <c r="D435" t="s">
        <v>49</v>
      </c>
      <c r="E435">
        <v>79918</v>
      </c>
      <c r="F435" s="2">
        <v>43053</v>
      </c>
      <c r="G435">
        <v>1</v>
      </c>
      <c r="H435">
        <v>3</v>
      </c>
      <c r="I435" t="str">
        <f>IF(E435&gt;AVERAGE(E:E),"Above Average", "Below Average")</f>
        <v>Below Average</v>
      </c>
      <c r="J435" t="str">
        <f t="shared" si="12"/>
        <v>Not Eligible</v>
      </c>
      <c r="K435" t="str">
        <f t="shared" si="13"/>
        <v>Needs Improvement</v>
      </c>
    </row>
    <row r="436" spans="1:11" x14ac:dyDescent="0.3">
      <c r="A436" t="s">
        <v>883</v>
      </c>
      <c r="B436" t="s">
        <v>884</v>
      </c>
      <c r="C436" t="s">
        <v>10</v>
      </c>
      <c r="D436" t="s">
        <v>49</v>
      </c>
      <c r="E436">
        <v>92662</v>
      </c>
      <c r="F436" s="2">
        <v>44138</v>
      </c>
      <c r="G436">
        <v>5</v>
      </c>
      <c r="H436">
        <v>14</v>
      </c>
      <c r="I436" t="str">
        <f>IF(E436&gt;AVERAGE(E:E),"Above Average", "Below Average")</f>
        <v>Above Average</v>
      </c>
      <c r="J436" t="str">
        <f t="shared" si="12"/>
        <v>Eligible</v>
      </c>
      <c r="K436" t="str">
        <f t="shared" si="13"/>
        <v>Excellent</v>
      </c>
    </row>
    <row r="437" spans="1:11" x14ac:dyDescent="0.3">
      <c r="A437" t="s">
        <v>885</v>
      </c>
      <c r="B437" t="s">
        <v>886</v>
      </c>
      <c r="C437" t="s">
        <v>17</v>
      </c>
      <c r="D437" t="s">
        <v>49</v>
      </c>
      <c r="E437">
        <v>57049</v>
      </c>
      <c r="F437" s="2">
        <v>43005</v>
      </c>
      <c r="G437">
        <v>1</v>
      </c>
      <c r="H437">
        <v>5</v>
      </c>
      <c r="I437" t="str">
        <f>IF(E437&gt;AVERAGE(E:E),"Above Average", "Below Average")</f>
        <v>Below Average</v>
      </c>
      <c r="J437" t="str">
        <f t="shared" si="12"/>
        <v>Not Eligible</v>
      </c>
      <c r="K437" t="str">
        <f t="shared" si="13"/>
        <v>Needs Improvement</v>
      </c>
    </row>
    <row r="438" spans="1:11" x14ac:dyDescent="0.3">
      <c r="A438" t="s">
        <v>887</v>
      </c>
      <c r="B438" t="s">
        <v>888</v>
      </c>
      <c r="C438" t="s">
        <v>10</v>
      </c>
      <c r="D438" t="s">
        <v>11</v>
      </c>
      <c r="E438">
        <v>71005</v>
      </c>
      <c r="F438" s="2">
        <v>42086</v>
      </c>
      <c r="G438">
        <v>4</v>
      </c>
      <c r="H438">
        <v>15</v>
      </c>
      <c r="I438" t="str">
        <f>IF(E438&gt;AVERAGE(E:E),"Above Average", "Below Average")</f>
        <v>Below Average</v>
      </c>
      <c r="J438" t="str">
        <f t="shared" si="12"/>
        <v>Eligible</v>
      </c>
      <c r="K438" t="str">
        <f t="shared" si="13"/>
        <v>Excellent</v>
      </c>
    </row>
    <row r="439" spans="1:11" x14ac:dyDescent="0.3">
      <c r="A439" t="s">
        <v>889</v>
      </c>
      <c r="B439" t="s">
        <v>890</v>
      </c>
      <c r="C439" t="s">
        <v>14</v>
      </c>
      <c r="D439" t="s">
        <v>49</v>
      </c>
      <c r="E439">
        <v>113352</v>
      </c>
      <c r="F439" s="2">
        <v>43016</v>
      </c>
      <c r="G439">
        <v>2</v>
      </c>
      <c r="H439">
        <v>1</v>
      </c>
      <c r="I439" t="str">
        <f>IF(E439&gt;AVERAGE(E:E),"Above Average", "Below Average")</f>
        <v>Above Average</v>
      </c>
      <c r="J439" t="str">
        <f t="shared" si="12"/>
        <v>Not Eligible</v>
      </c>
      <c r="K439" t="str">
        <f t="shared" si="13"/>
        <v>Needs Improvement</v>
      </c>
    </row>
    <row r="440" spans="1:11" x14ac:dyDescent="0.3">
      <c r="A440" t="s">
        <v>891</v>
      </c>
      <c r="B440" t="s">
        <v>892</v>
      </c>
      <c r="C440" t="s">
        <v>26</v>
      </c>
      <c r="D440" t="s">
        <v>49</v>
      </c>
      <c r="E440">
        <v>109919</v>
      </c>
      <c r="F440" s="2">
        <v>42684</v>
      </c>
      <c r="G440">
        <v>2</v>
      </c>
      <c r="H440">
        <v>0</v>
      </c>
      <c r="I440" t="str">
        <f>IF(E440&gt;AVERAGE(E:E),"Above Average", "Below Average")</f>
        <v>Above Average</v>
      </c>
      <c r="J440" t="str">
        <f t="shared" si="12"/>
        <v>Not Eligible</v>
      </c>
      <c r="K440" t="str">
        <f t="shared" si="13"/>
        <v>Needs Improvement</v>
      </c>
    </row>
    <row r="441" spans="1:11" x14ac:dyDescent="0.3">
      <c r="A441" t="s">
        <v>893</v>
      </c>
      <c r="B441" t="s">
        <v>894</v>
      </c>
      <c r="C441" t="s">
        <v>14</v>
      </c>
      <c r="D441" t="s">
        <v>49</v>
      </c>
      <c r="E441">
        <v>71001</v>
      </c>
      <c r="F441" s="2">
        <v>42107</v>
      </c>
      <c r="G441">
        <v>2</v>
      </c>
      <c r="H441">
        <v>1</v>
      </c>
      <c r="I441" t="str">
        <f>IF(E441&gt;AVERAGE(E:E),"Above Average", "Below Average")</f>
        <v>Below Average</v>
      </c>
      <c r="J441" t="str">
        <f t="shared" si="12"/>
        <v>Not Eligible</v>
      </c>
      <c r="K441" t="str">
        <f t="shared" si="13"/>
        <v>Needs Improvement</v>
      </c>
    </row>
    <row r="442" spans="1:11" x14ac:dyDescent="0.3">
      <c r="A442" t="s">
        <v>895</v>
      </c>
      <c r="B442" t="s">
        <v>896</v>
      </c>
      <c r="C442" t="s">
        <v>17</v>
      </c>
      <c r="D442" t="s">
        <v>11</v>
      </c>
      <c r="E442">
        <v>48080</v>
      </c>
      <c r="F442" s="2">
        <v>42844</v>
      </c>
      <c r="G442">
        <v>5</v>
      </c>
      <c r="H442">
        <v>4</v>
      </c>
      <c r="I442" t="str">
        <f>IF(E442&gt;AVERAGE(E:E),"Above Average", "Below Average")</f>
        <v>Below Average</v>
      </c>
      <c r="J442" t="str">
        <f t="shared" si="12"/>
        <v>Not Eligible</v>
      </c>
      <c r="K442" t="str">
        <f t="shared" si="13"/>
        <v>Excellent</v>
      </c>
    </row>
    <row r="443" spans="1:11" x14ac:dyDescent="0.3">
      <c r="A443" t="s">
        <v>897</v>
      </c>
      <c r="B443" t="s">
        <v>898</v>
      </c>
      <c r="C443" t="s">
        <v>14</v>
      </c>
      <c r="D443" t="s">
        <v>11</v>
      </c>
      <c r="E443">
        <v>67458</v>
      </c>
      <c r="F443" s="2">
        <v>45481</v>
      </c>
      <c r="G443">
        <v>1</v>
      </c>
      <c r="H443">
        <v>1</v>
      </c>
      <c r="I443" t="str">
        <f>IF(E443&gt;AVERAGE(E:E),"Above Average", "Below Average")</f>
        <v>Below Average</v>
      </c>
      <c r="J443" t="str">
        <f t="shared" si="12"/>
        <v>Not Eligible</v>
      </c>
      <c r="K443" t="str">
        <f t="shared" si="13"/>
        <v>Needs Improvement</v>
      </c>
    </row>
    <row r="444" spans="1:11" x14ac:dyDescent="0.3">
      <c r="A444" t="s">
        <v>899</v>
      </c>
      <c r="B444" t="s">
        <v>900</v>
      </c>
      <c r="C444" t="s">
        <v>17</v>
      </c>
      <c r="D444" t="s">
        <v>49</v>
      </c>
      <c r="E444">
        <v>102675</v>
      </c>
      <c r="F444" s="2">
        <v>43720</v>
      </c>
      <c r="G444">
        <v>2</v>
      </c>
      <c r="H444">
        <v>2</v>
      </c>
      <c r="I444" t="str">
        <f>IF(E444&gt;AVERAGE(E:E),"Above Average", "Below Average")</f>
        <v>Above Average</v>
      </c>
      <c r="J444" t="str">
        <f t="shared" si="12"/>
        <v>Not Eligible</v>
      </c>
      <c r="K444" t="str">
        <f t="shared" si="13"/>
        <v>Needs Improvement</v>
      </c>
    </row>
    <row r="445" spans="1:11" x14ac:dyDescent="0.3">
      <c r="A445" t="s">
        <v>901</v>
      </c>
      <c r="B445" t="s">
        <v>902</v>
      </c>
      <c r="C445" t="s">
        <v>36</v>
      </c>
      <c r="D445" t="s">
        <v>49</v>
      </c>
      <c r="E445">
        <v>117900</v>
      </c>
      <c r="F445" s="2">
        <v>45446</v>
      </c>
      <c r="G445">
        <v>4</v>
      </c>
      <c r="H445">
        <v>8</v>
      </c>
      <c r="I445" t="str">
        <f>IF(E445&gt;AVERAGE(E:E),"Above Average", "Below Average")</f>
        <v>Above Average</v>
      </c>
      <c r="J445" t="str">
        <f t="shared" si="12"/>
        <v>Eligible</v>
      </c>
      <c r="K445" t="str">
        <f t="shared" si="13"/>
        <v>Excellent</v>
      </c>
    </row>
    <row r="446" spans="1:11" x14ac:dyDescent="0.3">
      <c r="A446" t="s">
        <v>903</v>
      </c>
      <c r="B446" t="s">
        <v>904</v>
      </c>
      <c r="C446" t="s">
        <v>29</v>
      </c>
      <c r="D446" t="s">
        <v>49</v>
      </c>
      <c r="E446">
        <v>104995</v>
      </c>
      <c r="F446" s="2">
        <v>44100</v>
      </c>
      <c r="G446">
        <v>2</v>
      </c>
      <c r="H446">
        <v>5</v>
      </c>
      <c r="I446" t="str">
        <f>IF(E446&gt;AVERAGE(E:E),"Above Average", "Below Average")</f>
        <v>Above Average</v>
      </c>
      <c r="J446" t="str">
        <f t="shared" si="12"/>
        <v>Not Eligible</v>
      </c>
      <c r="K446" t="str">
        <f t="shared" si="13"/>
        <v>Needs Improvement</v>
      </c>
    </row>
    <row r="447" spans="1:11" x14ac:dyDescent="0.3">
      <c r="A447" t="s">
        <v>905</v>
      </c>
      <c r="B447" t="s">
        <v>906</v>
      </c>
      <c r="C447" t="s">
        <v>36</v>
      </c>
      <c r="D447" t="s">
        <v>11</v>
      </c>
      <c r="E447">
        <v>96346</v>
      </c>
      <c r="F447" s="2">
        <v>45575</v>
      </c>
      <c r="G447">
        <v>1</v>
      </c>
      <c r="H447">
        <v>4</v>
      </c>
      <c r="I447" t="str">
        <f>IF(E447&gt;AVERAGE(E:E),"Above Average", "Below Average")</f>
        <v>Above Average</v>
      </c>
      <c r="J447" t="str">
        <f t="shared" si="12"/>
        <v>Not Eligible</v>
      </c>
      <c r="K447" t="str">
        <f t="shared" si="13"/>
        <v>Needs Improvement</v>
      </c>
    </row>
    <row r="448" spans="1:11" x14ac:dyDescent="0.3">
      <c r="A448" t="s">
        <v>907</v>
      </c>
      <c r="B448" t="s">
        <v>908</v>
      </c>
      <c r="C448" t="s">
        <v>17</v>
      </c>
      <c r="D448" t="s">
        <v>11</v>
      </c>
      <c r="E448">
        <v>115342</v>
      </c>
      <c r="F448" s="2">
        <v>43836</v>
      </c>
      <c r="G448">
        <v>3</v>
      </c>
      <c r="H448">
        <v>9</v>
      </c>
      <c r="I448" t="str">
        <f>IF(E448&gt;AVERAGE(E:E),"Above Average", "Below Average")</f>
        <v>Above Average</v>
      </c>
      <c r="J448" t="str">
        <f t="shared" si="12"/>
        <v>Not Eligible</v>
      </c>
      <c r="K448" t="str">
        <f t="shared" si="13"/>
        <v>Good</v>
      </c>
    </row>
    <row r="449" spans="1:11" x14ac:dyDescent="0.3">
      <c r="A449" t="s">
        <v>909</v>
      </c>
      <c r="B449" t="s">
        <v>910</v>
      </c>
      <c r="C449" t="s">
        <v>36</v>
      </c>
      <c r="D449" t="s">
        <v>11</v>
      </c>
      <c r="E449">
        <v>96300</v>
      </c>
      <c r="F449" s="2">
        <v>42534</v>
      </c>
      <c r="G449">
        <v>5</v>
      </c>
      <c r="H449">
        <v>14</v>
      </c>
      <c r="I449" t="str">
        <f>IF(E449&gt;AVERAGE(E:E),"Above Average", "Below Average")</f>
        <v>Above Average</v>
      </c>
      <c r="J449" t="str">
        <f t="shared" si="12"/>
        <v>Eligible</v>
      </c>
      <c r="K449" t="str">
        <f t="shared" si="13"/>
        <v>Excellent</v>
      </c>
    </row>
    <row r="450" spans="1:11" x14ac:dyDescent="0.3">
      <c r="A450" t="s">
        <v>911</v>
      </c>
      <c r="B450" t="s">
        <v>912</v>
      </c>
      <c r="C450" t="s">
        <v>36</v>
      </c>
      <c r="D450" t="s">
        <v>49</v>
      </c>
      <c r="E450">
        <v>90902</v>
      </c>
      <c r="F450" s="2">
        <v>45153</v>
      </c>
      <c r="G450">
        <v>2</v>
      </c>
      <c r="H450">
        <v>4</v>
      </c>
      <c r="I450" t="str">
        <f>IF(E450&gt;AVERAGE(E:E),"Above Average", "Below Average")</f>
        <v>Above Average</v>
      </c>
      <c r="J450" t="str">
        <f t="shared" si="12"/>
        <v>Not Eligible</v>
      </c>
      <c r="K450" t="str">
        <f t="shared" si="13"/>
        <v>Needs Improvement</v>
      </c>
    </row>
    <row r="451" spans="1:11" x14ac:dyDescent="0.3">
      <c r="A451" t="s">
        <v>913</v>
      </c>
      <c r="B451" t="s">
        <v>914</v>
      </c>
      <c r="C451" t="s">
        <v>17</v>
      </c>
      <c r="D451" t="s">
        <v>49</v>
      </c>
      <c r="E451">
        <v>65506</v>
      </c>
      <c r="F451" s="2">
        <v>42998</v>
      </c>
      <c r="G451">
        <v>5</v>
      </c>
      <c r="H451">
        <v>14</v>
      </c>
      <c r="I451" t="str">
        <f>IF(E451&gt;AVERAGE(E:E),"Above Average", "Below Average")</f>
        <v>Below Average</v>
      </c>
      <c r="J451" t="str">
        <f t="shared" ref="J451:J501" si="14">IF(AND(E451&gt;60000,G451&gt;=4),"Eligible","Not Eligible")</f>
        <v>Eligible</v>
      </c>
      <c r="K451" t="str">
        <f t="shared" ref="K451:K501" si="15">IF(G451&gt;=4,"Excellent",IF(G451=3,"Good","Needs Improvement"))</f>
        <v>Excellent</v>
      </c>
    </row>
    <row r="452" spans="1:11" x14ac:dyDescent="0.3">
      <c r="A452" t="s">
        <v>915</v>
      </c>
      <c r="B452" t="s">
        <v>916</v>
      </c>
      <c r="C452" t="s">
        <v>36</v>
      </c>
      <c r="D452" t="s">
        <v>49</v>
      </c>
      <c r="E452">
        <v>50120</v>
      </c>
      <c r="F452" s="2">
        <v>45375</v>
      </c>
      <c r="G452">
        <v>3</v>
      </c>
      <c r="H452">
        <v>6</v>
      </c>
      <c r="I452" t="str">
        <f>IF(E452&gt;AVERAGE(E:E),"Above Average", "Below Average")</f>
        <v>Below Average</v>
      </c>
      <c r="J452" t="str">
        <f t="shared" si="14"/>
        <v>Not Eligible</v>
      </c>
      <c r="K452" t="str">
        <f t="shared" si="15"/>
        <v>Good</v>
      </c>
    </row>
    <row r="453" spans="1:11" x14ac:dyDescent="0.3">
      <c r="A453" t="s">
        <v>917</v>
      </c>
      <c r="B453" t="s">
        <v>918</v>
      </c>
      <c r="C453" t="s">
        <v>14</v>
      </c>
      <c r="D453" t="s">
        <v>49</v>
      </c>
      <c r="E453">
        <v>68805</v>
      </c>
      <c r="F453" s="2">
        <v>42232</v>
      </c>
      <c r="G453">
        <v>5</v>
      </c>
      <c r="H453">
        <v>9</v>
      </c>
      <c r="I453" t="str">
        <f>IF(E453&gt;AVERAGE(E:E),"Above Average", "Below Average")</f>
        <v>Below Average</v>
      </c>
      <c r="J453" t="str">
        <f t="shared" si="14"/>
        <v>Eligible</v>
      </c>
      <c r="K453" t="str">
        <f t="shared" si="15"/>
        <v>Excellent</v>
      </c>
    </row>
    <row r="454" spans="1:11" x14ac:dyDescent="0.3">
      <c r="A454" t="s">
        <v>919</v>
      </c>
      <c r="B454" t="s">
        <v>920</v>
      </c>
      <c r="C454" t="s">
        <v>10</v>
      </c>
      <c r="D454" t="s">
        <v>11</v>
      </c>
      <c r="E454">
        <v>92086</v>
      </c>
      <c r="F454" s="2">
        <v>43243</v>
      </c>
      <c r="G454">
        <v>5</v>
      </c>
      <c r="H454">
        <v>10</v>
      </c>
      <c r="I454" t="str">
        <f>IF(E454&gt;AVERAGE(E:E),"Above Average", "Below Average")</f>
        <v>Above Average</v>
      </c>
      <c r="J454" t="str">
        <f t="shared" si="14"/>
        <v>Eligible</v>
      </c>
      <c r="K454" t="str">
        <f t="shared" si="15"/>
        <v>Excellent</v>
      </c>
    </row>
    <row r="455" spans="1:11" x14ac:dyDescent="0.3">
      <c r="A455" t="s">
        <v>921</v>
      </c>
      <c r="B455" t="s">
        <v>922</v>
      </c>
      <c r="C455" t="s">
        <v>36</v>
      </c>
      <c r="D455" t="s">
        <v>11</v>
      </c>
      <c r="E455">
        <v>104570</v>
      </c>
      <c r="F455" s="2">
        <v>43186</v>
      </c>
      <c r="G455">
        <v>4</v>
      </c>
      <c r="H455">
        <v>14</v>
      </c>
      <c r="I455" t="str">
        <f>IF(E455&gt;AVERAGE(E:E),"Above Average", "Below Average")</f>
        <v>Above Average</v>
      </c>
      <c r="J455" t="str">
        <f t="shared" si="14"/>
        <v>Eligible</v>
      </c>
      <c r="K455" t="str">
        <f t="shared" si="15"/>
        <v>Excellent</v>
      </c>
    </row>
    <row r="456" spans="1:11" x14ac:dyDescent="0.3">
      <c r="A456" t="s">
        <v>923</v>
      </c>
      <c r="B456" t="s">
        <v>924</v>
      </c>
      <c r="C456" t="s">
        <v>29</v>
      </c>
      <c r="D456" t="s">
        <v>49</v>
      </c>
      <c r="E456">
        <v>82172</v>
      </c>
      <c r="F456" s="2">
        <v>42701</v>
      </c>
      <c r="G456">
        <v>4</v>
      </c>
      <c r="H456">
        <v>13</v>
      </c>
      <c r="I456" t="str">
        <f>IF(E456&gt;AVERAGE(E:E),"Above Average", "Below Average")</f>
        <v>Above Average</v>
      </c>
      <c r="J456" t="str">
        <f t="shared" si="14"/>
        <v>Eligible</v>
      </c>
      <c r="K456" t="str">
        <f t="shared" si="15"/>
        <v>Excellent</v>
      </c>
    </row>
    <row r="457" spans="1:11" x14ac:dyDescent="0.3">
      <c r="A457" t="s">
        <v>925</v>
      </c>
      <c r="B457" t="s">
        <v>926</v>
      </c>
      <c r="C457" t="s">
        <v>26</v>
      </c>
      <c r="D457" t="s">
        <v>11</v>
      </c>
      <c r="E457">
        <v>102772</v>
      </c>
      <c r="F457" s="2">
        <v>42586</v>
      </c>
      <c r="G457">
        <v>4</v>
      </c>
      <c r="H457">
        <v>4</v>
      </c>
      <c r="I457" t="str">
        <f>IF(E457&gt;AVERAGE(E:E),"Above Average", "Below Average")</f>
        <v>Above Average</v>
      </c>
      <c r="J457" t="str">
        <f t="shared" si="14"/>
        <v>Eligible</v>
      </c>
      <c r="K457" t="str">
        <f t="shared" si="15"/>
        <v>Excellent</v>
      </c>
    </row>
    <row r="458" spans="1:11" x14ac:dyDescent="0.3">
      <c r="A458" t="s">
        <v>927</v>
      </c>
      <c r="B458" t="s">
        <v>928</v>
      </c>
      <c r="C458" t="s">
        <v>29</v>
      </c>
      <c r="D458" t="s">
        <v>11</v>
      </c>
      <c r="E458">
        <v>57027</v>
      </c>
      <c r="F458" s="2">
        <v>42857</v>
      </c>
      <c r="G458">
        <v>3</v>
      </c>
      <c r="H458">
        <v>13</v>
      </c>
      <c r="I458" t="str">
        <f>IF(E458&gt;AVERAGE(E:E),"Above Average", "Below Average")</f>
        <v>Below Average</v>
      </c>
      <c r="J458" t="str">
        <f t="shared" si="14"/>
        <v>Not Eligible</v>
      </c>
      <c r="K458" t="str">
        <f t="shared" si="15"/>
        <v>Good</v>
      </c>
    </row>
    <row r="459" spans="1:11" x14ac:dyDescent="0.3">
      <c r="A459" t="s">
        <v>929</v>
      </c>
      <c r="B459" t="s">
        <v>930</v>
      </c>
      <c r="C459" t="s">
        <v>17</v>
      </c>
      <c r="D459" t="s">
        <v>11</v>
      </c>
      <c r="E459">
        <v>61511</v>
      </c>
      <c r="F459" s="2">
        <v>45554</v>
      </c>
      <c r="G459">
        <v>5</v>
      </c>
      <c r="H459">
        <v>15</v>
      </c>
      <c r="I459" t="str">
        <f>IF(E459&gt;AVERAGE(E:E),"Above Average", "Below Average")</f>
        <v>Below Average</v>
      </c>
      <c r="J459" t="str">
        <f t="shared" si="14"/>
        <v>Eligible</v>
      </c>
      <c r="K459" t="str">
        <f t="shared" si="15"/>
        <v>Excellent</v>
      </c>
    </row>
    <row r="460" spans="1:11" x14ac:dyDescent="0.3">
      <c r="A460" t="s">
        <v>931</v>
      </c>
      <c r="B460" t="s">
        <v>932</v>
      </c>
      <c r="C460" t="s">
        <v>10</v>
      </c>
      <c r="D460" t="s">
        <v>11</v>
      </c>
      <c r="E460">
        <v>92874</v>
      </c>
      <c r="F460" s="2">
        <v>42707</v>
      </c>
      <c r="G460">
        <v>4</v>
      </c>
      <c r="H460">
        <v>4</v>
      </c>
      <c r="I460" t="str">
        <f>IF(E460&gt;AVERAGE(E:E),"Above Average", "Below Average")</f>
        <v>Above Average</v>
      </c>
      <c r="J460" t="str">
        <f t="shared" si="14"/>
        <v>Eligible</v>
      </c>
      <c r="K460" t="str">
        <f t="shared" si="15"/>
        <v>Excellent</v>
      </c>
    </row>
    <row r="461" spans="1:11" x14ac:dyDescent="0.3">
      <c r="A461" t="s">
        <v>933</v>
      </c>
      <c r="B461" t="s">
        <v>934</v>
      </c>
      <c r="C461" t="s">
        <v>14</v>
      </c>
      <c r="D461" t="s">
        <v>49</v>
      </c>
      <c r="E461">
        <v>81499</v>
      </c>
      <c r="F461" s="2">
        <v>44533</v>
      </c>
      <c r="G461">
        <v>5</v>
      </c>
      <c r="H461">
        <v>14</v>
      </c>
      <c r="I461" t="str">
        <f>IF(E461&gt;AVERAGE(E:E),"Above Average", "Below Average")</f>
        <v>Above Average</v>
      </c>
      <c r="J461" t="str">
        <f t="shared" si="14"/>
        <v>Eligible</v>
      </c>
      <c r="K461" t="str">
        <f t="shared" si="15"/>
        <v>Excellent</v>
      </c>
    </row>
    <row r="462" spans="1:11" x14ac:dyDescent="0.3">
      <c r="A462" t="s">
        <v>935</v>
      </c>
      <c r="B462" t="s">
        <v>936</v>
      </c>
      <c r="C462" t="s">
        <v>26</v>
      </c>
      <c r="D462" t="s">
        <v>11</v>
      </c>
      <c r="E462">
        <v>57546</v>
      </c>
      <c r="F462" s="2">
        <v>44509</v>
      </c>
      <c r="G462">
        <v>5</v>
      </c>
      <c r="H462">
        <v>8</v>
      </c>
      <c r="I462" t="str">
        <f>IF(E462&gt;AVERAGE(E:E),"Above Average", "Below Average")</f>
        <v>Below Average</v>
      </c>
      <c r="J462" t="str">
        <f t="shared" si="14"/>
        <v>Not Eligible</v>
      </c>
      <c r="K462" t="str">
        <f t="shared" si="15"/>
        <v>Excellent</v>
      </c>
    </row>
    <row r="463" spans="1:11" x14ac:dyDescent="0.3">
      <c r="A463" t="s">
        <v>937</v>
      </c>
      <c r="B463" t="s">
        <v>938</v>
      </c>
      <c r="C463" t="s">
        <v>36</v>
      </c>
      <c r="D463" t="s">
        <v>11</v>
      </c>
      <c r="E463">
        <v>70525</v>
      </c>
      <c r="F463" s="2">
        <v>43245</v>
      </c>
      <c r="G463">
        <v>3</v>
      </c>
      <c r="H463">
        <v>13</v>
      </c>
      <c r="I463" t="str">
        <f>IF(E463&gt;AVERAGE(E:E),"Above Average", "Below Average")</f>
        <v>Below Average</v>
      </c>
      <c r="J463" t="str">
        <f t="shared" si="14"/>
        <v>Not Eligible</v>
      </c>
      <c r="K463" t="str">
        <f t="shared" si="15"/>
        <v>Good</v>
      </c>
    </row>
    <row r="464" spans="1:11" x14ac:dyDescent="0.3">
      <c r="A464" t="s">
        <v>939</v>
      </c>
      <c r="B464" t="s">
        <v>940</v>
      </c>
      <c r="C464" t="s">
        <v>17</v>
      </c>
      <c r="D464" t="s">
        <v>11</v>
      </c>
      <c r="E464">
        <v>42219</v>
      </c>
      <c r="F464" s="2">
        <v>43902</v>
      </c>
      <c r="G464">
        <v>1</v>
      </c>
      <c r="H464">
        <v>2</v>
      </c>
      <c r="I464" t="str">
        <f>IF(E464&gt;AVERAGE(E:E),"Above Average", "Below Average")</f>
        <v>Below Average</v>
      </c>
      <c r="J464" t="str">
        <f t="shared" si="14"/>
        <v>Not Eligible</v>
      </c>
      <c r="K464" t="str">
        <f t="shared" si="15"/>
        <v>Needs Improvement</v>
      </c>
    </row>
    <row r="465" spans="1:11" x14ac:dyDescent="0.3">
      <c r="A465" t="s">
        <v>941</v>
      </c>
      <c r="B465" t="s">
        <v>942</v>
      </c>
      <c r="C465" t="s">
        <v>29</v>
      </c>
      <c r="D465" t="s">
        <v>49</v>
      </c>
      <c r="E465">
        <v>100632</v>
      </c>
      <c r="F465" s="2">
        <v>44116</v>
      </c>
      <c r="G465">
        <v>1</v>
      </c>
      <c r="H465">
        <v>5</v>
      </c>
      <c r="I465" t="str">
        <f>IF(E465&gt;AVERAGE(E:E),"Above Average", "Below Average")</f>
        <v>Above Average</v>
      </c>
      <c r="J465" t="str">
        <f t="shared" si="14"/>
        <v>Not Eligible</v>
      </c>
      <c r="K465" t="str">
        <f t="shared" si="15"/>
        <v>Needs Improvement</v>
      </c>
    </row>
    <row r="466" spans="1:11" x14ac:dyDescent="0.3">
      <c r="A466" t="s">
        <v>943</v>
      </c>
      <c r="B466" t="s">
        <v>944</v>
      </c>
      <c r="C466" t="s">
        <v>14</v>
      </c>
      <c r="D466" t="s">
        <v>11</v>
      </c>
      <c r="E466">
        <v>87579</v>
      </c>
      <c r="F466" s="2">
        <v>43359</v>
      </c>
      <c r="G466">
        <v>4</v>
      </c>
      <c r="H466">
        <v>14</v>
      </c>
      <c r="I466" t="str">
        <f>IF(E466&gt;AVERAGE(E:E),"Above Average", "Below Average")</f>
        <v>Above Average</v>
      </c>
      <c r="J466" t="str">
        <f t="shared" si="14"/>
        <v>Eligible</v>
      </c>
      <c r="K466" t="str">
        <f t="shared" si="15"/>
        <v>Excellent</v>
      </c>
    </row>
    <row r="467" spans="1:11" x14ac:dyDescent="0.3">
      <c r="A467" t="s">
        <v>945</v>
      </c>
      <c r="B467" t="s">
        <v>946</v>
      </c>
      <c r="C467" t="s">
        <v>36</v>
      </c>
      <c r="D467" t="s">
        <v>11</v>
      </c>
      <c r="E467">
        <v>97388</v>
      </c>
      <c r="F467" s="2">
        <v>44333</v>
      </c>
      <c r="G467">
        <v>3</v>
      </c>
      <c r="H467">
        <v>3</v>
      </c>
      <c r="I467" t="str">
        <f>IF(E467&gt;AVERAGE(E:E),"Above Average", "Below Average")</f>
        <v>Above Average</v>
      </c>
      <c r="J467" t="str">
        <f t="shared" si="14"/>
        <v>Not Eligible</v>
      </c>
      <c r="K467" t="str">
        <f t="shared" si="15"/>
        <v>Good</v>
      </c>
    </row>
    <row r="468" spans="1:11" x14ac:dyDescent="0.3">
      <c r="A468" t="s">
        <v>947</v>
      </c>
      <c r="B468" t="s">
        <v>948</v>
      </c>
      <c r="C468" t="s">
        <v>10</v>
      </c>
      <c r="D468" t="s">
        <v>49</v>
      </c>
      <c r="E468">
        <v>67297</v>
      </c>
      <c r="F468" s="2">
        <v>43828</v>
      </c>
      <c r="G468">
        <v>1</v>
      </c>
      <c r="H468">
        <v>1</v>
      </c>
      <c r="I468" t="str">
        <f>IF(E468&gt;AVERAGE(E:E),"Above Average", "Below Average")</f>
        <v>Below Average</v>
      </c>
      <c r="J468" t="str">
        <f t="shared" si="14"/>
        <v>Not Eligible</v>
      </c>
      <c r="K468" t="str">
        <f t="shared" si="15"/>
        <v>Needs Improvement</v>
      </c>
    </row>
    <row r="469" spans="1:11" x14ac:dyDescent="0.3">
      <c r="A469" t="s">
        <v>949</v>
      </c>
      <c r="B469" t="s">
        <v>950</v>
      </c>
      <c r="C469" t="s">
        <v>17</v>
      </c>
      <c r="D469" t="s">
        <v>49</v>
      </c>
      <c r="E469">
        <v>95073</v>
      </c>
      <c r="F469" s="2">
        <v>45453</v>
      </c>
      <c r="G469">
        <v>4</v>
      </c>
      <c r="H469">
        <v>4</v>
      </c>
      <c r="I469" t="str">
        <f>IF(E469&gt;AVERAGE(E:E),"Above Average", "Below Average")</f>
        <v>Above Average</v>
      </c>
      <c r="J469" t="str">
        <f t="shared" si="14"/>
        <v>Eligible</v>
      </c>
      <c r="K469" t="str">
        <f t="shared" si="15"/>
        <v>Excellent</v>
      </c>
    </row>
    <row r="470" spans="1:11" x14ac:dyDescent="0.3">
      <c r="A470" t="s">
        <v>951</v>
      </c>
      <c r="B470" t="s">
        <v>952</v>
      </c>
      <c r="C470" t="s">
        <v>36</v>
      </c>
      <c r="D470" t="s">
        <v>49</v>
      </c>
      <c r="E470">
        <v>95522</v>
      </c>
      <c r="F470" s="2">
        <v>44132</v>
      </c>
      <c r="G470">
        <v>4</v>
      </c>
      <c r="H470">
        <v>9</v>
      </c>
      <c r="I470" t="str">
        <f>IF(E470&gt;AVERAGE(E:E),"Above Average", "Below Average")</f>
        <v>Above Average</v>
      </c>
      <c r="J470" t="str">
        <f t="shared" si="14"/>
        <v>Eligible</v>
      </c>
      <c r="K470" t="str">
        <f t="shared" si="15"/>
        <v>Excellent</v>
      </c>
    </row>
    <row r="471" spans="1:11" x14ac:dyDescent="0.3">
      <c r="A471" t="s">
        <v>953</v>
      </c>
      <c r="B471" t="s">
        <v>954</v>
      </c>
      <c r="C471" t="s">
        <v>17</v>
      </c>
      <c r="D471" t="s">
        <v>49</v>
      </c>
      <c r="E471">
        <v>103569</v>
      </c>
      <c r="F471" s="2">
        <v>44758</v>
      </c>
      <c r="G471">
        <v>4</v>
      </c>
      <c r="H471">
        <v>3</v>
      </c>
      <c r="I471" t="str">
        <f>IF(E471&gt;AVERAGE(E:E),"Above Average", "Below Average")</f>
        <v>Above Average</v>
      </c>
      <c r="J471" t="str">
        <f t="shared" si="14"/>
        <v>Eligible</v>
      </c>
      <c r="K471" t="str">
        <f t="shared" si="15"/>
        <v>Excellent</v>
      </c>
    </row>
    <row r="472" spans="1:11" x14ac:dyDescent="0.3">
      <c r="A472" t="s">
        <v>955</v>
      </c>
      <c r="B472" t="s">
        <v>956</v>
      </c>
      <c r="C472" t="s">
        <v>17</v>
      </c>
      <c r="D472" t="s">
        <v>11</v>
      </c>
      <c r="E472">
        <v>113514</v>
      </c>
      <c r="F472" s="2">
        <v>44973</v>
      </c>
      <c r="G472">
        <v>2</v>
      </c>
      <c r="H472">
        <v>4</v>
      </c>
      <c r="I472" t="str">
        <f>IF(E472&gt;AVERAGE(E:E),"Above Average", "Below Average")</f>
        <v>Above Average</v>
      </c>
      <c r="J472" t="str">
        <f t="shared" si="14"/>
        <v>Not Eligible</v>
      </c>
      <c r="K472" t="str">
        <f t="shared" si="15"/>
        <v>Needs Improvement</v>
      </c>
    </row>
    <row r="473" spans="1:11" x14ac:dyDescent="0.3">
      <c r="A473" t="s">
        <v>957</v>
      </c>
      <c r="B473" t="s">
        <v>958</v>
      </c>
      <c r="C473" t="s">
        <v>36</v>
      </c>
      <c r="D473" t="s">
        <v>49</v>
      </c>
      <c r="E473">
        <v>43387</v>
      </c>
      <c r="F473" s="2">
        <v>44416</v>
      </c>
      <c r="G473">
        <v>5</v>
      </c>
      <c r="H473">
        <v>7</v>
      </c>
      <c r="I473" t="str">
        <f>IF(E473&gt;AVERAGE(E:E),"Above Average", "Below Average")</f>
        <v>Below Average</v>
      </c>
      <c r="J473" t="str">
        <f t="shared" si="14"/>
        <v>Not Eligible</v>
      </c>
      <c r="K473" t="str">
        <f t="shared" si="15"/>
        <v>Excellent</v>
      </c>
    </row>
    <row r="474" spans="1:11" x14ac:dyDescent="0.3">
      <c r="A474" t="s">
        <v>959</v>
      </c>
      <c r="B474" t="s">
        <v>960</v>
      </c>
      <c r="C474" t="s">
        <v>26</v>
      </c>
      <c r="D474" t="s">
        <v>11</v>
      </c>
      <c r="E474">
        <v>93647</v>
      </c>
      <c r="F474" s="2">
        <v>42827</v>
      </c>
      <c r="G474">
        <v>2</v>
      </c>
      <c r="H474">
        <v>1</v>
      </c>
      <c r="I474" t="str">
        <f>IF(E474&gt;AVERAGE(E:E),"Above Average", "Below Average")</f>
        <v>Above Average</v>
      </c>
      <c r="J474" t="str">
        <f t="shared" si="14"/>
        <v>Not Eligible</v>
      </c>
      <c r="K474" t="str">
        <f t="shared" si="15"/>
        <v>Needs Improvement</v>
      </c>
    </row>
    <row r="475" spans="1:11" x14ac:dyDescent="0.3">
      <c r="A475" t="s">
        <v>961</v>
      </c>
      <c r="B475" t="s">
        <v>962</v>
      </c>
      <c r="C475" t="s">
        <v>14</v>
      </c>
      <c r="D475" t="s">
        <v>49</v>
      </c>
      <c r="E475">
        <v>99362</v>
      </c>
      <c r="F475" s="2">
        <v>42979</v>
      </c>
      <c r="G475">
        <v>1</v>
      </c>
      <c r="H475">
        <v>4</v>
      </c>
      <c r="I475" t="str">
        <f>IF(E475&gt;AVERAGE(E:E),"Above Average", "Below Average")</f>
        <v>Above Average</v>
      </c>
      <c r="J475" t="str">
        <f t="shared" si="14"/>
        <v>Not Eligible</v>
      </c>
      <c r="K475" t="str">
        <f t="shared" si="15"/>
        <v>Needs Improvement</v>
      </c>
    </row>
    <row r="476" spans="1:11" x14ac:dyDescent="0.3">
      <c r="A476" t="s">
        <v>963</v>
      </c>
      <c r="B476" t="s">
        <v>964</v>
      </c>
      <c r="C476" t="s">
        <v>26</v>
      </c>
      <c r="D476" t="s">
        <v>49</v>
      </c>
      <c r="E476">
        <v>116965</v>
      </c>
      <c r="F476" s="2">
        <v>43009</v>
      </c>
      <c r="G476">
        <v>3</v>
      </c>
      <c r="H476">
        <v>4</v>
      </c>
      <c r="I476" t="str">
        <f>IF(E476&gt;AVERAGE(E:E),"Above Average", "Below Average")</f>
        <v>Above Average</v>
      </c>
      <c r="J476" t="str">
        <f t="shared" si="14"/>
        <v>Not Eligible</v>
      </c>
      <c r="K476" t="str">
        <f t="shared" si="15"/>
        <v>Good</v>
      </c>
    </row>
    <row r="477" spans="1:11" x14ac:dyDescent="0.3">
      <c r="A477" t="s">
        <v>965</v>
      </c>
      <c r="B477" t="s">
        <v>966</v>
      </c>
      <c r="C477" t="s">
        <v>17</v>
      </c>
      <c r="D477" t="s">
        <v>11</v>
      </c>
      <c r="E477">
        <v>72482</v>
      </c>
      <c r="F477" s="2">
        <v>44838</v>
      </c>
      <c r="G477">
        <v>1</v>
      </c>
      <c r="H477">
        <v>2</v>
      </c>
      <c r="I477" t="str">
        <f>IF(E477&gt;AVERAGE(E:E),"Above Average", "Below Average")</f>
        <v>Below Average</v>
      </c>
      <c r="J477" t="str">
        <f t="shared" si="14"/>
        <v>Not Eligible</v>
      </c>
      <c r="K477" t="str">
        <f t="shared" si="15"/>
        <v>Needs Improvement</v>
      </c>
    </row>
    <row r="478" spans="1:11" x14ac:dyDescent="0.3">
      <c r="A478" t="s">
        <v>967</v>
      </c>
      <c r="B478" t="s">
        <v>968</v>
      </c>
      <c r="C478" t="s">
        <v>29</v>
      </c>
      <c r="D478" t="s">
        <v>49</v>
      </c>
      <c r="E478">
        <v>67812</v>
      </c>
      <c r="F478" s="2">
        <v>43185</v>
      </c>
      <c r="G478">
        <v>3</v>
      </c>
      <c r="H478">
        <v>9</v>
      </c>
      <c r="I478" t="str">
        <f>IF(E478&gt;AVERAGE(E:E),"Above Average", "Below Average")</f>
        <v>Below Average</v>
      </c>
      <c r="J478" t="str">
        <f t="shared" si="14"/>
        <v>Not Eligible</v>
      </c>
      <c r="K478" t="str">
        <f t="shared" si="15"/>
        <v>Good</v>
      </c>
    </row>
    <row r="479" spans="1:11" x14ac:dyDescent="0.3">
      <c r="A479" t="s">
        <v>969</v>
      </c>
      <c r="B479" t="s">
        <v>970</v>
      </c>
      <c r="C479" t="s">
        <v>36</v>
      </c>
      <c r="D479" t="s">
        <v>11</v>
      </c>
      <c r="E479">
        <v>48644</v>
      </c>
      <c r="F479" s="2">
        <v>43381</v>
      </c>
      <c r="G479">
        <v>3</v>
      </c>
      <c r="H479">
        <v>12</v>
      </c>
      <c r="I479" t="str">
        <f>IF(E479&gt;AVERAGE(E:E),"Above Average", "Below Average")</f>
        <v>Below Average</v>
      </c>
      <c r="J479" t="str">
        <f t="shared" si="14"/>
        <v>Not Eligible</v>
      </c>
      <c r="K479" t="str">
        <f t="shared" si="15"/>
        <v>Good</v>
      </c>
    </row>
    <row r="480" spans="1:11" x14ac:dyDescent="0.3">
      <c r="A480" t="s">
        <v>971</v>
      </c>
      <c r="B480" t="s">
        <v>972</v>
      </c>
      <c r="C480" t="s">
        <v>17</v>
      </c>
      <c r="D480" t="s">
        <v>11</v>
      </c>
      <c r="E480">
        <v>99608</v>
      </c>
      <c r="F480" s="2">
        <v>44700</v>
      </c>
      <c r="G480">
        <v>3</v>
      </c>
      <c r="H480">
        <v>10</v>
      </c>
      <c r="I480" t="str">
        <f>IF(E480&gt;AVERAGE(E:E),"Above Average", "Below Average")</f>
        <v>Above Average</v>
      </c>
      <c r="J480" t="str">
        <f t="shared" si="14"/>
        <v>Not Eligible</v>
      </c>
      <c r="K480" t="str">
        <f t="shared" si="15"/>
        <v>Good</v>
      </c>
    </row>
    <row r="481" spans="1:11" x14ac:dyDescent="0.3">
      <c r="A481" t="s">
        <v>973</v>
      </c>
      <c r="B481" t="s">
        <v>974</v>
      </c>
      <c r="C481" t="s">
        <v>10</v>
      </c>
      <c r="D481" t="s">
        <v>49</v>
      </c>
      <c r="E481">
        <v>81584</v>
      </c>
      <c r="F481" s="2">
        <v>44389</v>
      </c>
      <c r="G481">
        <v>3</v>
      </c>
      <c r="H481">
        <v>14</v>
      </c>
      <c r="I481" t="str">
        <f>IF(E481&gt;AVERAGE(E:E),"Above Average", "Below Average")</f>
        <v>Above Average</v>
      </c>
      <c r="J481" t="str">
        <f t="shared" si="14"/>
        <v>Not Eligible</v>
      </c>
      <c r="K481" t="str">
        <f t="shared" si="15"/>
        <v>Good</v>
      </c>
    </row>
    <row r="482" spans="1:11" x14ac:dyDescent="0.3">
      <c r="A482" t="s">
        <v>975</v>
      </c>
      <c r="B482" t="s">
        <v>976</v>
      </c>
      <c r="C482" t="s">
        <v>36</v>
      </c>
      <c r="D482" t="s">
        <v>11</v>
      </c>
      <c r="E482">
        <v>46354</v>
      </c>
      <c r="F482" s="2">
        <v>44042</v>
      </c>
      <c r="G482">
        <v>1</v>
      </c>
      <c r="H482">
        <v>5</v>
      </c>
      <c r="I482" t="str">
        <f>IF(E482&gt;AVERAGE(E:E),"Above Average", "Below Average")</f>
        <v>Below Average</v>
      </c>
      <c r="J482" t="str">
        <f t="shared" si="14"/>
        <v>Not Eligible</v>
      </c>
      <c r="K482" t="str">
        <f t="shared" si="15"/>
        <v>Needs Improvement</v>
      </c>
    </row>
    <row r="483" spans="1:11" x14ac:dyDescent="0.3">
      <c r="A483" t="s">
        <v>977</v>
      </c>
      <c r="B483" t="s">
        <v>978</v>
      </c>
      <c r="C483" t="s">
        <v>17</v>
      </c>
      <c r="D483" t="s">
        <v>11</v>
      </c>
      <c r="E483">
        <v>65075</v>
      </c>
      <c r="F483" s="2">
        <v>44887</v>
      </c>
      <c r="G483">
        <v>4</v>
      </c>
      <c r="H483">
        <v>4</v>
      </c>
      <c r="I483" t="str">
        <f>IF(E483&gt;AVERAGE(E:E),"Above Average", "Below Average")</f>
        <v>Below Average</v>
      </c>
      <c r="J483" t="str">
        <f t="shared" si="14"/>
        <v>Eligible</v>
      </c>
      <c r="K483" t="str">
        <f t="shared" si="15"/>
        <v>Excellent</v>
      </c>
    </row>
    <row r="484" spans="1:11" x14ac:dyDescent="0.3">
      <c r="A484" t="s">
        <v>979</v>
      </c>
      <c r="B484" t="s">
        <v>980</v>
      </c>
      <c r="C484" t="s">
        <v>17</v>
      </c>
      <c r="D484" t="s">
        <v>49</v>
      </c>
      <c r="E484">
        <v>58029</v>
      </c>
      <c r="F484" s="2">
        <v>43069</v>
      </c>
      <c r="G484">
        <v>1</v>
      </c>
      <c r="H484">
        <v>0</v>
      </c>
      <c r="I484" t="str">
        <f>IF(E484&gt;AVERAGE(E:E),"Above Average", "Below Average")</f>
        <v>Below Average</v>
      </c>
      <c r="J484" t="str">
        <f t="shared" si="14"/>
        <v>Not Eligible</v>
      </c>
      <c r="K484" t="str">
        <f t="shared" si="15"/>
        <v>Needs Improvement</v>
      </c>
    </row>
    <row r="485" spans="1:11" x14ac:dyDescent="0.3">
      <c r="A485" t="s">
        <v>981</v>
      </c>
      <c r="B485" t="s">
        <v>982</v>
      </c>
      <c r="C485" t="s">
        <v>26</v>
      </c>
      <c r="D485" t="s">
        <v>49</v>
      </c>
      <c r="E485">
        <v>43253</v>
      </c>
      <c r="F485" s="2">
        <v>42549</v>
      </c>
      <c r="G485">
        <v>3</v>
      </c>
      <c r="H485">
        <v>11</v>
      </c>
      <c r="I485" t="str">
        <f>IF(E485&gt;AVERAGE(E:E),"Above Average", "Below Average")</f>
        <v>Below Average</v>
      </c>
      <c r="J485" t="str">
        <f t="shared" si="14"/>
        <v>Not Eligible</v>
      </c>
      <c r="K485" t="str">
        <f t="shared" si="15"/>
        <v>Good</v>
      </c>
    </row>
    <row r="486" spans="1:11" x14ac:dyDescent="0.3">
      <c r="A486" t="s">
        <v>983</v>
      </c>
      <c r="B486" t="s">
        <v>984</v>
      </c>
      <c r="C486" t="s">
        <v>10</v>
      </c>
      <c r="D486" t="s">
        <v>11</v>
      </c>
      <c r="E486">
        <v>99995</v>
      </c>
      <c r="F486" s="2">
        <v>43642</v>
      </c>
      <c r="G486">
        <v>4</v>
      </c>
      <c r="H486">
        <v>12</v>
      </c>
      <c r="I486" t="str">
        <f>IF(E486&gt;AVERAGE(E:E),"Above Average", "Below Average")</f>
        <v>Above Average</v>
      </c>
      <c r="J486" t="str">
        <f t="shared" si="14"/>
        <v>Eligible</v>
      </c>
      <c r="K486" t="str">
        <f t="shared" si="15"/>
        <v>Excellent</v>
      </c>
    </row>
    <row r="487" spans="1:11" x14ac:dyDescent="0.3">
      <c r="A487" t="s">
        <v>985</v>
      </c>
      <c r="B487" t="s">
        <v>986</v>
      </c>
      <c r="C487" t="s">
        <v>26</v>
      </c>
      <c r="D487" t="s">
        <v>49</v>
      </c>
      <c r="E487">
        <v>95054</v>
      </c>
      <c r="F487" s="2">
        <v>45232</v>
      </c>
      <c r="G487">
        <v>5</v>
      </c>
      <c r="H487">
        <v>9</v>
      </c>
      <c r="I487" t="str">
        <f>IF(E487&gt;AVERAGE(E:E),"Above Average", "Below Average")</f>
        <v>Above Average</v>
      </c>
      <c r="J487" t="str">
        <f t="shared" si="14"/>
        <v>Eligible</v>
      </c>
      <c r="K487" t="str">
        <f t="shared" si="15"/>
        <v>Excellent</v>
      </c>
    </row>
    <row r="488" spans="1:11" x14ac:dyDescent="0.3">
      <c r="A488" t="s">
        <v>987</v>
      </c>
      <c r="B488" t="s">
        <v>988</v>
      </c>
      <c r="C488" t="s">
        <v>29</v>
      </c>
      <c r="D488" t="s">
        <v>11</v>
      </c>
      <c r="E488">
        <v>66316</v>
      </c>
      <c r="F488" s="2">
        <v>44172</v>
      </c>
      <c r="G488">
        <v>1</v>
      </c>
      <c r="H488">
        <v>0</v>
      </c>
      <c r="I488" t="str">
        <f>IF(E488&gt;AVERAGE(E:E),"Above Average", "Below Average")</f>
        <v>Below Average</v>
      </c>
      <c r="J488" t="str">
        <f t="shared" si="14"/>
        <v>Not Eligible</v>
      </c>
      <c r="K488" t="str">
        <f t="shared" si="15"/>
        <v>Needs Improvement</v>
      </c>
    </row>
    <row r="489" spans="1:11" x14ac:dyDescent="0.3">
      <c r="A489" t="s">
        <v>989</v>
      </c>
      <c r="B489" t="s">
        <v>990</v>
      </c>
      <c r="C489" t="s">
        <v>36</v>
      </c>
      <c r="D489" t="s">
        <v>49</v>
      </c>
      <c r="E489">
        <v>48761</v>
      </c>
      <c r="F489" s="2">
        <v>42252</v>
      </c>
      <c r="G489">
        <v>2</v>
      </c>
      <c r="H489">
        <v>0</v>
      </c>
      <c r="I489" t="str">
        <f>IF(E489&gt;AVERAGE(E:E),"Above Average", "Below Average")</f>
        <v>Below Average</v>
      </c>
      <c r="J489" t="str">
        <f t="shared" si="14"/>
        <v>Not Eligible</v>
      </c>
      <c r="K489" t="str">
        <f t="shared" si="15"/>
        <v>Needs Improvement</v>
      </c>
    </row>
    <row r="490" spans="1:11" x14ac:dyDescent="0.3">
      <c r="A490" t="s">
        <v>991</v>
      </c>
      <c r="B490" t="s">
        <v>992</v>
      </c>
      <c r="C490" t="s">
        <v>29</v>
      </c>
      <c r="D490" t="s">
        <v>49</v>
      </c>
      <c r="E490">
        <v>109312</v>
      </c>
      <c r="F490" s="2">
        <v>42577</v>
      </c>
      <c r="G490">
        <v>2</v>
      </c>
      <c r="H490">
        <v>2</v>
      </c>
      <c r="I490" t="str">
        <f>IF(E490&gt;AVERAGE(E:E),"Above Average", "Below Average")</f>
        <v>Above Average</v>
      </c>
      <c r="J490" t="str">
        <f t="shared" si="14"/>
        <v>Not Eligible</v>
      </c>
      <c r="K490" t="str">
        <f t="shared" si="15"/>
        <v>Needs Improvement</v>
      </c>
    </row>
    <row r="491" spans="1:11" x14ac:dyDescent="0.3">
      <c r="A491" t="s">
        <v>993</v>
      </c>
      <c r="B491" t="s">
        <v>994</v>
      </c>
      <c r="C491" t="s">
        <v>29</v>
      </c>
      <c r="D491" t="s">
        <v>11</v>
      </c>
      <c r="E491">
        <v>51496</v>
      </c>
      <c r="F491" s="2">
        <v>44077</v>
      </c>
      <c r="G491">
        <v>2</v>
      </c>
      <c r="H491">
        <v>2</v>
      </c>
      <c r="I491" t="str">
        <f>IF(E491&gt;AVERAGE(E:E),"Above Average", "Below Average")</f>
        <v>Below Average</v>
      </c>
      <c r="J491" t="str">
        <f t="shared" si="14"/>
        <v>Not Eligible</v>
      </c>
      <c r="K491" t="str">
        <f t="shared" si="15"/>
        <v>Needs Improvement</v>
      </c>
    </row>
    <row r="492" spans="1:11" x14ac:dyDescent="0.3">
      <c r="A492" t="s">
        <v>995</v>
      </c>
      <c r="B492" t="s">
        <v>996</v>
      </c>
      <c r="C492" t="s">
        <v>17</v>
      </c>
      <c r="D492" t="s">
        <v>49</v>
      </c>
      <c r="E492">
        <v>98058</v>
      </c>
      <c r="F492" s="2">
        <v>44665</v>
      </c>
      <c r="G492">
        <v>5</v>
      </c>
      <c r="H492">
        <v>11</v>
      </c>
      <c r="I492" t="str">
        <f>IF(E492&gt;AVERAGE(E:E),"Above Average", "Below Average")</f>
        <v>Above Average</v>
      </c>
      <c r="J492" t="str">
        <f t="shared" si="14"/>
        <v>Eligible</v>
      </c>
      <c r="K492" t="str">
        <f t="shared" si="15"/>
        <v>Excellent</v>
      </c>
    </row>
    <row r="493" spans="1:11" x14ac:dyDescent="0.3">
      <c r="A493" t="s">
        <v>997</v>
      </c>
      <c r="B493" t="s">
        <v>998</v>
      </c>
      <c r="C493" t="s">
        <v>14</v>
      </c>
      <c r="D493" t="s">
        <v>49</v>
      </c>
      <c r="E493">
        <v>108053</v>
      </c>
      <c r="F493" s="2">
        <v>45656</v>
      </c>
      <c r="G493">
        <v>3</v>
      </c>
      <c r="H493">
        <v>15</v>
      </c>
      <c r="I493" t="str">
        <f>IF(E493&gt;AVERAGE(E:E),"Above Average", "Below Average")</f>
        <v>Above Average</v>
      </c>
      <c r="J493" t="str">
        <f t="shared" si="14"/>
        <v>Not Eligible</v>
      </c>
      <c r="K493" t="str">
        <f t="shared" si="15"/>
        <v>Good</v>
      </c>
    </row>
    <row r="494" spans="1:11" x14ac:dyDescent="0.3">
      <c r="A494" t="s">
        <v>999</v>
      </c>
      <c r="B494" t="s">
        <v>1000</v>
      </c>
      <c r="C494" t="s">
        <v>10</v>
      </c>
      <c r="D494" t="s">
        <v>11</v>
      </c>
      <c r="E494">
        <v>87409</v>
      </c>
      <c r="F494" s="2">
        <v>44586</v>
      </c>
      <c r="G494">
        <v>2</v>
      </c>
      <c r="H494">
        <v>1</v>
      </c>
      <c r="I494" t="str">
        <f>IF(E494&gt;AVERAGE(E:E),"Above Average", "Below Average")</f>
        <v>Above Average</v>
      </c>
      <c r="J494" t="str">
        <f t="shared" si="14"/>
        <v>Not Eligible</v>
      </c>
      <c r="K494" t="str">
        <f t="shared" si="15"/>
        <v>Needs Improvement</v>
      </c>
    </row>
    <row r="495" spans="1:11" x14ac:dyDescent="0.3">
      <c r="A495" t="s">
        <v>1001</v>
      </c>
      <c r="B495" t="s">
        <v>1002</v>
      </c>
      <c r="C495" t="s">
        <v>10</v>
      </c>
      <c r="D495" t="s">
        <v>11</v>
      </c>
      <c r="E495">
        <v>77072</v>
      </c>
      <c r="F495" s="2">
        <v>42584</v>
      </c>
      <c r="G495">
        <v>5</v>
      </c>
      <c r="H495">
        <v>5</v>
      </c>
      <c r="I495" t="str">
        <f>IF(E495&gt;AVERAGE(E:E),"Above Average", "Below Average")</f>
        <v>Below Average</v>
      </c>
      <c r="J495" t="str">
        <f t="shared" si="14"/>
        <v>Eligible</v>
      </c>
      <c r="K495" t="str">
        <f t="shared" si="15"/>
        <v>Excellent</v>
      </c>
    </row>
    <row r="496" spans="1:11" x14ac:dyDescent="0.3">
      <c r="A496" t="s">
        <v>1003</v>
      </c>
      <c r="B496" t="s">
        <v>1004</v>
      </c>
      <c r="C496" t="s">
        <v>10</v>
      </c>
      <c r="D496" t="s">
        <v>49</v>
      </c>
      <c r="E496">
        <v>50906</v>
      </c>
      <c r="F496" s="2">
        <v>45361</v>
      </c>
      <c r="G496">
        <v>1</v>
      </c>
      <c r="H496">
        <v>4</v>
      </c>
      <c r="I496" t="str">
        <f>IF(E496&gt;AVERAGE(E:E),"Above Average", "Below Average")</f>
        <v>Below Average</v>
      </c>
      <c r="J496" t="str">
        <f t="shared" si="14"/>
        <v>Not Eligible</v>
      </c>
      <c r="K496" t="str">
        <f t="shared" si="15"/>
        <v>Needs Improvement</v>
      </c>
    </row>
    <row r="497" spans="1:11" x14ac:dyDescent="0.3">
      <c r="A497" t="s">
        <v>1005</v>
      </c>
      <c r="B497" t="s">
        <v>1006</v>
      </c>
      <c r="C497" t="s">
        <v>29</v>
      </c>
      <c r="D497" t="s">
        <v>49</v>
      </c>
      <c r="E497">
        <v>64178</v>
      </c>
      <c r="F497" s="2">
        <v>44549</v>
      </c>
      <c r="G497">
        <v>5</v>
      </c>
      <c r="H497">
        <v>4</v>
      </c>
      <c r="I497" t="str">
        <f>IF(E497&gt;AVERAGE(E:E),"Above Average", "Below Average")</f>
        <v>Below Average</v>
      </c>
      <c r="J497" t="str">
        <f t="shared" si="14"/>
        <v>Eligible</v>
      </c>
      <c r="K497" t="str">
        <f t="shared" si="15"/>
        <v>Excellent</v>
      </c>
    </row>
    <row r="498" spans="1:11" x14ac:dyDescent="0.3">
      <c r="A498" t="s">
        <v>1007</v>
      </c>
      <c r="B498" t="s">
        <v>1008</v>
      </c>
      <c r="C498" t="s">
        <v>36</v>
      </c>
      <c r="D498" t="s">
        <v>49</v>
      </c>
      <c r="E498">
        <v>113145</v>
      </c>
      <c r="F498" s="2">
        <v>42140</v>
      </c>
      <c r="G498">
        <v>2</v>
      </c>
      <c r="H498">
        <v>1</v>
      </c>
      <c r="I498" t="str">
        <f>IF(E498&gt;AVERAGE(E:E),"Above Average", "Below Average")</f>
        <v>Above Average</v>
      </c>
      <c r="J498" t="str">
        <f t="shared" si="14"/>
        <v>Not Eligible</v>
      </c>
      <c r="K498" t="str">
        <f t="shared" si="15"/>
        <v>Needs Improvement</v>
      </c>
    </row>
    <row r="499" spans="1:11" x14ac:dyDescent="0.3">
      <c r="A499" t="s">
        <v>1009</v>
      </c>
      <c r="B499" t="s">
        <v>1010</v>
      </c>
      <c r="C499" t="s">
        <v>14</v>
      </c>
      <c r="D499" t="s">
        <v>11</v>
      </c>
      <c r="E499">
        <v>67830</v>
      </c>
      <c r="F499" s="2">
        <v>43545</v>
      </c>
      <c r="G499">
        <v>3</v>
      </c>
      <c r="H499">
        <v>8</v>
      </c>
      <c r="I499" t="str">
        <f>IF(E499&gt;AVERAGE(E:E),"Above Average", "Below Average")</f>
        <v>Below Average</v>
      </c>
      <c r="J499" t="str">
        <f t="shared" si="14"/>
        <v>Not Eligible</v>
      </c>
      <c r="K499" t="str">
        <f t="shared" si="15"/>
        <v>Good</v>
      </c>
    </row>
    <row r="500" spans="1:11" x14ac:dyDescent="0.3">
      <c r="A500" t="s">
        <v>1011</v>
      </c>
      <c r="B500" t="s">
        <v>1012</v>
      </c>
      <c r="C500" t="s">
        <v>26</v>
      </c>
      <c r="D500" t="s">
        <v>11</v>
      </c>
      <c r="E500">
        <v>88586</v>
      </c>
      <c r="F500" s="2">
        <v>42065</v>
      </c>
      <c r="G500">
        <v>3</v>
      </c>
      <c r="H500">
        <v>12</v>
      </c>
      <c r="I500" t="str">
        <f>IF(E500&gt;AVERAGE(E:E),"Above Average", "Below Average")</f>
        <v>Above Average</v>
      </c>
      <c r="J500" t="str">
        <f t="shared" si="14"/>
        <v>Not Eligible</v>
      </c>
      <c r="K500" t="str">
        <f t="shared" si="15"/>
        <v>Good</v>
      </c>
    </row>
    <row r="501" spans="1:11" x14ac:dyDescent="0.3">
      <c r="A501" t="s">
        <v>1013</v>
      </c>
      <c r="B501" t="s">
        <v>1014</v>
      </c>
      <c r="C501" t="s">
        <v>36</v>
      </c>
      <c r="D501" t="s">
        <v>49</v>
      </c>
      <c r="E501">
        <v>51311</v>
      </c>
      <c r="F501" s="2">
        <v>44294</v>
      </c>
      <c r="G501">
        <v>3</v>
      </c>
      <c r="H501">
        <v>13</v>
      </c>
      <c r="I501" t="str">
        <f>IF(E501&gt;AVERAGE(E:E),"Above Average", "Below Average")</f>
        <v>Below Average</v>
      </c>
      <c r="J501" t="str">
        <f t="shared" si="14"/>
        <v>Not Eligible</v>
      </c>
      <c r="K501" t="str">
        <f t="shared" si="15"/>
        <v>Good</v>
      </c>
    </row>
  </sheetData>
  <autoFilter ref="A1:K501" xr:uid="{DB8EDD77-1553-4AEE-8A76-49CC381AF94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B6E3-0193-4528-A9F8-83F1A9D15000}">
  <dimension ref="K2:L15"/>
  <sheetViews>
    <sheetView workbookViewId="0">
      <selection activeCell="O23" sqref="O23"/>
    </sheetView>
  </sheetViews>
  <sheetFormatPr defaultRowHeight="14.4" x14ac:dyDescent="0.3"/>
  <cols>
    <col min="11" max="11" width="17.77734375" bestFit="1" customWidth="1"/>
    <col min="12" max="12" width="19.5546875" bestFit="1" customWidth="1"/>
    <col min="14" max="15" width="12.5546875" bestFit="1" customWidth="1"/>
  </cols>
  <sheetData>
    <row r="2" spans="11:12" x14ac:dyDescent="0.3">
      <c r="K2" s="8" t="s">
        <v>1043</v>
      </c>
      <c r="L2" t="s">
        <v>1048</v>
      </c>
    </row>
    <row r="3" spans="11:12" x14ac:dyDescent="0.3">
      <c r="K3" s="9" t="s">
        <v>1044</v>
      </c>
      <c r="L3" s="10">
        <v>195</v>
      </c>
    </row>
    <row r="4" spans="11:12" x14ac:dyDescent="0.3">
      <c r="K4" s="9" t="s">
        <v>1047</v>
      </c>
      <c r="L4" s="10">
        <v>101</v>
      </c>
    </row>
    <row r="5" spans="11:12" x14ac:dyDescent="0.3">
      <c r="K5" s="9" t="s">
        <v>1045</v>
      </c>
      <c r="L5" s="10">
        <v>204</v>
      </c>
    </row>
    <row r="6" spans="11:12" x14ac:dyDescent="0.3">
      <c r="K6" s="9" t="s">
        <v>1046</v>
      </c>
      <c r="L6" s="10">
        <v>500</v>
      </c>
    </row>
    <row r="8" spans="11:12" x14ac:dyDescent="0.3">
      <c r="K8" s="8" t="s">
        <v>1043</v>
      </c>
      <c r="L8" t="s">
        <v>1049</v>
      </c>
    </row>
    <row r="9" spans="11:12" x14ac:dyDescent="0.3">
      <c r="K9" s="9" t="s">
        <v>14</v>
      </c>
      <c r="L9" s="10">
        <v>6025942</v>
      </c>
    </row>
    <row r="10" spans="11:12" x14ac:dyDescent="0.3">
      <c r="K10" s="9" t="s">
        <v>36</v>
      </c>
      <c r="L10" s="10">
        <v>7996728</v>
      </c>
    </row>
    <row r="11" spans="11:12" x14ac:dyDescent="0.3">
      <c r="K11" s="9" t="s">
        <v>10</v>
      </c>
      <c r="L11" s="10">
        <v>6358982</v>
      </c>
    </row>
    <row r="12" spans="11:12" x14ac:dyDescent="0.3">
      <c r="K12" s="9" t="s">
        <v>17</v>
      </c>
      <c r="L12" s="10">
        <v>7009450</v>
      </c>
    </row>
    <row r="13" spans="11:12" x14ac:dyDescent="0.3">
      <c r="K13" s="9" t="s">
        <v>29</v>
      </c>
      <c r="L13" s="10">
        <v>6574092</v>
      </c>
    </row>
    <row r="14" spans="11:12" x14ac:dyDescent="0.3">
      <c r="K14" s="9" t="s">
        <v>26</v>
      </c>
      <c r="L14" s="10">
        <v>6613340</v>
      </c>
    </row>
    <row r="15" spans="11:12" x14ac:dyDescent="0.3">
      <c r="K15" s="9" t="s">
        <v>1046</v>
      </c>
      <c r="L15" s="10">
        <v>40578534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75F6-2765-43C6-B659-ACB7C077A476}">
  <dimension ref="A1:K501"/>
  <sheetViews>
    <sheetView topLeftCell="C1" workbookViewId="0">
      <selection activeCell="I1" sqref="I1"/>
    </sheetView>
  </sheetViews>
  <sheetFormatPr defaultRowHeight="14.4" x14ac:dyDescent="0.3"/>
  <cols>
    <col min="1" max="1" width="16" bestFit="1" customWidth="1"/>
    <col min="2" max="2" width="20.88671875" bestFit="1" customWidth="1"/>
    <col min="3" max="3" width="15.5546875" bestFit="1" customWidth="1"/>
    <col min="4" max="4" width="11.5546875" bestFit="1" customWidth="1"/>
    <col min="5" max="5" width="10.5546875" bestFit="1" customWidth="1"/>
    <col min="6" max="6" width="13.109375" bestFit="1" customWidth="1"/>
    <col min="7" max="7" width="22.33203125" bestFit="1" customWidth="1"/>
    <col min="8" max="8" width="13.88671875" bestFit="1" customWidth="1"/>
    <col min="9" max="9" width="23.77734375" bestFit="1" customWidth="1"/>
    <col min="10" max="10" width="20.5546875" bestFit="1" customWidth="1"/>
    <col min="11" max="11" width="9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1050</v>
      </c>
      <c r="J1" s="7" t="s">
        <v>1051</v>
      </c>
      <c r="K1" s="7" t="s">
        <v>1052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>
        <v>109560</v>
      </c>
      <c r="F2" s="2">
        <v>43054</v>
      </c>
      <c r="G2">
        <v>5</v>
      </c>
      <c r="H2">
        <v>14</v>
      </c>
      <c r="I2" t="str">
        <f>VLOOKUP(A2,'Job Title Data'!A2:B501,2,TRUE)</f>
        <v>Software Engineer</v>
      </c>
      <c r="J2">
        <f>(E2+H2)</f>
        <v>109574</v>
      </c>
      <c r="K2" t="str">
        <f>TEXT(F2, "MMM-YYYY")</f>
        <v>Nov-2017</v>
      </c>
    </row>
    <row r="3" spans="1:11" x14ac:dyDescent="0.3">
      <c r="A3" t="s">
        <v>12</v>
      </c>
      <c r="B3" t="s">
        <v>13</v>
      </c>
      <c r="C3" t="s">
        <v>14</v>
      </c>
      <c r="D3" t="s">
        <v>11</v>
      </c>
      <c r="E3">
        <v>49728</v>
      </c>
      <c r="F3" s="2">
        <v>45360</v>
      </c>
      <c r="G3">
        <v>4</v>
      </c>
      <c r="H3">
        <v>15</v>
      </c>
      <c r="I3" t="str">
        <f>VLOOKUP(A3,'Job Title Data'!A3:B502,2,TRUE)</f>
        <v>Finance Manager</v>
      </c>
      <c r="J3">
        <f t="shared" ref="J3:J66" si="0">(E3+H3)</f>
        <v>49743</v>
      </c>
      <c r="K3" t="str">
        <f t="shared" ref="K3:K66" si="1">TEXT(F3, "MMM-YYYY")</f>
        <v>Mar-2024</v>
      </c>
    </row>
    <row r="4" spans="1:11" x14ac:dyDescent="0.3">
      <c r="A4" t="s">
        <v>15</v>
      </c>
      <c r="B4" t="s">
        <v>16</v>
      </c>
      <c r="C4" t="s">
        <v>17</v>
      </c>
      <c r="D4" t="s">
        <v>11</v>
      </c>
      <c r="E4">
        <v>90389</v>
      </c>
      <c r="F4" s="2">
        <v>45246</v>
      </c>
      <c r="G4">
        <v>2</v>
      </c>
      <c r="H4">
        <v>4</v>
      </c>
      <c r="I4" t="str">
        <f>VLOOKUP(A4,'Job Title Data'!A4:B503,2,TRUE)</f>
        <v>Marketing Analyst</v>
      </c>
      <c r="J4">
        <f t="shared" si="0"/>
        <v>90393</v>
      </c>
      <c r="K4" t="str">
        <f t="shared" si="1"/>
        <v>Nov-2023</v>
      </c>
    </row>
    <row r="5" spans="1:11" x14ac:dyDescent="0.3">
      <c r="A5" t="s">
        <v>18</v>
      </c>
      <c r="B5" t="s">
        <v>19</v>
      </c>
      <c r="C5" t="s">
        <v>10</v>
      </c>
      <c r="D5" t="s">
        <v>11</v>
      </c>
      <c r="E5">
        <v>68449</v>
      </c>
      <c r="F5" s="2">
        <v>43567</v>
      </c>
      <c r="G5">
        <v>1</v>
      </c>
      <c r="H5">
        <v>2</v>
      </c>
      <c r="I5" t="str">
        <f>VLOOKUP(A5,'Job Title Data'!A5:B504,2,TRUE)</f>
        <v>Systems Analyst</v>
      </c>
      <c r="J5">
        <f t="shared" si="0"/>
        <v>68451</v>
      </c>
      <c r="K5" t="str">
        <f t="shared" si="1"/>
        <v>Apr-2019</v>
      </c>
    </row>
    <row r="6" spans="1:11" x14ac:dyDescent="0.3">
      <c r="A6" t="s">
        <v>20</v>
      </c>
      <c r="B6" t="s">
        <v>21</v>
      </c>
      <c r="C6" t="s">
        <v>14</v>
      </c>
      <c r="D6" t="s">
        <v>11</v>
      </c>
      <c r="E6">
        <v>114452</v>
      </c>
      <c r="F6" s="2">
        <v>43447</v>
      </c>
      <c r="G6">
        <v>4</v>
      </c>
      <c r="H6">
        <v>10</v>
      </c>
      <c r="I6" t="str">
        <f>VLOOKUP(A6,'Job Title Data'!A6:B505,2,TRUE)</f>
        <v>Financial Analyst</v>
      </c>
      <c r="J6">
        <f t="shared" si="0"/>
        <v>114462</v>
      </c>
      <c r="K6" t="str">
        <f t="shared" si="1"/>
        <v>Dec-2018</v>
      </c>
    </row>
    <row r="7" spans="1:11" x14ac:dyDescent="0.3">
      <c r="A7" t="s">
        <v>22</v>
      </c>
      <c r="B7" t="s">
        <v>23</v>
      </c>
      <c r="C7" t="s">
        <v>10</v>
      </c>
      <c r="D7" t="s">
        <v>11</v>
      </c>
      <c r="E7">
        <v>65029</v>
      </c>
      <c r="F7" s="2">
        <v>43414</v>
      </c>
      <c r="G7">
        <v>5</v>
      </c>
      <c r="H7">
        <v>7</v>
      </c>
      <c r="I7" t="str">
        <f>VLOOKUP(A7,'Job Title Data'!A7:B506,2,TRUE)</f>
        <v>IT Manager</v>
      </c>
      <c r="J7">
        <f t="shared" si="0"/>
        <v>65036</v>
      </c>
      <c r="K7" t="str">
        <f t="shared" si="1"/>
        <v>Nov-2018</v>
      </c>
    </row>
    <row r="8" spans="1:11" x14ac:dyDescent="0.3">
      <c r="A8" t="s">
        <v>24</v>
      </c>
      <c r="B8" t="s">
        <v>25</v>
      </c>
      <c r="C8" t="s">
        <v>26</v>
      </c>
      <c r="D8" t="s">
        <v>11</v>
      </c>
      <c r="E8">
        <v>51150</v>
      </c>
      <c r="F8" s="2">
        <v>44049</v>
      </c>
      <c r="G8">
        <v>1</v>
      </c>
      <c r="H8">
        <v>2</v>
      </c>
      <c r="I8" t="str">
        <f>VLOOKUP(A8,'Job Title Data'!A8:B507,2,TRUE)</f>
        <v>Sales Associate</v>
      </c>
      <c r="J8">
        <f t="shared" si="0"/>
        <v>51152</v>
      </c>
      <c r="K8" t="str">
        <f t="shared" si="1"/>
        <v>Aug-2020</v>
      </c>
    </row>
    <row r="9" spans="1:11" x14ac:dyDescent="0.3">
      <c r="A9" t="s">
        <v>27</v>
      </c>
      <c r="B9" t="s">
        <v>28</v>
      </c>
      <c r="C9" t="s">
        <v>29</v>
      </c>
      <c r="D9" t="s">
        <v>11</v>
      </c>
      <c r="E9">
        <v>66946</v>
      </c>
      <c r="F9" s="2">
        <v>42454</v>
      </c>
      <c r="G9">
        <v>3</v>
      </c>
      <c r="H9">
        <v>10</v>
      </c>
      <c r="I9" t="str">
        <f>VLOOKUP(A9,'Job Title Data'!A9:B508,2,TRUE)</f>
        <v>Supply Chain Analyst</v>
      </c>
      <c r="J9">
        <f t="shared" si="0"/>
        <v>66956</v>
      </c>
      <c r="K9" t="str">
        <f t="shared" si="1"/>
        <v>Mar-2016</v>
      </c>
    </row>
    <row r="10" spans="1:11" x14ac:dyDescent="0.3">
      <c r="A10" t="s">
        <v>30</v>
      </c>
      <c r="B10" t="s">
        <v>31</v>
      </c>
      <c r="C10" t="s">
        <v>17</v>
      </c>
      <c r="D10" t="s">
        <v>11</v>
      </c>
      <c r="E10">
        <v>94223</v>
      </c>
      <c r="F10" s="2">
        <v>43138</v>
      </c>
      <c r="G10">
        <v>2</v>
      </c>
      <c r="H10">
        <v>3</v>
      </c>
      <c r="I10" t="str">
        <f>VLOOKUP(A10,'Job Title Data'!A10:B509,2,TRUE)</f>
        <v>Content Strategist</v>
      </c>
      <c r="J10">
        <f t="shared" si="0"/>
        <v>94226</v>
      </c>
      <c r="K10" t="str">
        <f t="shared" si="1"/>
        <v>Feb-2018</v>
      </c>
    </row>
    <row r="11" spans="1:11" x14ac:dyDescent="0.3">
      <c r="A11" t="s">
        <v>32</v>
      </c>
      <c r="B11" t="s">
        <v>33</v>
      </c>
      <c r="C11" t="s">
        <v>29</v>
      </c>
      <c r="D11" t="s">
        <v>11</v>
      </c>
      <c r="E11">
        <v>79841</v>
      </c>
      <c r="F11" s="2">
        <v>45434</v>
      </c>
      <c r="G11">
        <v>5</v>
      </c>
      <c r="H11">
        <v>4</v>
      </c>
      <c r="I11" t="str">
        <f>VLOOKUP(A11,'Job Title Data'!A11:B510,2,TRUE)</f>
        <v>Operations Coordinator</v>
      </c>
      <c r="J11">
        <f t="shared" si="0"/>
        <v>79845</v>
      </c>
      <c r="K11" t="str">
        <f t="shared" si="1"/>
        <v>May-2024</v>
      </c>
    </row>
    <row r="12" spans="1:11" x14ac:dyDescent="0.3">
      <c r="A12" t="s">
        <v>34</v>
      </c>
      <c r="B12" t="s">
        <v>35</v>
      </c>
      <c r="C12" t="s">
        <v>36</v>
      </c>
      <c r="D12" t="s">
        <v>11</v>
      </c>
      <c r="E12">
        <v>54234</v>
      </c>
      <c r="F12" s="2">
        <v>42907</v>
      </c>
      <c r="G12">
        <v>4</v>
      </c>
      <c r="H12">
        <v>12</v>
      </c>
      <c r="I12" t="str">
        <f>VLOOKUP(A12,'Job Title Data'!A12:B511,2,TRUE)</f>
        <v>HR Manager</v>
      </c>
      <c r="J12">
        <f t="shared" si="0"/>
        <v>54246</v>
      </c>
      <c r="K12" t="str">
        <f t="shared" si="1"/>
        <v>Jun-2017</v>
      </c>
    </row>
    <row r="13" spans="1:11" x14ac:dyDescent="0.3">
      <c r="A13" t="s">
        <v>37</v>
      </c>
      <c r="B13" t="s">
        <v>38</v>
      </c>
      <c r="C13" t="s">
        <v>36</v>
      </c>
      <c r="D13" t="s">
        <v>11</v>
      </c>
      <c r="E13">
        <v>63865</v>
      </c>
      <c r="F13" s="2">
        <v>43065</v>
      </c>
      <c r="G13">
        <v>4</v>
      </c>
      <c r="H13">
        <v>9</v>
      </c>
      <c r="I13" t="str">
        <f>VLOOKUP(A13,'Job Title Data'!A13:B512,2,TRUE)</f>
        <v>Talent Acquisition Specialist</v>
      </c>
      <c r="J13">
        <f t="shared" si="0"/>
        <v>63874</v>
      </c>
      <c r="K13" t="str">
        <f t="shared" si="1"/>
        <v>Nov-2017</v>
      </c>
    </row>
    <row r="14" spans="1:11" x14ac:dyDescent="0.3">
      <c r="A14" t="s">
        <v>39</v>
      </c>
      <c r="B14" t="s">
        <v>40</v>
      </c>
      <c r="C14" t="s">
        <v>26</v>
      </c>
      <c r="D14" t="s">
        <v>11</v>
      </c>
      <c r="E14">
        <v>46742</v>
      </c>
      <c r="F14" s="2">
        <v>45075</v>
      </c>
      <c r="G14">
        <v>5</v>
      </c>
      <c r="H14">
        <v>13</v>
      </c>
      <c r="I14" t="str">
        <f>VLOOKUP(A14,'Job Title Data'!A14:B513,2,TRUE)</f>
        <v>Sales Associate</v>
      </c>
      <c r="J14">
        <f t="shared" si="0"/>
        <v>46755</v>
      </c>
      <c r="K14" t="str">
        <f t="shared" si="1"/>
        <v>May-2023</v>
      </c>
    </row>
    <row r="15" spans="1:11" x14ac:dyDescent="0.3">
      <c r="A15" t="s">
        <v>41</v>
      </c>
      <c r="B15" t="s">
        <v>42</v>
      </c>
      <c r="C15" t="s">
        <v>17</v>
      </c>
      <c r="D15" t="s">
        <v>11</v>
      </c>
      <c r="E15">
        <v>54706</v>
      </c>
      <c r="F15" s="2">
        <v>42775</v>
      </c>
      <c r="G15">
        <v>2</v>
      </c>
      <c r="H15">
        <v>4</v>
      </c>
      <c r="I15" t="str">
        <f>VLOOKUP(A15,'Job Title Data'!A15:B514,2,TRUE)</f>
        <v>Marketing Analyst</v>
      </c>
      <c r="J15">
        <f t="shared" si="0"/>
        <v>54710</v>
      </c>
      <c r="K15" t="str">
        <f t="shared" si="1"/>
        <v>Feb-2017</v>
      </c>
    </row>
    <row r="16" spans="1:11" x14ac:dyDescent="0.3">
      <c r="A16" t="s">
        <v>43</v>
      </c>
      <c r="B16" t="s">
        <v>44</v>
      </c>
      <c r="C16" t="s">
        <v>17</v>
      </c>
      <c r="D16" t="s">
        <v>11</v>
      </c>
      <c r="E16">
        <v>109585</v>
      </c>
      <c r="F16" s="2">
        <v>42151</v>
      </c>
      <c r="G16">
        <v>1</v>
      </c>
      <c r="H16">
        <v>1</v>
      </c>
      <c r="I16" t="str">
        <f>VLOOKUP(A16,'Job Title Data'!A16:B515,2,TRUE)</f>
        <v>Content Strategist</v>
      </c>
      <c r="J16">
        <f t="shared" si="0"/>
        <v>109586</v>
      </c>
      <c r="K16" t="str">
        <f t="shared" si="1"/>
        <v>May-2015</v>
      </c>
    </row>
    <row r="17" spans="1:11" x14ac:dyDescent="0.3">
      <c r="A17" t="s">
        <v>45</v>
      </c>
      <c r="B17" t="s">
        <v>46</v>
      </c>
      <c r="C17" t="s">
        <v>36</v>
      </c>
      <c r="D17" t="s">
        <v>11</v>
      </c>
      <c r="E17">
        <v>111691</v>
      </c>
      <c r="F17" s="2">
        <v>44226</v>
      </c>
      <c r="G17">
        <v>3</v>
      </c>
      <c r="H17">
        <v>7</v>
      </c>
      <c r="I17" t="str">
        <f>VLOOKUP(A17,'Job Title Data'!A17:B516,2,TRUE)</f>
        <v>Talent Acquisition Specialist</v>
      </c>
      <c r="J17">
        <f t="shared" si="0"/>
        <v>111698</v>
      </c>
      <c r="K17" t="str">
        <f t="shared" si="1"/>
        <v>Jan-2021</v>
      </c>
    </row>
    <row r="18" spans="1:11" x14ac:dyDescent="0.3">
      <c r="A18" t="s">
        <v>47</v>
      </c>
      <c r="B18" t="s">
        <v>48</v>
      </c>
      <c r="C18" t="s">
        <v>26</v>
      </c>
      <c r="D18" t="s">
        <v>49</v>
      </c>
      <c r="E18">
        <v>90378</v>
      </c>
      <c r="F18" s="2">
        <v>42145</v>
      </c>
      <c r="G18">
        <v>1</v>
      </c>
      <c r="H18">
        <v>4</v>
      </c>
      <c r="I18" t="str">
        <f>VLOOKUP(A18,'Job Title Data'!A18:B517,2,TRUE)</f>
        <v>Sales Executive</v>
      </c>
      <c r="J18">
        <f t="shared" si="0"/>
        <v>90382</v>
      </c>
      <c r="K18" t="str">
        <f t="shared" si="1"/>
        <v>May-2015</v>
      </c>
    </row>
    <row r="19" spans="1:11" x14ac:dyDescent="0.3">
      <c r="A19" t="s">
        <v>50</v>
      </c>
      <c r="B19" t="s">
        <v>51</v>
      </c>
      <c r="C19" t="s">
        <v>36</v>
      </c>
      <c r="D19" t="s">
        <v>11</v>
      </c>
      <c r="E19">
        <v>116133</v>
      </c>
      <c r="F19" s="2">
        <v>45379</v>
      </c>
      <c r="G19">
        <v>4</v>
      </c>
      <c r="H19">
        <v>8</v>
      </c>
      <c r="I19" t="str">
        <f>VLOOKUP(A19,'Job Title Data'!A19:B518,2,TRUE)</f>
        <v>HR Manager</v>
      </c>
      <c r="J19">
        <f t="shared" si="0"/>
        <v>116141</v>
      </c>
      <c r="K19" t="str">
        <f t="shared" si="1"/>
        <v>Mar-2024</v>
      </c>
    </row>
    <row r="20" spans="1:11" x14ac:dyDescent="0.3">
      <c r="A20" t="s">
        <v>52</v>
      </c>
      <c r="B20" t="s">
        <v>53</v>
      </c>
      <c r="C20" t="s">
        <v>17</v>
      </c>
      <c r="D20" t="s">
        <v>49</v>
      </c>
      <c r="E20">
        <v>80182</v>
      </c>
      <c r="F20" s="2">
        <v>44962</v>
      </c>
      <c r="G20">
        <v>2</v>
      </c>
      <c r="H20">
        <v>5</v>
      </c>
      <c r="I20" t="str">
        <f>VLOOKUP(A20,'Job Title Data'!A20:B519,2,TRUE)</f>
        <v>Marketing Lead</v>
      </c>
      <c r="J20">
        <f t="shared" si="0"/>
        <v>80187</v>
      </c>
      <c r="K20" t="str">
        <f t="shared" si="1"/>
        <v>Feb-2023</v>
      </c>
    </row>
    <row r="21" spans="1:11" x14ac:dyDescent="0.3">
      <c r="A21" t="s">
        <v>54</v>
      </c>
      <c r="B21" t="s">
        <v>55</v>
      </c>
      <c r="C21" t="s">
        <v>14</v>
      </c>
      <c r="D21" t="s">
        <v>11</v>
      </c>
      <c r="E21">
        <v>106584</v>
      </c>
      <c r="F21" s="2">
        <v>42546</v>
      </c>
      <c r="G21">
        <v>3</v>
      </c>
      <c r="H21">
        <v>12</v>
      </c>
      <c r="I21" t="str">
        <f>VLOOKUP(A21,'Job Title Data'!A21:B520,2,TRUE)</f>
        <v>Financial Analyst</v>
      </c>
      <c r="J21">
        <f t="shared" si="0"/>
        <v>106596</v>
      </c>
      <c r="K21" t="str">
        <f t="shared" si="1"/>
        <v>Jun-2016</v>
      </c>
    </row>
    <row r="22" spans="1:11" x14ac:dyDescent="0.3">
      <c r="A22" t="s">
        <v>56</v>
      </c>
      <c r="B22" t="s">
        <v>57</v>
      </c>
      <c r="C22" t="s">
        <v>10</v>
      </c>
      <c r="D22" t="s">
        <v>11</v>
      </c>
      <c r="E22">
        <v>90939</v>
      </c>
      <c r="F22" s="2">
        <v>42955</v>
      </c>
      <c r="G22">
        <v>4</v>
      </c>
      <c r="H22">
        <v>15</v>
      </c>
      <c r="I22" t="str">
        <f>VLOOKUP(A22,'Job Title Data'!A22:B521,2,TRUE)</f>
        <v>Systems Analyst</v>
      </c>
      <c r="J22">
        <f t="shared" si="0"/>
        <v>90954</v>
      </c>
      <c r="K22" t="str">
        <f t="shared" si="1"/>
        <v>Aug-2017</v>
      </c>
    </row>
    <row r="23" spans="1:11" x14ac:dyDescent="0.3">
      <c r="A23" t="s">
        <v>58</v>
      </c>
      <c r="B23" t="s">
        <v>59</v>
      </c>
      <c r="C23" t="s">
        <v>17</v>
      </c>
      <c r="D23" t="s">
        <v>49</v>
      </c>
      <c r="E23">
        <v>110937</v>
      </c>
      <c r="F23" s="2">
        <v>43685</v>
      </c>
      <c r="G23">
        <v>5</v>
      </c>
      <c r="H23">
        <v>3</v>
      </c>
      <c r="I23" t="str">
        <f>VLOOKUP(A23,'Job Title Data'!A23:B522,2,TRUE)</f>
        <v>Content Strategist</v>
      </c>
      <c r="J23">
        <f t="shared" si="0"/>
        <v>110940</v>
      </c>
      <c r="K23" t="str">
        <f t="shared" si="1"/>
        <v>Aug-2019</v>
      </c>
    </row>
    <row r="24" spans="1:11" x14ac:dyDescent="0.3">
      <c r="A24" t="s">
        <v>60</v>
      </c>
      <c r="B24" t="s">
        <v>61</v>
      </c>
      <c r="C24" t="s">
        <v>26</v>
      </c>
      <c r="D24" t="s">
        <v>11</v>
      </c>
      <c r="E24">
        <v>105173</v>
      </c>
      <c r="F24" s="2">
        <v>42564</v>
      </c>
      <c r="G24">
        <v>3</v>
      </c>
      <c r="H24">
        <v>7</v>
      </c>
      <c r="I24" t="str">
        <f>VLOOKUP(A24,'Job Title Data'!A24:B523,2,TRUE)</f>
        <v>Account Manager</v>
      </c>
      <c r="J24">
        <f t="shared" si="0"/>
        <v>105180</v>
      </c>
      <c r="K24" t="str">
        <f t="shared" si="1"/>
        <v>Jul-2016</v>
      </c>
    </row>
    <row r="25" spans="1:11" x14ac:dyDescent="0.3">
      <c r="A25" t="s">
        <v>62</v>
      </c>
      <c r="B25" t="s">
        <v>63</v>
      </c>
      <c r="C25" t="s">
        <v>29</v>
      </c>
      <c r="D25" t="s">
        <v>11</v>
      </c>
      <c r="E25">
        <v>67530</v>
      </c>
      <c r="F25" s="2">
        <v>43844</v>
      </c>
      <c r="G25">
        <v>5</v>
      </c>
      <c r="H25">
        <v>11</v>
      </c>
      <c r="I25" t="str">
        <f>VLOOKUP(A25,'Job Title Data'!A25:B524,2,TRUE)</f>
        <v>Supply Chain Analyst</v>
      </c>
      <c r="J25">
        <f t="shared" si="0"/>
        <v>67541</v>
      </c>
      <c r="K25" t="str">
        <f t="shared" si="1"/>
        <v>Jan-2020</v>
      </c>
    </row>
    <row r="26" spans="1:11" x14ac:dyDescent="0.3">
      <c r="A26" t="s">
        <v>64</v>
      </c>
      <c r="B26" t="s">
        <v>65</v>
      </c>
      <c r="C26" t="s">
        <v>14</v>
      </c>
      <c r="D26" t="s">
        <v>49</v>
      </c>
      <c r="E26">
        <v>80269</v>
      </c>
      <c r="F26" s="2">
        <v>42174</v>
      </c>
      <c r="G26">
        <v>1</v>
      </c>
      <c r="H26">
        <v>3</v>
      </c>
      <c r="I26" t="str">
        <f>VLOOKUP(A26,'Job Title Data'!A26:B525,2,TRUE)</f>
        <v>Accountant</v>
      </c>
      <c r="J26">
        <f t="shared" si="0"/>
        <v>80272</v>
      </c>
      <c r="K26" t="str">
        <f t="shared" si="1"/>
        <v>Jun-2015</v>
      </c>
    </row>
    <row r="27" spans="1:11" x14ac:dyDescent="0.3">
      <c r="A27" t="s">
        <v>66</v>
      </c>
      <c r="B27" t="s">
        <v>67</v>
      </c>
      <c r="C27" t="s">
        <v>17</v>
      </c>
      <c r="D27" t="s">
        <v>11</v>
      </c>
      <c r="E27">
        <v>61726</v>
      </c>
      <c r="F27" s="2">
        <v>42945</v>
      </c>
      <c r="G27">
        <v>4</v>
      </c>
      <c r="H27">
        <v>8</v>
      </c>
      <c r="I27" t="str">
        <f>VLOOKUP(A27,'Job Title Data'!A27:B526,2,TRUE)</f>
        <v>Marketing Analyst</v>
      </c>
      <c r="J27">
        <f t="shared" si="0"/>
        <v>61734</v>
      </c>
      <c r="K27" t="str">
        <f t="shared" si="1"/>
        <v>Jul-2017</v>
      </c>
    </row>
    <row r="28" spans="1:11" x14ac:dyDescent="0.3">
      <c r="A28" t="s">
        <v>68</v>
      </c>
      <c r="B28" t="s">
        <v>69</v>
      </c>
      <c r="C28" t="s">
        <v>36</v>
      </c>
      <c r="D28" t="s">
        <v>11</v>
      </c>
      <c r="E28">
        <v>52632</v>
      </c>
      <c r="F28" s="2">
        <v>43305</v>
      </c>
      <c r="G28">
        <v>5</v>
      </c>
      <c r="H28">
        <v>7</v>
      </c>
      <c r="I28" t="str">
        <f>VLOOKUP(A28,'Job Title Data'!A28:B527,2,TRUE)</f>
        <v>HR Manager</v>
      </c>
      <c r="J28">
        <f t="shared" si="0"/>
        <v>52639</v>
      </c>
      <c r="K28" t="str">
        <f t="shared" si="1"/>
        <v>Jul-2018</v>
      </c>
    </row>
    <row r="29" spans="1:11" x14ac:dyDescent="0.3">
      <c r="A29" t="s">
        <v>70</v>
      </c>
      <c r="B29" t="s">
        <v>71</v>
      </c>
      <c r="C29" t="s">
        <v>36</v>
      </c>
      <c r="D29" t="s">
        <v>11</v>
      </c>
      <c r="E29">
        <v>80322</v>
      </c>
      <c r="F29" s="2">
        <v>43157</v>
      </c>
      <c r="G29">
        <v>2</v>
      </c>
      <c r="H29">
        <v>4</v>
      </c>
      <c r="I29" t="str">
        <f>VLOOKUP(A29,'Job Title Data'!A29:B528,2,TRUE)</f>
        <v>HR Manager</v>
      </c>
      <c r="J29">
        <f t="shared" si="0"/>
        <v>80326</v>
      </c>
      <c r="K29" t="str">
        <f t="shared" si="1"/>
        <v>Feb-2018</v>
      </c>
    </row>
    <row r="30" spans="1:11" x14ac:dyDescent="0.3">
      <c r="A30" t="s">
        <v>72</v>
      </c>
      <c r="B30" t="s">
        <v>73</v>
      </c>
      <c r="C30" t="s">
        <v>14</v>
      </c>
      <c r="D30" t="s">
        <v>11</v>
      </c>
      <c r="E30">
        <v>56172</v>
      </c>
      <c r="F30" s="2">
        <v>43793</v>
      </c>
      <c r="G30">
        <v>3</v>
      </c>
      <c r="H30">
        <v>7</v>
      </c>
      <c r="I30" t="str">
        <f>VLOOKUP(A30,'Job Title Data'!A30:B529,2,TRUE)</f>
        <v>Financial Analyst</v>
      </c>
      <c r="J30">
        <f t="shared" si="0"/>
        <v>56179</v>
      </c>
      <c r="K30" t="str">
        <f t="shared" si="1"/>
        <v>Nov-2019</v>
      </c>
    </row>
    <row r="31" spans="1:11" x14ac:dyDescent="0.3">
      <c r="A31" t="s">
        <v>74</v>
      </c>
      <c r="B31" t="s">
        <v>75</v>
      </c>
      <c r="C31" t="s">
        <v>36</v>
      </c>
      <c r="D31" t="s">
        <v>11</v>
      </c>
      <c r="E31">
        <v>55484</v>
      </c>
      <c r="F31" s="2">
        <v>42594</v>
      </c>
      <c r="G31">
        <v>4</v>
      </c>
      <c r="H31">
        <v>5</v>
      </c>
      <c r="I31" t="str">
        <f>VLOOKUP(A31,'Job Title Data'!A31:B530,2,TRUE)</f>
        <v>HR Associate</v>
      </c>
      <c r="J31">
        <f t="shared" si="0"/>
        <v>55489</v>
      </c>
      <c r="K31" t="str">
        <f t="shared" si="1"/>
        <v>Aug-2016</v>
      </c>
    </row>
    <row r="32" spans="1:11" x14ac:dyDescent="0.3">
      <c r="A32" t="s">
        <v>76</v>
      </c>
      <c r="B32" t="s">
        <v>77</v>
      </c>
      <c r="C32" t="s">
        <v>26</v>
      </c>
      <c r="D32" t="s">
        <v>49</v>
      </c>
      <c r="E32">
        <v>76623</v>
      </c>
      <c r="F32" s="2">
        <v>43852</v>
      </c>
      <c r="G32">
        <v>2</v>
      </c>
      <c r="H32">
        <v>0</v>
      </c>
      <c r="I32" t="str">
        <f>VLOOKUP(A32,'Job Title Data'!A32:B531,2,TRUE)</f>
        <v>Account Manager</v>
      </c>
      <c r="J32">
        <f t="shared" si="0"/>
        <v>76623</v>
      </c>
      <c r="K32" t="str">
        <f t="shared" si="1"/>
        <v>Jan-2020</v>
      </c>
    </row>
    <row r="33" spans="1:11" x14ac:dyDescent="0.3">
      <c r="A33" t="s">
        <v>78</v>
      </c>
      <c r="B33" t="s">
        <v>79</v>
      </c>
      <c r="C33" t="s">
        <v>17</v>
      </c>
      <c r="D33" t="s">
        <v>11</v>
      </c>
      <c r="E33">
        <v>100902</v>
      </c>
      <c r="F33" s="2">
        <v>44190</v>
      </c>
      <c r="G33">
        <v>1</v>
      </c>
      <c r="H33">
        <v>2</v>
      </c>
      <c r="I33" t="str">
        <f>VLOOKUP(A33,'Job Title Data'!A33:B532,2,TRUE)</f>
        <v>Content Strategist</v>
      </c>
      <c r="J33">
        <f t="shared" si="0"/>
        <v>100904</v>
      </c>
      <c r="K33" t="str">
        <f t="shared" si="1"/>
        <v>Dec-2020</v>
      </c>
    </row>
    <row r="34" spans="1:11" x14ac:dyDescent="0.3">
      <c r="A34" t="s">
        <v>80</v>
      </c>
      <c r="B34" t="s">
        <v>81</v>
      </c>
      <c r="C34" t="s">
        <v>29</v>
      </c>
      <c r="D34" t="s">
        <v>11</v>
      </c>
      <c r="E34">
        <v>65198</v>
      </c>
      <c r="F34" s="2">
        <v>45347</v>
      </c>
      <c r="G34">
        <v>2</v>
      </c>
      <c r="H34">
        <v>1</v>
      </c>
      <c r="I34" t="str">
        <f>VLOOKUP(A34,'Job Title Data'!A34:B533,2,TRUE)</f>
        <v>Supply Chain Analyst</v>
      </c>
      <c r="J34">
        <f t="shared" si="0"/>
        <v>65199</v>
      </c>
      <c r="K34" t="str">
        <f t="shared" si="1"/>
        <v>Feb-2024</v>
      </c>
    </row>
    <row r="35" spans="1:11" x14ac:dyDescent="0.3">
      <c r="A35" t="s">
        <v>82</v>
      </c>
      <c r="B35" t="s">
        <v>83</v>
      </c>
      <c r="C35" t="s">
        <v>14</v>
      </c>
      <c r="D35" t="s">
        <v>49</v>
      </c>
      <c r="E35">
        <v>45726</v>
      </c>
      <c r="F35" s="2">
        <v>42595</v>
      </c>
      <c r="G35">
        <v>4</v>
      </c>
      <c r="H35">
        <v>10</v>
      </c>
      <c r="I35" t="str">
        <f>VLOOKUP(A35,'Job Title Data'!A35:B534,2,TRUE)</f>
        <v>Financial Analyst</v>
      </c>
      <c r="J35">
        <f t="shared" si="0"/>
        <v>45736</v>
      </c>
      <c r="K35" t="str">
        <f t="shared" si="1"/>
        <v>Aug-2016</v>
      </c>
    </row>
    <row r="36" spans="1:11" x14ac:dyDescent="0.3">
      <c r="A36" t="s">
        <v>84</v>
      </c>
      <c r="B36" t="s">
        <v>85</v>
      </c>
      <c r="C36" t="s">
        <v>17</v>
      </c>
      <c r="D36" t="s">
        <v>49</v>
      </c>
      <c r="E36">
        <v>72895</v>
      </c>
      <c r="F36" s="2">
        <v>45449</v>
      </c>
      <c r="G36">
        <v>2</v>
      </c>
      <c r="H36">
        <v>2</v>
      </c>
      <c r="I36" t="str">
        <f>VLOOKUP(A36,'Job Title Data'!A36:B535,2,TRUE)</f>
        <v>Marketing Analyst</v>
      </c>
      <c r="J36">
        <f t="shared" si="0"/>
        <v>72897</v>
      </c>
      <c r="K36" t="str">
        <f t="shared" si="1"/>
        <v>Jun-2024</v>
      </c>
    </row>
    <row r="37" spans="1:11" x14ac:dyDescent="0.3">
      <c r="A37" t="s">
        <v>86</v>
      </c>
      <c r="B37" t="s">
        <v>87</v>
      </c>
      <c r="C37" t="s">
        <v>26</v>
      </c>
      <c r="D37" t="s">
        <v>11</v>
      </c>
      <c r="E37">
        <v>57260</v>
      </c>
      <c r="F37" s="2">
        <v>44110</v>
      </c>
      <c r="G37">
        <v>5</v>
      </c>
      <c r="H37">
        <v>8</v>
      </c>
      <c r="I37" t="str">
        <f>VLOOKUP(A37,'Job Title Data'!A37:B536,2,TRUE)</f>
        <v>Sales Associate</v>
      </c>
      <c r="J37">
        <f t="shared" si="0"/>
        <v>57268</v>
      </c>
      <c r="K37" t="str">
        <f t="shared" si="1"/>
        <v>Oct-2020</v>
      </c>
    </row>
    <row r="38" spans="1:11" x14ac:dyDescent="0.3">
      <c r="A38" t="s">
        <v>88</v>
      </c>
      <c r="B38" t="s">
        <v>89</v>
      </c>
      <c r="C38" t="s">
        <v>10</v>
      </c>
      <c r="D38" t="s">
        <v>49</v>
      </c>
      <c r="E38">
        <v>82896</v>
      </c>
      <c r="F38" s="2">
        <v>45480</v>
      </c>
      <c r="G38">
        <v>4</v>
      </c>
      <c r="H38">
        <v>5</v>
      </c>
      <c r="I38" t="str">
        <f>VLOOKUP(A38,'Job Title Data'!A38:B537,2,TRUE)</f>
        <v>Systems Analyst</v>
      </c>
      <c r="J38">
        <f t="shared" si="0"/>
        <v>82901</v>
      </c>
      <c r="K38" t="str">
        <f t="shared" si="1"/>
        <v>Jul-2024</v>
      </c>
    </row>
    <row r="39" spans="1:11" x14ac:dyDescent="0.3">
      <c r="A39" t="s">
        <v>90</v>
      </c>
      <c r="B39" t="s">
        <v>91</v>
      </c>
      <c r="C39" t="s">
        <v>36</v>
      </c>
      <c r="D39" t="s">
        <v>49</v>
      </c>
      <c r="E39">
        <v>90058</v>
      </c>
      <c r="F39" s="2">
        <v>45291</v>
      </c>
      <c r="G39">
        <v>3</v>
      </c>
      <c r="H39">
        <v>14</v>
      </c>
      <c r="I39" t="str">
        <f>VLOOKUP(A39,'Job Title Data'!A39:B538,2,TRUE)</f>
        <v>HR Associate</v>
      </c>
      <c r="J39">
        <f t="shared" si="0"/>
        <v>90072</v>
      </c>
      <c r="K39" t="str">
        <f t="shared" si="1"/>
        <v>Dec-2023</v>
      </c>
    </row>
    <row r="40" spans="1:11" x14ac:dyDescent="0.3">
      <c r="A40" t="s">
        <v>92</v>
      </c>
      <c r="B40" t="s">
        <v>93</v>
      </c>
      <c r="C40" t="s">
        <v>10</v>
      </c>
      <c r="D40" t="s">
        <v>49</v>
      </c>
      <c r="E40">
        <v>103717</v>
      </c>
      <c r="F40" s="2">
        <v>42647</v>
      </c>
      <c r="G40">
        <v>1</v>
      </c>
      <c r="H40">
        <v>1</v>
      </c>
      <c r="I40" t="str">
        <f>VLOOKUP(A40,'Job Title Data'!A40:B539,2,TRUE)</f>
        <v>Software Engineer</v>
      </c>
      <c r="J40">
        <f t="shared" si="0"/>
        <v>103718</v>
      </c>
      <c r="K40" t="str">
        <f t="shared" si="1"/>
        <v>Oct-2016</v>
      </c>
    </row>
    <row r="41" spans="1:11" x14ac:dyDescent="0.3">
      <c r="A41" t="s">
        <v>94</v>
      </c>
      <c r="B41" t="s">
        <v>95</v>
      </c>
      <c r="C41" t="s">
        <v>14</v>
      </c>
      <c r="D41" t="s">
        <v>49</v>
      </c>
      <c r="E41">
        <v>74255</v>
      </c>
      <c r="F41" s="2">
        <v>44628</v>
      </c>
      <c r="G41">
        <v>2</v>
      </c>
      <c r="H41">
        <v>1</v>
      </c>
      <c r="I41" t="str">
        <f>VLOOKUP(A41,'Job Title Data'!A41:B540,2,TRUE)</f>
        <v>Accountant</v>
      </c>
      <c r="J41">
        <f t="shared" si="0"/>
        <v>74256</v>
      </c>
      <c r="K41" t="str">
        <f t="shared" si="1"/>
        <v>Mar-2022</v>
      </c>
    </row>
    <row r="42" spans="1:11" x14ac:dyDescent="0.3">
      <c r="A42" t="s">
        <v>96</v>
      </c>
      <c r="B42" t="s">
        <v>97</v>
      </c>
      <c r="C42" t="s">
        <v>14</v>
      </c>
      <c r="D42" t="s">
        <v>11</v>
      </c>
      <c r="E42">
        <v>97524</v>
      </c>
      <c r="F42" s="2">
        <v>44835</v>
      </c>
      <c r="G42">
        <v>1</v>
      </c>
      <c r="H42">
        <v>1</v>
      </c>
      <c r="I42" t="str">
        <f>VLOOKUP(A42,'Job Title Data'!A42:B541,2,TRUE)</f>
        <v>Financial Analyst</v>
      </c>
      <c r="J42">
        <f t="shared" si="0"/>
        <v>97525</v>
      </c>
      <c r="K42" t="str">
        <f t="shared" si="1"/>
        <v>Oct-2022</v>
      </c>
    </row>
    <row r="43" spans="1:11" x14ac:dyDescent="0.3">
      <c r="A43" t="s">
        <v>98</v>
      </c>
      <c r="B43" t="s">
        <v>99</v>
      </c>
      <c r="C43" t="s">
        <v>17</v>
      </c>
      <c r="D43" t="s">
        <v>11</v>
      </c>
      <c r="E43">
        <v>119918</v>
      </c>
      <c r="F43" s="2">
        <v>42817</v>
      </c>
      <c r="G43">
        <v>1</v>
      </c>
      <c r="H43">
        <v>5</v>
      </c>
      <c r="I43" t="str">
        <f>VLOOKUP(A43,'Job Title Data'!A43:B542,2,TRUE)</f>
        <v>Content Strategist</v>
      </c>
      <c r="J43">
        <f t="shared" si="0"/>
        <v>119923</v>
      </c>
      <c r="K43" t="str">
        <f t="shared" si="1"/>
        <v>Mar-2017</v>
      </c>
    </row>
    <row r="44" spans="1:11" x14ac:dyDescent="0.3">
      <c r="A44" t="s">
        <v>100</v>
      </c>
      <c r="B44" t="s">
        <v>101</v>
      </c>
      <c r="C44" t="s">
        <v>36</v>
      </c>
      <c r="D44" t="s">
        <v>11</v>
      </c>
      <c r="E44">
        <v>60144</v>
      </c>
      <c r="F44" s="2">
        <v>43354</v>
      </c>
      <c r="G44">
        <v>1</v>
      </c>
      <c r="H44">
        <v>0</v>
      </c>
      <c r="I44" t="str">
        <f>VLOOKUP(A44,'Job Title Data'!A44:B543,2,TRUE)</f>
        <v>HR Associate</v>
      </c>
      <c r="J44">
        <f t="shared" si="0"/>
        <v>60144</v>
      </c>
      <c r="K44" t="str">
        <f t="shared" si="1"/>
        <v>Sep-2018</v>
      </c>
    </row>
    <row r="45" spans="1:11" x14ac:dyDescent="0.3">
      <c r="A45" t="s">
        <v>102</v>
      </c>
      <c r="B45" t="s">
        <v>103</v>
      </c>
      <c r="C45" t="s">
        <v>29</v>
      </c>
      <c r="D45" t="s">
        <v>11</v>
      </c>
      <c r="E45">
        <v>80387</v>
      </c>
      <c r="F45" s="2">
        <v>43181</v>
      </c>
      <c r="G45">
        <v>3</v>
      </c>
      <c r="H45">
        <v>10</v>
      </c>
      <c r="I45" t="str">
        <f>VLOOKUP(A45,'Job Title Data'!A45:B544,2,TRUE)</f>
        <v>Logistics Manager</v>
      </c>
      <c r="J45">
        <f t="shared" si="0"/>
        <v>80397</v>
      </c>
      <c r="K45" t="str">
        <f t="shared" si="1"/>
        <v>Mar-2018</v>
      </c>
    </row>
    <row r="46" spans="1:11" x14ac:dyDescent="0.3">
      <c r="A46" t="s">
        <v>104</v>
      </c>
      <c r="B46" t="s">
        <v>105</v>
      </c>
      <c r="C46" t="s">
        <v>26</v>
      </c>
      <c r="D46" t="s">
        <v>11</v>
      </c>
      <c r="E46">
        <v>90634</v>
      </c>
      <c r="F46" s="2">
        <v>45486</v>
      </c>
      <c r="G46">
        <v>2</v>
      </c>
      <c r="H46">
        <v>0</v>
      </c>
      <c r="I46" t="str">
        <f>VLOOKUP(A46,'Job Title Data'!A46:B545,2,TRUE)</f>
        <v>Sales Executive</v>
      </c>
      <c r="J46">
        <f t="shared" si="0"/>
        <v>90634</v>
      </c>
      <c r="K46" t="str">
        <f t="shared" si="1"/>
        <v>Jul-2024</v>
      </c>
    </row>
    <row r="47" spans="1:11" x14ac:dyDescent="0.3">
      <c r="A47" t="s">
        <v>106</v>
      </c>
      <c r="B47" t="s">
        <v>107</v>
      </c>
      <c r="C47" t="s">
        <v>26</v>
      </c>
      <c r="D47" t="s">
        <v>11</v>
      </c>
      <c r="E47">
        <v>104551</v>
      </c>
      <c r="F47" s="2">
        <v>45157</v>
      </c>
      <c r="G47">
        <v>4</v>
      </c>
      <c r="H47">
        <v>5</v>
      </c>
      <c r="I47" t="str">
        <f>VLOOKUP(A47,'Job Title Data'!A47:B546,2,TRUE)</f>
        <v>Sales Associate</v>
      </c>
      <c r="J47">
        <f t="shared" si="0"/>
        <v>104556</v>
      </c>
      <c r="K47" t="str">
        <f t="shared" si="1"/>
        <v>Aug-2023</v>
      </c>
    </row>
    <row r="48" spans="1:11" x14ac:dyDescent="0.3">
      <c r="A48" t="s">
        <v>108</v>
      </c>
      <c r="B48" t="s">
        <v>109</v>
      </c>
      <c r="C48" t="s">
        <v>10</v>
      </c>
      <c r="D48" t="s">
        <v>11</v>
      </c>
      <c r="E48">
        <v>104958</v>
      </c>
      <c r="F48" s="2">
        <v>42583</v>
      </c>
      <c r="G48">
        <v>1</v>
      </c>
      <c r="H48">
        <v>0</v>
      </c>
      <c r="I48" t="str">
        <f>VLOOKUP(A48,'Job Title Data'!A48:B547,2,TRUE)</f>
        <v>IT Manager</v>
      </c>
      <c r="J48">
        <f t="shared" si="0"/>
        <v>104958</v>
      </c>
      <c r="K48" t="str">
        <f t="shared" si="1"/>
        <v>Aug-2016</v>
      </c>
    </row>
    <row r="49" spans="1:11" x14ac:dyDescent="0.3">
      <c r="A49" t="s">
        <v>110</v>
      </c>
      <c r="B49" t="s">
        <v>111</v>
      </c>
      <c r="C49" t="s">
        <v>36</v>
      </c>
      <c r="D49" t="s">
        <v>49</v>
      </c>
      <c r="E49">
        <v>105169</v>
      </c>
      <c r="F49" s="2">
        <v>43770</v>
      </c>
      <c r="G49">
        <v>4</v>
      </c>
      <c r="H49">
        <v>11</v>
      </c>
      <c r="I49" t="str">
        <f>VLOOKUP(A49,'Job Title Data'!A49:B548,2,TRUE)</f>
        <v>HR Associate</v>
      </c>
      <c r="J49">
        <f t="shared" si="0"/>
        <v>105180</v>
      </c>
      <c r="K49" t="str">
        <f t="shared" si="1"/>
        <v>Nov-2019</v>
      </c>
    </row>
    <row r="50" spans="1:11" x14ac:dyDescent="0.3">
      <c r="A50" t="s">
        <v>112</v>
      </c>
      <c r="B50" t="s">
        <v>113</v>
      </c>
      <c r="C50" t="s">
        <v>17</v>
      </c>
      <c r="D50" t="s">
        <v>11</v>
      </c>
      <c r="E50">
        <v>81121</v>
      </c>
      <c r="F50" s="2">
        <v>45364</v>
      </c>
      <c r="G50">
        <v>3</v>
      </c>
      <c r="H50">
        <v>5</v>
      </c>
      <c r="I50" t="str">
        <f>VLOOKUP(A50,'Job Title Data'!A50:B549,2,TRUE)</f>
        <v>Marketing Analyst</v>
      </c>
      <c r="J50">
        <f t="shared" si="0"/>
        <v>81126</v>
      </c>
      <c r="K50" t="str">
        <f t="shared" si="1"/>
        <v>Mar-2024</v>
      </c>
    </row>
    <row r="51" spans="1:11" x14ac:dyDescent="0.3">
      <c r="A51" t="s">
        <v>114</v>
      </c>
      <c r="B51" t="s">
        <v>115</v>
      </c>
      <c r="C51" t="s">
        <v>10</v>
      </c>
      <c r="D51" t="s">
        <v>49</v>
      </c>
      <c r="E51">
        <v>51200</v>
      </c>
      <c r="F51" s="2">
        <v>44537</v>
      </c>
      <c r="G51">
        <v>3</v>
      </c>
      <c r="H51">
        <v>5</v>
      </c>
      <c r="I51" t="str">
        <f>VLOOKUP(A51,'Job Title Data'!A51:B550,2,TRUE)</f>
        <v>Systems Analyst</v>
      </c>
      <c r="J51">
        <f t="shared" si="0"/>
        <v>51205</v>
      </c>
      <c r="K51" t="str">
        <f t="shared" si="1"/>
        <v>Dec-2021</v>
      </c>
    </row>
    <row r="52" spans="1:11" x14ac:dyDescent="0.3">
      <c r="A52" t="s">
        <v>116</v>
      </c>
      <c r="B52" t="s">
        <v>117</v>
      </c>
      <c r="C52" t="s">
        <v>26</v>
      </c>
      <c r="D52" t="s">
        <v>49</v>
      </c>
      <c r="E52">
        <v>63670</v>
      </c>
      <c r="F52" s="2">
        <v>44461</v>
      </c>
      <c r="G52">
        <v>5</v>
      </c>
      <c r="H52">
        <v>11</v>
      </c>
      <c r="I52" t="str">
        <f>VLOOKUP(A52,'Job Title Data'!A52:B551,2,TRUE)</f>
        <v>Account Manager</v>
      </c>
      <c r="J52">
        <f t="shared" si="0"/>
        <v>63681</v>
      </c>
      <c r="K52" t="str">
        <f t="shared" si="1"/>
        <v>Sep-2021</v>
      </c>
    </row>
    <row r="53" spans="1:11" x14ac:dyDescent="0.3">
      <c r="A53" t="s">
        <v>118</v>
      </c>
      <c r="B53" t="s">
        <v>119</v>
      </c>
      <c r="C53" t="s">
        <v>26</v>
      </c>
      <c r="D53" t="s">
        <v>49</v>
      </c>
      <c r="E53">
        <v>76593</v>
      </c>
      <c r="F53" s="2">
        <v>44769</v>
      </c>
      <c r="G53">
        <v>5</v>
      </c>
      <c r="H53">
        <v>10</v>
      </c>
      <c r="I53" t="str">
        <f>VLOOKUP(A53,'Job Title Data'!A53:B552,2,TRUE)</f>
        <v>Sales Associate</v>
      </c>
      <c r="J53">
        <f t="shared" si="0"/>
        <v>76603</v>
      </c>
      <c r="K53" t="str">
        <f t="shared" si="1"/>
        <v>Jul-2022</v>
      </c>
    </row>
    <row r="54" spans="1:11" x14ac:dyDescent="0.3">
      <c r="A54" t="s">
        <v>120</v>
      </c>
      <c r="B54" t="s">
        <v>121</v>
      </c>
      <c r="C54" t="s">
        <v>17</v>
      </c>
      <c r="D54" t="s">
        <v>49</v>
      </c>
      <c r="E54">
        <v>115990</v>
      </c>
      <c r="F54" s="2">
        <v>42604</v>
      </c>
      <c r="G54">
        <v>2</v>
      </c>
      <c r="H54">
        <v>1</v>
      </c>
      <c r="I54" t="str">
        <f>VLOOKUP(A54,'Job Title Data'!A54:B553,2,TRUE)</f>
        <v>Marketing Analyst</v>
      </c>
      <c r="J54">
        <f t="shared" si="0"/>
        <v>115991</v>
      </c>
      <c r="K54" t="str">
        <f t="shared" si="1"/>
        <v>Aug-2016</v>
      </c>
    </row>
    <row r="55" spans="1:11" x14ac:dyDescent="0.3">
      <c r="A55" t="s">
        <v>122</v>
      </c>
      <c r="B55" t="s">
        <v>123</v>
      </c>
      <c r="C55" t="s">
        <v>17</v>
      </c>
      <c r="D55" t="s">
        <v>11</v>
      </c>
      <c r="E55">
        <v>70063</v>
      </c>
      <c r="F55" s="2">
        <v>42220</v>
      </c>
      <c r="G55">
        <v>3</v>
      </c>
      <c r="H55">
        <v>13</v>
      </c>
      <c r="I55" t="str">
        <f>VLOOKUP(A55,'Job Title Data'!A55:B554,2,TRUE)</f>
        <v>Marketing Lead</v>
      </c>
      <c r="J55">
        <f t="shared" si="0"/>
        <v>70076</v>
      </c>
      <c r="K55" t="str">
        <f t="shared" si="1"/>
        <v>Aug-2015</v>
      </c>
    </row>
    <row r="56" spans="1:11" x14ac:dyDescent="0.3">
      <c r="A56" t="s">
        <v>124</v>
      </c>
      <c r="B56" t="s">
        <v>125</v>
      </c>
      <c r="C56" t="s">
        <v>17</v>
      </c>
      <c r="D56" t="s">
        <v>49</v>
      </c>
      <c r="E56">
        <v>52009</v>
      </c>
      <c r="F56" s="2">
        <v>44456</v>
      </c>
      <c r="G56">
        <v>3</v>
      </c>
      <c r="H56">
        <v>15</v>
      </c>
      <c r="I56" t="str">
        <f>VLOOKUP(A56,'Job Title Data'!A56:B555,2,TRUE)</f>
        <v>Marketing Lead</v>
      </c>
      <c r="J56">
        <f t="shared" si="0"/>
        <v>52024</v>
      </c>
      <c r="K56" t="str">
        <f t="shared" si="1"/>
        <v>Sep-2021</v>
      </c>
    </row>
    <row r="57" spans="1:11" x14ac:dyDescent="0.3">
      <c r="A57" t="s">
        <v>126</v>
      </c>
      <c r="B57" t="s">
        <v>127</v>
      </c>
      <c r="C57" t="s">
        <v>36</v>
      </c>
      <c r="D57" t="s">
        <v>11</v>
      </c>
      <c r="E57">
        <v>100412</v>
      </c>
      <c r="F57" s="2">
        <v>45344</v>
      </c>
      <c r="G57">
        <v>3</v>
      </c>
      <c r="H57">
        <v>15</v>
      </c>
      <c r="I57" t="str">
        <f>VLOOKUP(A57,'Job Title Data'!A57:B556,2,TRUE)</f>
        <v>HR Manager</v>
      </c>
      <c r="J57">
        <f t="shared" si="0"/>
        <v>100427</v>
      </c>
      <c r="K57" t="str">
        <f t="shared" si="1"/>
        <v>Feb-2024</v>
      </c>
    </row>
    <row r="58" spans="1:11" x14ac:dyDescent="0.3">
      <c r="A58" t="s">
        <v>128</v>
      </c>
      <c r="B58" t="s">
        <v>129</v>
      </c>
      <c r="C58" t="s">
        <v>36</v>
      </c>
      <c r="D58" t="s">
        <v>49</v>
      </c>
      <c r="E58">
        <v>73342</v>
      </c>
      <c r="F58" s="2">
        <v>44228</v>
      </c>
      <c r="G58">
        <v>2</v>
      </c>
      <c r="H58">
        <v>2</v>
      </c>
      <c r="I58" t="str">
        <f>VLOOKUP(A58,'Job Title Data'!A58:B557,2,TRUE)</f>
        <v>HR Manager</v>
      </c>
      <c r="J58">
        <f t="shared" si="0"/>
        <v>73344</v>
      </c>
      <c r="K58" t="str">
        <f t="shared" si="1"/>
        <v>Feb-2021</v>
      </c>
    </row>
    <row r="59" spans="1:11" x14ac:dyDescent="0.3">
      <c r="A59" t="s">
        <v>130</v>
      </c>
      <c r="B59" t="s">
        <v>131</v>
      </c>
      <c r="C59" t="s">
        <v>26</v>
      </c>
      <c r="D59" t="s">
        <v>11</v>
      </c>
      <c r="E59">
        <v>50623</v>
      </c>
      <c r="F59" s="2">
        <v>45629</v>
      </c>
      <c r="G59">
        <v>3</v>
      </c>
      <c r="H59">
        <v>4</v>
      </c>
      <c r="I59" t="str">
        <f>VLOOKUP(A59,'Job Title Data'!A59:B558,2,TRUE)</f>
        <v>Sales Executive</v>
      </c>
      <c r="J59">
        <f t="shared" si="0"/>
        <v>50627</v>
      </c>
      <c r="K59" t="str">
        <f t="shared" si="1"/>
        <v>Dec-2024</v>
      </c>
    </row>
    <row r="60" spans="1:11" x14ac:dyDescent="0.3">
      <c r="A60" t="s">
        <v>132</v>
      </c>
      <c r="B60" t="s">
        <v>133</v>
      </c>
      <c r="C60" t="s">
        <v>17</v>
      </c>
      <c r="D60" t="s">
        <v>11</v>
      </c>
      <c r="E60">
        <v>90724</v>
      </c>
      <c r="F60" s="2">
        <v>44761</v>
      </c>
      <c r="G60">
        <v>2</v>
      </c>
      <c r="H60">
        <v>2</v>
      </c>
      <c r="I60" t="str">
        <f>VLOOKUP(A60,'Job Title Data'!A60:B559,2,TRUE)</f>
        <v>Marketing Analyst</v>
      </c>
      <c r="J60">
        <f t="shared" si="0"/>
        <v>90726</v>
      </c>
      <c r="K60" t="str">
        <f t="shared" si="1"/>
        <v>Jul-2022</v>
      </c>
    </row>
    <row r="61" spans="1:11" x14ac:dyDescent="0.3">
      <c r="A61" t="s">
        <v>134</v>
      </c>
      <c r="B61" t="s">
        <v>135</v>
      </c>
      <c r="C61" t="s">
        <v>26</v>
      </c>
      <c r="D61" t="s">
        <v>11</v>
      </c>
      <c r="E61">
        <v>98610</v>
      </c>
      <c r="F61" s="2">
        <v>45647</v>
      </c>
      <c r="G61">
        <v>2</v>
      </c>
      <c r="H61">
        <v>5</v>
      </c>
      <c r="I61" t="str">
        <f>VLOOKUP(A61,'Job Title Data'!A61:B560,2,TRUE)</f>
        <v>Account Manager</v>
      </c>
      <c r="J61">
        <f t="shared" si="0"/>
        <v>98615</v>
      </c>
      <c r="K61" t="str">
        <f t="shared" si="1"/>
        <v>Dec-2024</v>
      </c>
    </row>
    <row r="62" spans="1:11" x14ac:dyDescent="0.3">
      <c r="A62" t="s">
        <v>136</v>
      </c>
      <c r="B62" t="s">
        <v>137</v>
      </c>
      <c r="C62" t="s">
        <v>17</v>
      </c>
      <c r="D62" t="s">
        <v>11</v>
      </c>
      <c r="E62">
        <v>93269</v>
      </c>
      <c r="F62" s="2">
        <v>45357</v>
      </c>
      <c r="G62">
        <v>1</v>
      </c>
      <c r="H62">
        <v>2</v>
      </c>
      <c r="I62" t="str">
        <f>VLOOKUP(A62,'Job Title Data'!A62:B561,2,TRUE)</f>
        <v>Content Strategist</v>
      </c>
      <c r="J62">
        <f t="shared" si="0"/>
        <v>93271</v>
      </c>
      <c r="K62" t="str">
        <f t="shared" si="1"/>
        <v>Mar-2024</v>
      </c>
    </row>
    <row r="63" spans="1:11" x14ac:dyDescent="0.3">
      <c r="A63" t="s">
        <v>138</v>
      </c>
      <c r="B63" t="s">
        <v>139</v>
      </c>
      <c r="C63" t="s">
        <v>26</v>
      </c>
      <c r="D63" t="s">
        <v>49</v>
      </c>
      <c r="E63">
        <v>54963</v>
      </c>
      <c r="F63" s="2">
        <v>42827</v>
      </c>
      <c r="G63">
        <v>5</v>
      </c>
      <c r="H63">
        <v>6</v>
      </c>
      <c r="I63" t="str">
        <f>VLOOKUP(A63,'Job Title Data'!A63:B562,2,TRUE)</f>
        <v>Sales Associate</v>
      </c>
      <c r="J63">
        <f t="shared" si="0"/>
        <v>54969</v>
      </c>
      <c r="K63" t="str">
        <f t="shared" si="1"/>
        <v>Apr-2017</v>
      </c>
    </row>
    <row r="64" spans="1:11" x14ac:dyDescent="0.3">
      <c r="A64" t="s">
        <v>140</v>
      </c>
      <c r="B64" t="s">
        <v>141</v>
      </c>
      <c r="C64" t="s">
        <v>17</v>
      </c>
      <c r="D64" t="s">
        <v>49</v>
      </c>
      <c r="E64">
        <v>102125</v>
      </c>
      <c r="F64" s="2">
        <v>44420</v>
      </c>
      <c r="G64">
        <v>1</v>
      </c>
      <c r="H64">
        <v>0</v>
      </c>
      <c r="I64" t="str">
        <f>VLOOKUP(A64,'Job Title Data'!A64:B563,2,TRUE)</f>
        <v>Marketing Analyst</v>
      </c>
      <c r="J64">
        <f t="shared" si="0"/>
        <v>102125</v>
      </c>
      <c r="K64" t="str">
        <f t="shared" si="1"/>
        <v>Aug-2021</v>
      </c>
    </row>
    <row r="65" spans="1:11" x14ac:dyDescent="0.3">
      <c r="A65" t="s">
        <v>142</v>
      </c>
      <c r="B65" t="s">
        <v>143</v>
      </c>
      <c r="C65" t="s">
        <v>36</v>
      </c>
      <c r="D65" t="s">
        <v>49</v>
      </c>
      <c r="E65">
        <v>56164</v>
      </c>
      <c r="F65" s="2">
        <v>42317</v>
      </c>
      <c r="G65">
        <v>4</v>
      </c>
      <c r="H65">
        <v>3</v>
      </c>
      <c r="I65" t="str">
        <f>VLOOKUP(A65,'Job Title Data'!A65:B564,2,TRUE)</f>
        <v>Talent Acquisition Specialist</v>
      </c>
      <c r="J65">
        <f t="shared" si="0"/>
        <v>56167</v>
      </c>
      <c r="K65" t="str">
        <f t="shared" si="1"/>
        <v>Nov-2015</v>
      </c>
    </row>
    <row r="66" spans="1:11" x14ac:dyDescent="0.3">
      <c r="A66" t="s">
        <v>144</v>
      </c>
      <c r="B66" t="s">
        <v>145</v>
      </c>
      <c r="C66" t="s">
        <v>10</v>
      </c>
      <c r="D66" t="s">
        <v>49</v>
      </c>
      <c r="E66">
        <v>113719</v>
      </c>
      <c r="F66" s="2">
        <v>45280</v>
      </c>
      <c r="G66">
        <v>4</v>
      </c>
      <c r="H66">
        <v>8</v>
      </c>
      <c r="I66" t="str">
        <f>VLOOKUP(A66,'Job Title Data'!A66:B565,2,TRUE)</f>
        <v>Software Engineer</v>
      </c>
      <c r="J66">
        <f t="shared" si="0"/>
        <v>113727</v>
      </c>
      <c r="K66" t="str">
        <f t="shared" si="1"/>
        <v>Dec-2023</v>
      </c>
    </row>
    <row r="67" spans="1:11" x14ac:dyDescent="0.3">
      <c r="A67" t="s">
        <v>146</v>
      </c>
      <c r="B67" t="s">
        <v>147</v>
      </c>
      <c r="C67" t="s">
        <v>10</v>
      </c>
      <c r="D67" t="s">
        <v>49</v>
      </c>
      <c r="E67">
        <v>83006</v>
      </c>
      <c r="F67" s="2">
        <v>44322</v>
      </c>
      <c r="G67">
        <v>5</v>
      </c>
      <c r="H67">
        <v>7</v>
      </c>
      <c r="I67" t="str">
        <f>VLOOKUP(A67,'Job Title Data'!A67:B566,2,TRUE)</f>
        <v>Software Engineer</v>
      </c>
      <c r="J67">
        <f t="shared" ref="J67:J130" si="2">(E67+H67)</f>
        <v>83013</v>
      </c>
      <c r="K67" t="str">
        <f t="shared" ref="K67:K130" si="3">TEXT(F67, "MMM-YYYY")</f>
        <v>May-2021</v>
      </c>
    </row>
    <row r="68" spans="1:11" x14ac:dyDescent="0.3">
      <c r="A68" t="s">
        <v>148</v>
      </c>
      <c r="B68" t="s">
        <v>149</v>
      </c>
      <c r="C68" t="s">
        <v>36</v>
      </c>
      <c r="D68" t="s">
        <v>49</v>
      </c>
      <c r="E68">
        <v>82015</v>
      </c>
      <c r="F68" s="2">
        <v>42722</v>
      </c>
      <c r="G68">
        <v>2</v>
      </c>
      <c r="H68">
        <v>5</v>
      </c>
      <c r="I68" t="str">
        <f>VLOOKUP(A68,'Job Title Data'!A68:B567,2,TRUE)</f>
        <v>HR Associate</v>
      </c>
      <c r="J68">
        <f t="shared" si="2"/>
        <v>82020</v>
      </c>
      <c r="K68" t="str">
        <f t="shared" si="3"/>
        <v>Dec-2016</v>
      </c>
    </row>
    <row r="69" spans="1:11" x14ac:dyDescent="0.3">
      <c r="A69" t="s">
        <v>150</v>
      </c>
      <c r="B69" t="s">
        <v>151</v>
      </c>
      <c r="C69" t="s">
        <v>26</v>
      </c>
      <c r="D69" t="s">
        <v>11</v>
      </c>
      <c r="E69">
        <v>49853</v>
      </c>
      <c r="F69" s="2">
        <v>44124</v>
      </c>
      <c r="G69">
        <v>2</v>
      </c>
      <c r="H69">
        <v>5</v>
      </c>
      <c r="I69" t="str">
        <f>VLOOKUP(A69,'Job Title Data'!A69:B568,2,TRUE)</f>
        <v>Account Manager</v>
      </c>
      <c r="J69">
        <f t="shared" si="2"/>
        <v>49858</v>
      </c>
      <c r="K69" t="str">
        <f t="shared" si="3"/>
        <v>Oct-2020</v>
      </c>
    </row>
    <row r="70" spans="1:11" x14ac:dyDescent="0.3">
      <c r="A70" t="s">
        <v>152</v>
      </c>
      <c r="B70" t="s">
        <v>153</v>
      </c>
      <c r="C70" t="s">
        <v>36</v>
      </c>
      <c r="D70" t="s">
        <v>11</v>
      </c>
      <c r="E70">
        <v>59553</v>
      </c>
      <c r="F70" s="2">
        <v>43685</v>
      </c>
      <c r="G70">
        <v>4</v>
      </c>
      <c r="H70">
        <v>10</v>
      </c>
      <c r="I70" t="str">
        <f>VLOOKUP(A70,'Job Title Data'!A70:B569,2,TRUE)</f>
        <v>HR Associate</v>
      </c>
      <c r="J70">
        <f t="shared" si="2"/>
        <v>59563</v>
      </c>
      <c r="K70" t="str">
        <f t="shared" si="3"/>
        <v>Aug-2019</v>
      </c>
    </row>
    <row r="71" spans="1:11" x14ac:dyDescent="0.3">
      <c r="A71" t="s">
        <v>154</v>
      </c>
      <c r="B71" t="s">
        <v>155</v>
      </c>
      <c r="C71" t="s">
        <v>26</v>
      </c>
      <c r="D71" t="s">
        <v>11</v>
      </c>
      <c r="E71">
        <v>109298</v>
      </c>
      <c r="F71" s="2">
        <v>44907</v>
      </c>
      <c r="G71">
        <v>2</v>
      </c>
      <c r="H71">
        <v>4</v>
      </c>
      <c r="I71" t="str">
        <f>VLOOKUP(A71,'Job Title Data'!A71:B570,2,TRUE)</f>
        <v>Sales Executive</v>
      </c>
      <c r="J71">
        <f t="shared" si="2"/>
        <v>109302</v>
      </c>
      <c r="K71" t="str">
        <f t="shared" si="3"/>
        <v>Dec-2022</v>
      </c>
    </row>
    <row r="72" spans="1:11" x14ac:dyDescent="0.3">
      <c r="A72" t="s">
        <v>156</v>
      </c>
      <c r="B72" t="s">
        <v>157</v>
      </c>
      <c r="C72" t="s">
        <v>26</v>
      </c>
      <c r="D72" t="s">
        <v>11</v>
      </c>
      <c r="E72">
        <v>93962</v>
      </c>
      <c r="F72" s="2">
        <v>42997</v>
      </c>
      <c r="G72">
        <v>5</v>
      </c>
      <c r="H72">
        <v>5</v>
      </c>
      <c r="I72" t="str">
        <f>VLOOKUP(A72,'Job Title Data'!A72:B571,2,TRUE)</f>
        <v>Account Manager</v>
      </c>
      <c r="J72">
        <f t="shared" si="2"/>
        <v>93967</v>
      </c>
      <c r="K72" t="str">
        <f t="shared" si="3"/>
        <v>Sep-2017</v>
      </c>
    </row>
    <row r="73" spans="1:11" x14ac:dyDescent="0.3">
      <c r="A73" t="s">
        <v>158</v>
      </c>
      <c r="B73" t="s">
        <v>159</v>
      </c>
      <c r="C73" t="s">
        <v>36</v>
      </c>
      <c r="D73" t="s">
        <v>49</v>
      </c>
      <c r="E73">
        <v>95902</v>
      </c>
      <c r="F73" s="2">
        <v>43393</v>
      </c>
      <c r="G73">
        <v>3</v>
      </c>
      <c r="H73">
        <v>4</v>
      </c>
      <c r="I73" t="str">
        <f>VLOOKUP(A73,'Job Title Data'!A73:B572,2,TRUE)</f>
        <v>HR Associate</v>
      </c>
      <c r="J73">
        <f t="shared" si="2"/>
        <v>95906</v>
      </c>
      <c r="K73" t="str">
        <f t="shared" si="3"/>
        <v>Oct-2018</v>
      </c>
    </row>
    <row r="74" spans="1:11" x14ac:dyDescent="0.3">
      <c r="A74" t="s">
        <v>160</v>
      </c>
      <c r="B74" t="s">
        <v>161</v>
      </c>
      <c r="C74" t="s">
        <v>29</v>
      </c>
      <c r="D74" t="s">
        <v>49</v>
      </c>
      <c r="E74">
        <v>55604</v>
      </c>
      <c r="F74" s="2">
        <v>42314</v>
      </c>
      <c r="G74">
        <v>1</v>
      </c>
      <c r="H74">
        <v>3</v>
      </c>
      <c r="I74" t="str">
        <f>VLOOKUP(A74,'Job Title Data'!A74:B573,2,TRUE)</f>
        <v>Logistics Manager</v>
      </c>
      <c r="J74">
        <f t="shared" si="2"/>
        <v>55607</v>
      </c>
      <c r="K74" t="str">
        <f t="shared" si="3"/>
        <v>Nov-2015</v>
      </c>
    </row>
    <row r="75" spans="1:11" x14ac:dyDescent="0.3">
      <c r="A75" t="s">
        <v>162</v>
      </c>
      <c r="B75" t="s">
        <v>163</v>
      </c>
      <c r="C75" t="s">
        <v>26</v>
      </c>
      <c r="D75" t="s">
        <v>49</v>
      </c>
      <c r="E75">
        <v>100137</v>
      </c>
      <c r="F75" s="2">
        <v>42243</v>
      </c>
      <c r="G75">
        <v>5</v>
      </c>
      <c r="H75">
        <v>4</v>
      </c>
      <c r="I75" t="str">
        <f>VLOOKUP(A75,'Job Title Data'!A75:B574,2,TRUE)</f>
        <v>Sales Executive</v>
      </c>
      <c r="J75">
        <f t="shared" si="2"/>
        <v>100141</v>
      </c>
      <c r="K75" t="str">
        <f t="shared" si="3"/>
        <v>Aug-2015</v>
      </c>
    </row>
    <row r="76" spans="1:11" x14ac:dyDescent="0.3">
      <c r="A76" t="s">
        <v>164</v>
      </c>
      <c r="B76" t="s">
        <v>165</v>
      </c>
      <c r="C76" t="s">
        <v>17</v>
      </c>
      <c r="D76" t="s">
        <v>11</v>
      </c>
      <c r="E76">
        <v>45961</v>
      </c>
      <c r="F76" s="2">
        <v>43238</v>
      </c>
      <c r="G76">
        <v>1</v>
      </c>
      <c r="H76">
        <v>4</v>
      </c>
      <c r="I76" t="str">
        <f>VLOOKUP(A76,'Job Title Data'!A76:B575,2,TRUE)</f>
        <v>Marketing Lead</v>
      </c>
      <c r="J76">
        <f t="shared" si="2"/>
        <v>45965</v>
      </c>
      <c r="K76" t="str">
        <f t="shared" si="3"/>
        <v>May-2018</v>
      </c>
    </row>
    <row r="77" spans="1:11" x14ac:dyDescent="0.3">
      <c r="A77" t="s">
        <v>166</v>
      </c>
      <c r="B77" t="s">
        <v>167</v>
      </c>
      <c r="C77" t="s">
        <v>36</v>
      </c>
      <c r="D77" t="s">
        <v>11</v>
      </c>
      <c r="E77">
        <v>115979</v>
      </c>
      <c r="F77" s="2">
        <v>43426</v>
      </c>
      <c r="G77">
        <v>5</v>
      </c>
      <c r="H77">
        <v>8</v>
      </c>
      <c r="I77" t="str">
        <f>VLOOKUP(A77,'Job Title Data'!A77:B576,2,TRUE)</f>
        <v>HR Manager</v>
      </c>
      <c r="J77">
        <f t="shared" si="2"/>
        <v>115987</v>
      </c>
      <c r="K77" t="str">
        <f t="shared" si="3"/>
        <v>Nov-2018</v>
      </c>
    </row>
    <row r="78" spans="1:11" x14ac:dyDescent="0.3">
      <c r="A78" t="s">
        <v>168</v>
      </c>
      <c r="B78" t="s">
        <v>169</v>
      </c>
      <c r="C78" t="s">
        <v>26</v>
      </c>
      <c r="D78" t="s">
        <v>49</v>
      </c>
      <c r="E78">
        <v>71319</v>
      </c>
      <c r="F78" s="2">
        <v>43192</v>
      </c>
      <c r="G78">
        <v>4</v>
      </c>
      <c r="H78">
        <v>9</v>
      </c>
      <c r="I78" t="str">
        <f>VLOOKUP(A78,'Job Title Data'!A78:B577,2,TRUE)</f>
        <v>Account Manager</v>
      </c>
      <c r="J78">
        <f t="shared" si="2"/>
        <v>71328</v>
      </c>
      <c r="K78" t="str">
        <f t="shared" si="3"/>
        <v>Apr-2018</v>
      </c>
    </row>
    <row r="79" spans="1:11" x14ac:dyDescent="0.3">
      <c r="A79" t="s">
        <v>170</v>
      </c>
      <c r="B79" t="s">
        <v>171</v>
      </c>
      <c r="C79" t="s">
        <v>17</v>
      </c>
      <c r="D79" t="s">
        <v>49</v>
      </c>
      <c r="E79">
        <v>99128</v>
      </c>
      <c r="F79" s="2">
        <v>44186</v>
      </c>
      <c r="G79">
        <v>5</v>
      </c>
      <c r="H79">
        <v>4</v>
      </c>
      <c r="I79" t="str">
        <f>VLOOKUP(A79,'Job Title Data'!A79:B578,2,TRUE)</f>
        <v>Marketing Lead</v>
      </c>
      <c r="J79">
        <f t="shared" si="2"/>
        <v>99132</v>
      </c>
      <c r="K79" t="str">
        <f t="shared" si="3"/>
        <v>Dec-2020</v>
      </c>
    </row>
    <row r="80" spans="1:11" x14ac:dyDescent="0.3">
      <c r="A80" t="s">
        <v>172</v>
      </c>
      <c r="B80" t="s">
        <v>173</v>
      </c>
      <c r="C80" t="s">
        <v>26</v>
      </c>
      <c r="D80" t="s">
        <v>11</v>
      </c>
      <c r="E80">
        <v>88988</v>
      </c>
      <c r="F80" s="2">
        <v>42076</v>
      </c>
      <c r="G80">
        <v>5</v>
      </c>
      <c r="H80">
        <v>4</v>
      </c>
      <c r="I80" t="str">
        <f>VLOOKUP(A80,'Job Title Data'!A80:B579,2,TRUE)</f>
        <v>Account Manager</v>
      </c>
      <c r="J80">
        <f t="shared" si="2"/>
        <v>88992</v>
      </c>
      <c r="K80" t="str">
        <f t="shared" si="3"/>
        <v>Mar-2015</v>
      </c>
    </row>
    <row r="81" spans="1:11" x14ac:dyDescent="0.3">
      <c r="A81" t="s">
        <v>174</v>
      </c>
      <c r="B81" t="s">
        <v>175</v>
      </c>
      <c r="C81" t="s">
        <v>10</v>
      </c>
      <c r="D81" t="s">
        <v>11</v>
      </c>
      <c r="E81">
        <v>68781</v>
      </c>
      <c r="F81" s="2">
        <v>43459</v>
      </c>
      <c r="G81">
        <v>1</v>
      </c>
      <c r="H81">
        <v>3</v>
      </c>
      <c r="I81" t="str">
        <f>VLOOKUP(A81,'Job Title Data'!A81:B580,2,TRUE)</f>
        <v>IT Manager</v>
      </c>
      <c r="J81">
        <f t="shared" si="2"/>
        <v>68784</v>
      </c>
      <c r="K81" t="str">
        <f t="shared" si="3"/>
        <v>Dec-2018</v>
      </c>
    </row>
    <row r="82" spans="1:11" x14ac:dyDescent="0.3">
      <c r="A82" t="s">
        <v>176</v>
      </c>
      <c r="B82" t="s">
        <v>177</v>
      </c>
      <c r="C82" t="s">
        <v>36</v>
      </c>
      <c r="D82" t="s">
        <v>11</v>
      </c>
      <c r="E82">
        <v>94935</v>
      </c>
      <c r="F82" s="2">
        <v>42102</v>
      </c>
      <c r="G82">
        <v>3</v>
      </c>
      <c r="H82">
        <v>5</v>
      </c>
      <c r="I82" t="str">
        <f>VLOOKUP(A82,'Job Title Data'!A82:B581,2,TRUE)</f>
        <v>HR Associate</v>
      </c>
      <c r="J82">
        <f t="shared" si="2"/>
        <v>94940</v>
      </c>
      <c r="K82" t="str">
        <f t="shared" si="3"/>
        <v>Apr-2015</v>
      </c>
    </row>
    <row r="83" spans="1:11" x14ac:dyDescent="0.3">
      <c r="A83" t="s">
        <v>178</v>
      </c>
      <c r="B83" t="s">
        <v>179</v>
      </c>
      <c r="C83" t="s">
        <v>36</v>
      </c>
      <c r="D83" t="s">
        <v>11</v>
      </c>
      <c r="E83">
        <v>108779</v>
      </c>
      <c r="F83" s="2">
        <v>43086</v>
      </c>
      <c r="G83">
        <v>1</v>
      </c>
      <c r="H83">
        <v>1</v>
      </c>
      <c r="I83" t="str">
        <f>VLOOKUP(A83,'Job Title Data'!A83:B582,2,TRUE)</f>
        <v>Talent Acquisition Specialist</v>
      </c>
      <c r="J83">
        <f t="shared" si="2"/>
        <v>108780</v>
      </c>
      <c r="K83" t="str">
        <f t="shared" si="3"/>
        <v>Dec-2017</v>
      </c>
    </row>
    <row r="84" spans="1:11" x14ac:dyDescent="0.3">
      <c r="A84" t="s">
        <v>180</v>
      </c>
      <c r="B84" t="s">
        <v>181</v>
      </c>
      <c r="C84" t="s">
        <v>14</v>
      </c>
      <c r="D84" t="s">
        <v>11</v>
      </c>
      <c r="E84">
        <v>70305</v>
      </c>
      <c r="F84" s="2">
        <v>45635</v>
      </c>
      <c r="G84">
        <v>4</v>
      </c>
      <c r="H84">
        <v>12</v>
      </c>
      <c r="I84" t="str">
        <f>VLOOKUP(A84,'Job Title Data'!A84:B583,2,TRUE)</f>
        <v>Accountant</v>
      </c>
      <c r="J84">
        <f t="shared" si="2"/>
        <v>70317</v>
      </c>
      <c r="K84" t="str">
        <f t="shared" si="3"/>
        <v>Dec-2024</v>
      </c>
    </row>
    <row r="85" spans="1:11" x14ac:dyDescent="0.3">
      <c r="A85" t="s">
        <v>182</v>
      </c>
      <c r="B85" t="s">
        <v>183</v>
      </c>
      <c r="C85" t="s">
        <v>36</v>
      </c>
      <c r="D85" t="s">
        <v>49</v>
      </c>
      <c r="E85">
        <v>75965</v>
      </c>
      <c r="F85" s="2">
        <v>43275</v>
      </c>
      <c r="G85">
        <v>2</v>
      </c>
      <c r="H85">
        <v>1</v>
      </c>
      <c r="I85" t="str">
        <f>VLOOKUP(A85,'Job Title Data'!A85:B584,2,TRUE)</f>
        <v>HR Associate</v>
      </c>
      <c r="J85">
        <f t="shared" si="2"/>
        <v>75966</v>
      </c>
      <c r="K85" t="str">
        <f t="shared" si="3"/>
        <v>Jun-2018</v>
      </c>
    </row>
    <row r="86" spans="1:11" x14ac:dyDescent="0.3">
      <c r="A86" t="s">
        <v>184</v>
      </c>
      <c r="B86" t="s">
        <v>185</v>
      </c>
      <c r="C86" t="s">
        <v>26</v>
      </c>
      <c r="D86" t="s">
        <v>49</v>
      </c>
      <c r="E86">
        <v>40560</v>
      </c>
      <c r="F86" s="2">
        <v>43502</v>
      </c>
      <c r="G86">
        <v>4</v>
      </c>
      <c r="H86">
        <v>10</v>
      </c>
      <c r="I86" t="str">
        <f>VLOOKUP(A86,'Job Title Data'!A86:B585,2,TRUE)</f>
        <v>Sales Associate</v>
      </c>
      <c r="J86">
        <f t="shared" si="2"/>
        <v>40570</v>
      </c>
      <c r="K86" t="str">
        <f t="shared" si="3"/>
        <v>Feb-2019</v>
      </c>
    </row>
    <row r="87" spans="1:11" x14ac:dyDescent="0.3">
      <c r="A87" t="s">
        <v>186</v>
      </c>
      <c r="B87" t="s">
        <v>187</v>
      </c>
      <c r="C87" t="s">
        <v>14</v>
      </c>
      <c r="D87" t="s">
        <v>49</v>
      </c>
      <c r="E87">
        <v>88274</v>
      </c>
      <c r="F87" s="2">
        <v>44518</v>
      </c>
      <c r="G87">
        <v>2</v>
      </c>
      <c r="H87">
        <v>5</v>
      </c>
      <c r="I87" t="str">
        <f>VLOOKUP(A87,'Job Title Data'!A87:B586,2,TRUE)</f>
        <v>Finance Manager</v>
      </c>
      <c r="J87">
        <f t="shared" si="2"/>
        <v>88279</v>
      </c>
      <c r="K87" t="str">
        <f t="shared" si="3"/>
        <v>Nov-2021</v>
      </c>
    </row>
    <row r="88" spans="1:11" x14ac:dyDescent="0.3">
      <c r="A88" t="s">
        <v>188</v>
      </c>
      <c r="B88" t="s">
        <v>189</v>
      </c>
      <c r="C88" t="s">
        <v>14</v>
      </c>
      <c r="D88" t="s">
        <v>49</v>
      </c>
      <c r="E88">
        <v>50155</v>
      </c>
      <c r="F88" s="2">
        <v>42855</v>
      </c>
      <c r="G88">
        <v>1</v>
      </c>
      <c r="H88">
        <v>2</v>
      </c>
      <c r="I88" t="str">
        <f>VLOOKUP(A88,'Job Title Data'!A88:B587,2,TRUE)</f>
        <v>Accountant</v>
      </c>
      <c r="J88">
        <f t="shared" si="2"/>
        <v>50157</v>
      </c>
      <c r="K88" t="str">
        <f t="shared" si="3"/>
        <v>Apr-2017</v>
      </c>
    </row>
    <row r="89" spans="1:11" x14ac:dyDescent="0.3">
      <c r="A89" t="s">
        <v>190</v>
      </c>
      <c r="B89" t="s">
        <v>191</v>
      </c>
      <c r="C89" t="s">
        <v>14</v>
      </c>
      <c r="D89" t="s">
        <v>49</v>
      </c>
      <c r="E89">
        <v>64695</v>
      </c>
      <c r="F89" s="2">
        <v>44912</v>
      </c>
      <c r="G89">
        <v>1</v>
      </c>
      <c r="H89">
        <v>4</v>
      </c>
      <c r="I89" t="str">
        <f>VLOOKUP(A89,'Job Title Data'!A89:B588,2,TRUE)</f>
        <v>Finance Manager</v>
      </c>
      <c r="J89">
        <f t="shared" si="2"/>
        <v>64699</v>
      </c>
      <c r="K89" t="str">
        <f t="shared" si="3"/>
        <v>Dec-2022</v>
      </c>
    </row>
    <row r="90" spans="1:11" x14ac:dyDescent="0.3">
      <c r="A90" t="s">
        <v>192</v>
      </c>
      <c r="B90" t="s">
        <v>193</v>
      </c>
      <c r="C90" t="s">
        <v>36</v>
      </c>
      <c r="D90" t="s">
        <v>11</v>
      </c>
      <c r="E90">
        <v>51866</v>
      </c>
      <c r="F90" s="2">
        <v>43545</v>
      </c>
      <c r="G90">
        <v>2</v>
      </c>
      <c r="H90">
        <v>5</v>
      </c>
      <c r="I90" t="str">
        <f>VLOOKUP(A90,'Job Title Data'!A90:B589,2,TRUE)</f>
        <v>HR Associate</v>
      </c>
      <c r="J90">
        <f t="shared" si="2"/>
        <v>51871</v>
      </c>
      <c r="K90" t="str">
        <f t="shared" si="3"/>
        <v>Mar-2019</v>
      </c>
    </row>
    <row r="91" spans="1:11" x14ac:dyDescent="0.3">
      <c r="A91" t="s">
        <v>194</v>
      </c>
      <c r="B91" t="s">
        <v>195</v>
      </c>
      <c r="C91" t="s">
        <v>14</v>
      </c>
      <c r="D91" t="s">
        <v>49</v>
      </c>
      <c r="E91">
        <v>98517</v>
      </c>
      <c r="F91" s="2">
        <v>43661</v>
      </c>
      <c r="G91">
        <v>2</v>
      </c>
      <c r="H91">
        <v>3</v>
      </c>
      <c r="I91" t="str">
        <f>VLOOKUP(A91,'Job Title Data'!A91:B590,2,TRUE)</f>
        <v>Accountant</v>
      </c>
      <c r="J91">
        <f t="shared" si="2"/>
        <v>98520</v>
      </c>
      <c r="K91" t="str">
        <f t="shared" si="3"/>
        <v>Jul-2019</v>
      </c>
    </row>
    <row r="92" spans="1:11" x14ac:dyDescent="0.3">
      <c r="A92" t="s">
        <v>196</v>
      </c>
      <c r="B92" t="s">
        <v>197</v>
      </c>
      <c r="C92" t="s">
        <v>26</v>
      </c>
      <c r="D92" t="s">
        <v>49</v>
      </c>
      <c r="E92">
        <v>72494</v>
      </c>
      <c r="F92" s="2">
        <v>44592</v>
      </c>
      <c r="G92">
        <v>4</v>
      </c>
      <c r="H92">
        <v>14</v>
      </c>
      <c r="I92" t="str">
        <f>VLOOKUP(A92,'Job Title Data'!A92:B591,2,TRUE)</f>
        <v>Sales Executive</v>
      </c>
      <c r="J92">
        <f t="shared" si="2"/>
        <v>72508</v>
      </c>
      <c r="K92" t="str">
        <f t="shared" si="3"/>
        <v>Jan-2022</v>
      </c>
    </row>
    <row r="93" spans="1:11" x14ac:dyDescent="0.3">
      <c r="A93" t="s">
        <v>198</v>
      </c>
      <c r="B93" t="s">
        <v>199</v>
      </c>
      <c r="C93" t="s">
        <v>14</v>
      </c>
      <c r="D93" t="s">
        <v>11</v>
      </c>
      <c r="E93">
        <v>65839</v>
      </c>
      <c r="F93" s="2">
        <v>43348</v>
      </c>
      <c r="G93">
        <v>1</v>
      </c>
      <c r="H93">
        <v>2</v>
      </c>
      <c r="I93" t="str">
        <f>VLOOKUP(A93,'Job Title Data'!A93:B592,2,TRUE)</f>
        <v>Financial Analyst</v>
      </c>
      <c r="J93">
        <f t="shared" si="2"/>
        <v>65841</v>
      </c>
      <c r="K93" t="str">
        <f t="shared" si="3"/>
        <v>Sep-2018</v>
      </c>
    </row>
    <row r="94" spans="1:11" x14ac:dyDescent="0.3">
      <c r="A94" t="s">
        <v>200</v>
      </c>
      <c r="B94" t="s">
        <v>201</v>
      </c>
      <c r="C94" t="s">
        <v>36</v>
      </c>
      <c r="D94" t="s">
        <v>49</v>
      </c>
      <c r="E94">
        <v>88947</v>
      </c>
      <c r="F94" s="2">
        <v>45082</v>
      </c>
      <c r="G94">
        <v>2</v>
      </c>
      <c r="H94">
        <v>5</v>
      </c>
      <c r="I94" t="str">
        <f>VLOOKUP(A94,'Job Title Data'!A94:B593,2,TRUE)</f>
        <v>HR Manager</v>
      </c>
      <c r="J94">
        <f t="shared" si="2"/>
        <v>88952</v>
      </c>
      <c r="K94" t="str">
        <f t="shared" si="3"/>
        <v>Jun-2023</v>
      </c>
    </row>
    <row r="95" spans="1:11" x14ac:dyDescent="0.3">
      <c r="A95" t="s">
        <v>202</v>
      </c>
      <c r="B95" t="s">
        <v>203</v>
      </c>
      <c r="C95" t="s">
        <v>17</v>
      </c>
      <c r="D95" t="s">
        <v>49</v>
      </c>
      <c r="E95">
        <v>67142</v>
      </c>
      <c r="F95" s="2">
        <v>44732</v>
      </c>
      <c r="G95">
        <v>5</v>
      </c>
      <c r="H95">
        <v>9</v>
      </c>
      <c r="I95" t="str">
        <f>VLOOKUP(A95,'Job Title Data'!A95:B594,2,TRUE)</f>
        <v>Marketing Analyst</v>
      </c>
      <c r="J95">
        <f t="shared" si="2"/>
        <v>67151</v>
      </c>
      <c r="K95" t="str">
        <f t="shared" si="3"/>
        <v>Jun-2022</v>
      </c>
    </row>
    <row r="96" spans="1:11" x14ac:dyDescent="0.3">
      <c r="A96" t="s">
        <v>204</v>
      </c>
      <c r="B96" t="s">
        <v>205</v>
      </c>
      <c r="C96" t="s">
        <v>29</v>
      </c>
      <c r="D96" t="s">
        <v>49</v>
      </c>
      <c r="E96">
        <v>60598</v>
      </c>
      <c r="F96" s="2">
        <v>42289</v>
      </c>
      <c r="G96">
        <v>5</v>
      </c>
      <c r="H96">
        <v>7</v>
      </c>
      <c r="I96" t="str">
        <f>VLOOKUP(A96,'Job Title Data'!A96:B595,2,TRUE)</f>
        <v>Operations Coordinator</v>
      </c>
      <c r="J96">
        <f t="shared" si="2"/>
        <v>60605</v>
      </c>
      <c r="K96" t="str">
        <f t="shared" si="3"/>
        <v>Oct-2015</v>
      </c>
    </row>
    <row r="97" spans="1:11" x14ac:dyDescent="0.3">
      <c r="A97" t="s">
        <v>206</v>
      </c>
      <c r="B97" t="s">
        <v>207</v>
      </c>
      <c r="C97" t="s">
        <v>26</v>
      </c>
      <c r="D97" t="s">
        <v>11</v>
      </c>
      <c r="E97">
        <v>104957</v>
      </c>
      <c r="F97" s="2">
        <v>45090</v>
      </c>
      <c r="G97">
        <v>3</v>
      </c>
      <c r="H97">
        <v>9</v>
      </c>
      <c r="I97" t="str">
        <f>VLOOKUP(A97,'Job Title Data'!A97:B596,2,TRUE)</f>
        <v>Sales Executive</v>
      </c>
      <c r="J97">
        <f t="shared" si="2"/>
        <v>104966</v>
      </c>
      <c r="K97" t="str">
        <f t="shared" si="3"/>
        <v>Jun-2023</v>
      </c>
    </row>
    <row r="98" spans="1:11" x14ac:dyDescent="0.3">
      <c r="A98" t="s">
        <v>208</v>
      </c>
      <c r="B98" t="s">
        <v>209</v>
      </c>
      <c r="C98" t="s">
        <v>29</v>
      </c>
      <c r="D98" t="s">
        <v>11</v>
      </c>
      <c r="E98">
        <v>109085</v>
      </c>
      <c r="F98" s="2">
        <v>42660</v>
      </c>
      <c r="G98">
        <v>1</v>
      </c>
      <c r="H98">
        <v>1</v>
      </c>
      <c r="I98" t="str">
        <f>VLOOKUP(A98,'Job Title Data'!A98:B597,2,TRUE)</f>
        <v>Supply Chain Analyst</v>
      </c>
      <c r="J98">
        <f t="shared" si="2"/>
        <v>109086</v>
      </c>
      <c r="K98" t="str">
        <f t="shared" si="3"/>
        <v>Oct-2016</v>
      </c>
    </row>
    <row r="99" spans="1:11" x14ac:dyDescent="0.3">
      <c r="A99" t="s">
        <v>210</v>
      </c>
      <c r="B99" t="s">
        <v>211</v>
      </c>
      <c r="C99" t="s">
        <v>29</v>
      </c>
      <c r="D99" t="s">
        <v>49</v>
      </c>
      <c r="E99">
        <v>54928</v>
      </c>
      <c r="F99" s="2">
        <v>44092</v>
      </c>
      <c r="G99">
        <v>4</v>
      </c>
      <c r="H99">
        <v>15</v>
      </c>
      <c r="I99" t="str">
        <f>VLOOKUP(A99,'Job Title Data'!A99:B598,2,TRUE)</f>
        <v>Operations Coordinator</v>
      </c>
      <c r="J99">
        <f t="shared" si="2"/>
        <v>54943</v>
      </c>
      <c r="K99" t="str">
        <f t="shared" si="3"/>
        <v>Sep-2020</v>
      </c>
    </row>
    <row r="100" spans="1:11" x14ac:dyDescent="0.3">
      <c r="A100" t="s">
        <v>212</v>
      </c>
      <c r="B100" t="s">
        <v>213</v>
      </c>
      <c r="C100" t="s">
        <v>17</v>
      </c>
      <c r="D100" t="s">
        <v>11</v>
      </c>
      <c r="E100">
        <v>102078</v>
      </c>
      <c r="F100" s="2">
        <v>44820</v>
      </c>
      <c r="G100">
        <v>3</v>
      </c>
      <c r="H100">
        <v>7</v>
      </c>
      <c r="I100" t="str">
        <f>VLOOKUP(A100,'Job Title Data'!A100:B599,2,TRUE)</f>
        <v>Marketing Lead</v>
      </c>
      <c r="J100">
        <f t="shared" si="2"/>
        <v>102085</v>
      </c>
      <c r="K100" t="str">
        <f t="shared" si="3"/>
        <v>Sep-2022</v>
      </c>
    </row>
    <row r="101" spans="1:11" x14ac:dyDescent="0.3">
      <c r="A101" t="s">
        <v>214</v>
      </c>
      <c r="B101" t="s">
        <v>215</v>
      </c>
      <c r="C101" t="s">
        <v>10</v>
      </c>
      <c r="D101" t="s">
        <v>11</v>
      </c>
      <c r="E101">
        <v>52914</v>
      </c>
      <c r="F101" s="2">
        <v>42422</v>
      </c>
      <c r="G101">
        <v>5</v>
      </c>
      <c r="H101">
        <v>14</v>
      </c>
      <c r="I101" t="str">
        <f>VLOOKUP(A101,'Job Title Data'!A101:B600,2,TRUE)</f>
        <v>Software Engineer</v>
      </c>
      <c r="J101">
        <f t="shared" si="2"/>
        <v>52928</v>
      </c>
      <c r="K101" t="str">
        <f t="shared" si="3"/>
        <v>Feb-2016</v>
      </c>
    </row>
    <row r="102" spans="1:11" x14ac:dyDescent="0.3">
      <c r="A102" t="s">
        <v>216</v>
      </c>
      <c r="B102" t="s">
        <v>217</v>
      </c>
      <c r="C102" t="s">
        <v>29</v>
      </c>
      <c r="D102" t="s">
        <v>49</v>
      </c>
      <c r="E102">
        <v>58827</v>
      </c>
      <c r="F102" s="2">
        <v>45550</v>
      </c>
      <c r="G102">
        <v>5</v>
      </c>
      <c r="H102">
        <v>12</v>
      </c>
      <c r="I102" t="str">
        <f>VLOOKUP(A102,'Job Title Data'!A102:B601,2,TRUE)</f>
        <v>Logistics Manager</v>
      </c>
      <c r="J102">
        <f t="shared" si="2"/>
        <v>58839</v>
      </c>
      <c r="K102" t="str">
        <f t="shared" si="3"/>
        <v>Sep-2024</v>
      </c>
    </row>
    <row r="103" spans="1:11" x14ac:dyDescent="0.3">
      <c r="A103" t="s">
        <v>218</v>
      </c>
      <c r="B103" t="s">
        <v>219</v>
      </c>
      <c r="C103" t="s">
        <v>26</v>
      </c>
      <c r="D103" t="s">
        <v>49</v>
      </c>
      <c r="E103">
        <v>85890</v>
      </c>
      <c r="F103" s="2">
        <v>44564</v>
      </c>
      <c r="G103">
        <v>5</v>
      </c>
      <c r="H103">
        <v>12</v>
      </c>
      <c r="I103" t="str">
        <f>VLOOKUP(A103,'Job Title Data'!A103:B602,2,TRUE)</f>
        <v>Sales Executive</v>
      </c>
      <c r="J103">
        <f t="shared" si="2"/>
        <v>85902</v>
      </c>
      <c r="K103" t="str">
        <f t="shared" si="3"/>
        <v>Jan-2022</v>
      </c>
    </row>
    <row r="104" spans="1:11" x14ac:dyDescent="0.3">
      <c r="A104" t="s">
        <v>220</v>
      </c>
      <c r="B104" t="s">
        <v>221</v>
      </c>
      <c r="C104" t="s">
        <v>10</v>
      </c>
      <c r="D104" t="s">
        <v>49</v>
      </c>
      <c r="E104">
        <v>96198</v>
      </c>
      <c r="F104" s="2">
        <v>42531</v>
      </c>
      <c r="G104">
        <v>2</v>
      </c>
      <c r="H104">
        <v>5</v>
      </c>
      <c r="I104" t="str">
        <f>VLOOKUP(A104,'Job Title Data'!A104:B603,2,TRUE)</f>
        <v>Network Administrator</v>
      </c>
      <c r="J104">
        <f t="shared" si="2"/>
        <v>96203</v>
      </c>
      <c r="K104" t="str">
        <f t="shared" si="3"/>
        <v>Jun-2016</v>
      </c>
    </row>
    <row r="105" spans="1:11" x14ac:dyDescent="0.3">
      <c r="A105" t="s">
        <v>222</v>
      </c>
      <c r="B105" t="s">
        <v>223</v>
      </c>
      <c r="C105" t="s">
        <v>17</v>
      </c>
      <c r="D105" t="s">
        <v>11</v>
      </c>
      <c r="E105">
        <v>87400</v>
      </c>
      <c r="F105" s="2">
        <v>44666</v>
      </c>
      <c r="G105">
        <v>3</v>
      </c>
      <c r="H105">
        <v>5</v>
      </c>
      <c r="I105" t="str">
        <f>VLOOKUP(A105,'Job Title Data'!A105:B604,2,TRUE)</f>
        <v>Content Strategist</v>
      </c>
      <c r="J105">
        <f t="shared" si="2"/>
        <v>87405</v>
      </c>
      <c r="K105" t="str">
        <f t="shared" si="3"/>
        <v>Apr-2022</v>
      </c>
    </row>
    <row r="106" spans="1:11" x14ac:dyDescent="0.3">
      <c r="A106" t="s">
        <v>224</v>
      </c>
      <c r="B106" t="s">
        <v>225</v>
      </c>
      <c r="C106" t="s">
        <v>36</v>
      </c>
      <c r="D106" t="s">
        <v>49</v>
      </c>
      <c r="E106">
        <v>104836</v>
      </c>
      <c r="F106" s="2">
        <v>43669</v>
      </c>
      <c r="G106">
        <v>3</v>
      </c>
      <c r="H106">
        <v>15</v>
      </c>
      <c r="I106" t="str">
        <f>VLOOKUP(A106,'Job Title Data'!A106:B605,2,TRUE)</f>
        <v>Talent Acquisition Specialist</v>
      </c>
      <c r="J106">
        <f t="shared" si="2"/>
        <v>104851</v>
      </c>
      <c r="K106" t="str">
        <f t="shared" si="3"/>
        <v>Jul-2019</v>
      </c>
    </row>
    <row r="107" spans="1:11" x14ac:dyDescent="0.3">
      <c r="A107" t="s">
        <v>226</v>
      </c>
      <c r="B107" t="s">
        <v>227</v>
      </c>
      <c r="C107" t="s">
        <v>29</v>
      </c>
      <c r="D107" t="s">
        <v>11</v>
      </c>
      <c r="E107">
        <v>92934</v>
      </c>
      <c r="F107" s="2">
        <v>45373</v>
      </c>
      <c r="G107">
        <v>4</v>
      </c>
      <c r="H107">
        <v>3</v>
      </c>
      <c r="I107" t="str">
        <f>VLOOKUP(A107,'Job Title Data'!A107:B606,2,TRUE)</f>
        <v>Supply Chain Analyst</v>
      </c>
      <c r="J107">
        <f t="shared" si="2"/>
        <v>92937</v>
      </c>
      <c r="K107" t="str">
        <f t="shared" si="3"/>
        <v>Mar-2024</v>
      </c>
    </row>
    <row r="108" spans="1:11" x14ac:dyDescent="0.3">
      <c r="A108" t="s">
        <v>228</v>
      </c>
      <c r="B108" t="s">
        <v>229</v>
      </c>
      <c r="C108" t="s">
        <v>10</v>
      </c>
      <c r="D108" t="s">
        <v>49</v>
      </c>
      <c r="E108">
        <v>45526</v>
      </c>
      <c r="F108" s="2">
        <v>45513</v>
      </c>
      <c r="G108">
        <v>3</v>
      </c>
      <c r="H108">
        <v>12</v>
      </c>
      <c r="I108" t="str">
        <f>VLOOKUP(A108,'Job Title Data'!A108:B607,2,TRUE)</f>
        <v>IT Manager</v>
      </c>
      <c r="J108">
        <f t="shared" si="2"/>
        <v>45538</v>
      </c>
      <c r="K108" t="str">
        <f t="shared" si="3"/>
        <v>Aug-2024</v>
      </c>
    </row>
    <row r="109" spans="1:11" x14ac:dyDescent="0.3">
      <c r="A109" t="s">
        <v>230</v>
      </c>
      <c r="B109" t="s">
        <v>231</v>
      </c>
      <c r="C109" t="s">
        <v>10</v>
      </c>
      <c r="D109" t="s">
        <v>11</v>
      </c>
      <c r="E109">
        <v>44612</v>
      </c>
      <c r="F109" s="2">
        <v>44812</v>
      </c>
      <c r="G109">
        <v>4</v>
      </c>
      <c r="H109">
        <v>3</v>
      </c>
      <c r="I109" t="str">
        <f>VLOOKUP(A109,'Job Title Data'!A109:B608,2,TRUE)</f>
        <v>Software Engineer</v>
      </c>
      <c r="J109">
        <f t="shared" si="2"/>
        <v>44615</v>
      </c>
      <c r="K109" t="str">
        <f t="shared" si="3"/>
        <v>Sep-2022</v>
      </c>
    </row>
    <row r="110" spans="1:11" x14ac:dyDescent="0.3">
      <c r="A110" t="s">
        <v>232</v>
      </c>
      <c r="B110" t="s">
        <v>233</v>
      </c>
      <c r="C110" t="s">
        <v>14</v>
      </c>
      <c r="D110" t="s">
        <v>49</v>
      </c>
      <c r="E110">
        <v>97009</v>
      </c>
      <c r="F110" s="2">
        <v>43992</v>
      </c>
      <c r="G110">
        <v>2</v>
      </c>
      <c r="H110">
        <v>1</v>
      </c>
      <c r="I110" t="str">
        <f>VLOOKUP(A110,'Job Title Data'!A110:B609,2,TRUE)</f>
        <v>Finance Manager</v>
      </c>
      <c r="J110">
        <f t="shared" si="2"/>
        <v>97010</v>
      </c>
      <c r="K110" t="str">
        <f t="shared" si="3"/>
        <v>Jun-2020</v>
      </c>
    </row>
    <row r="111" spans="1:11" x14ac:dyDescent="0.3">
      <c r="A111" t="s">
        <v>234</v>
      </c>
      <c r="B111" t="s">
        <v>235</v>
      </c>
      <c r="C111" t="s">
        <v>10</v>
      </c>
      <c r="D111" t="s">
        <v>11</v>
      </c>
      <c r="E111">
        <v>100977</v>
      </c>
      <c r="F111" s="2">
        <v>42177</v>
      </c>
      <c r="G111">
        <v>4</v>
      </c>
      <c r="H111">
        <v>7</v>
      </c>
      <c r="I111" t="str">
        <f>VLOOKUP(A111,'Job Title Data'!A111:B610,2,TRUE)</f>
        <v>Systems Analyst</v>
      </c>
      <c r="J111">
        <f t="shared" si="2"/>
        <v>100984</v>
      </c>
      <c r="K111" t="str">
        <f t="shared" si="3"/>
        <v>Jun-2015</v>
      </c>
    </row>
    <row r="112" spans="1:11" x14ac:dyDescent="0.3">
      <c r="A112" t="s">
        <v>236</v>
      </c>
      <c r="B112" t="s">
        <v>237</v>
      </c>
      <c r="C112" t="s">
        <v>36</v>
      </c>
      <c r="D112" t="s">
        <v>11</v>
      </c>
      <c r="E112">
        <v>108568</v>
      </c>
      <c r="F112" s="2">
        <v>44014</v>
      </c>
      <c r="G112">
        <v>1</v>
      </c>
      <c r="H112">
        <v>3</v>
      </c>
      <c r="I112" t="str">
        <f>VLOOKUP(A112,'Job Title Data'!A112:B611,2,TRUE)</f>
        <v>HR Manager</v>
      </c>
      <c r="J112">
        <f t="shared" si="2"/>
        <v>108571</v>
      </c>
      <c r="K112" t="str">
        <f t="shared" si="3"/>
        <v>Jul-2020</v>
      </c>
    </row>
    <row r="113" spans="1:11" x14ac:dyDescent="0.3">
      <c r="A113" t="s">
        <v>238</v>
      </c>
      <c r="B113" t="s">
        <v>239</v>
      </c>
      <c r="C113" t="s">
        <v>17</v>
      </c>
      <c r="D113" t="s">
        <v>49</v>
      </c>
      <c r="E113">
        <v>98544</v>
      </c>
      <c r="F113" s="2">
        <v>43687</v>
      </c>
      <c r="G113">
        <v>3</v>
      </c>
      <c r="H113">
        <v>7</v>
      </c>
      <c r="I113" t="str">
        <f>VLOOKUP(A113,'Job Title Data'!A113:B612,2,TRUE)</f>
        <v>Marketing Lead</v>
      </c>
      <c r="J113">
        <f t="shared" si="2"/>
        <v>98551</v>
      </c>
      <c r="K113" t="str">
        <f t="shared" si="3"/>
        <v>Aug-2019</v>
      </c>
    </row>
    <row r="114" spans="1:11" x14ac:dyDescent="0.3">
      <c r="A114" t="s">
        <v>240</v>
      </c>
      <c r="B114" t="s">
        <v>241</v>
      </c>
      <c r="C114" t="s">
        <v>29</v>
      </c>
      <c r="D114" t="s">
        <v>49</v>
      </c>
      <c r="E114">
        <v>93842</v>
      </c>
      <c r="F114" s="2">
        <v>43727</v>
      </c>
      <c r="G114">
        <v>2</v>
      </c>
      <c r="H114">
        <v>3</v>
      </c>
      <c r="I114" t="str">
        <f>VLOOKUP(A114,'Job Title Data'!A114:B613,2,TRUE)</f>
        <v>Operations Coordinator</v>
      </c>
      <c r="J114">
        <f t="shared" si="2"/>
        <v>93845</v>
      </c>
      <c r="K114" t="str">
        <f t="shared" si="3"/>
        <v>Sep-2019</v>
      </c>
    </row>
    <row r="115" spans="1:11" x14ac:dyDescent="0.3">
      <c r="A115" t="s">
        <v>242</v>
      </c>
      <c r="B115" t="s">
        <v>243</v>
      </c>
      <c r="C115" t="s">
        <v>29</v>
      </c>
      <c r="D115" t="s">
        <v>49</v>
      </c>
      <c r="E115">
        <v>107386</v>
      </c>
      <c r="F115" s="2">
        <v>42794</v>
      </c>
      <c r="G115">
        <v>1</v>
      </c>
      <c r="H115">
        <v>3</v>
      </c>
      <c r="I115" t="str">
        <f>VLOOKUP(A115,'Job Title Data'!A115:B614,2,TRUE)</f>
        <v>Supply Chain Analyst</v>
      </c>
      <c r="J115">
        <f t="shared" si="2"/>
        <v>107389</v>
      </c>
      <c r="K115" t="str">
        <f t="shared" si="3"/>
        <v>Feb-2017</v>
      </c>
    </row>
    <row r="116" spans="1:11" x14ac:dyDescent="0.3">
      <c r="A116" t="s">
        <v>244</v>
      </c>
      <c r="B116" t="s">
        <v>245</v>
      </c>
      <c r="C116" t="s">
        <v>26</v>
      </c>
      <c r="D116" t="s">
        <v>49</v>
      </c>
      <c r="E116">
        <v>95011</v>
      </c>
      <c r="F116" s="2">
        <v>42195</v>
      </c>
      <c r="G116">
        <v>1</v>
      </c>
      <c r="H116">
        <v>0</v>
      </c>
      <c r="I116" t="str">
        <f>VLOOKUP(A116,'Job Title Data'!A116:B615,2,TRUE)</f>
        <v>Sales Associate</v>
      </c>
      <c r="J116">
        <f t="shared" si="2"/>
        <v>95011</v>
      </c>
      <c r="K116" t="str">
        <f t="shared" si="3"/>
        <v>Jul-2015</v>
      </c>
    </row>
    <row r="117" spans="1:11" x14ac:dyDescent="0.3">
      <c r="A117" t="s">
        <v>246</v>
      </c>
      <c r="B117" t="s">
        <v>247</v>
      </c>
      <c r="C117" t="s">
        <v>10</v>
      </c>
      <c r="D117" t="s">
        <v>11</v>
      </c>
      <c r="E117">
        <v>92932</v>
      </c>
      <c r="F117" s="2">
        <v>43592</v>
      </c>
      <c r="G117">
        <v>2</v>
      </c>
      <c r="H117">
        <v>3</v>
      </c>
      <c r="I117" t="str">
        <f>VLOOKUP(A117,'Job Title Data'!A117:B616,2,TRUE)</f>
        <v>Software Engineer</v>
      </c>
      <c r="J117">
        <f t="shared" si="2"/>
        <v>92935</v>
      </c>
      <c r="K117" t="str">
        <f t="shared" si="3"/>
        <v>May-2019</v>
      </c>
    </row>
    <row r="118" spans="1:11" x14ac:dyDescent="0.3">
      <c r="A118" t="s">
        <v>248</v>
      </c>
      <c r="B118" t="s">
        <v>249</v>
      </c>
      <c r="C118" t="s">
        <v>26</v>
      </c>
      <c r="D118" t="s">
        <v>11</v>
      </c>
      <c r="E118">
        <v>44233</v>
      </c>
      <c r="F118" s="2">
        <v>42383</v>
      </c>
      <c r="G118">
        <v>4</v>
      </c>
      <c r="H118">
        <v>5</v>
      </c>
      <c r="I118" t="str">
        <f>VLOOKUP(A118,'Job Title Data'!A118:B617,2,TRUE)</f>
        <v>Sales Executive</v>
      </c>
      <c r="J118">
        <f t="shared" si="2"/>
        <v>44238</v>
      </c>
      <c r="K118" t="str">
        <f t="shared" si="3"/>
        <v>Jan-2016</v>
      </c>
    </row>
    <row r="119" spans="1:11" x14ac:dyDescent="0.3">
      <c r="A119" t="s">
        <v>250</v>
      </c>
      <c r="B119" t="s">
        <v>251</v>
      </c>
      <c r="C119" t="s">
        <v>14</v>
      </c>
      <c r="D119" t="s">
        <v>11</v>
      </c>
      <c r="E119">
        <v>81650</v>
      </c>
      <c r="F119" s="2">
        <v>45039</v>
      </c>
      <c r="G119">
        <v>4</v>
      </c>
      <c r="H119">
        <v>7</v>
      </c>
      <c r="I119" t="str">
        <f>VLOOKUP(A119,'Job Title Data'!A119:B618,2,TRUE)</f>
        <v>Finance Manager</v>
      </c>
      <c r="J119">
        <f t="shared" si="2"/>
        <v>81657</v>
      </c>
      <c r="K119" t="str">
        <f t="shared" si="3"/>
        <v>Apr-2023</v>
      </c>
    </row>
    <row r="120" spans="1:11" x14ac:dyDescent="0.3">
      <c r="A120" t="s">
        <v>252</v>
      </c>
      <c r="B120" t="s">
        <v>253</v>
      </c>
      <c r="C120" t="s">
        <v>29</v>
      </c>
      <c r="D120" t="s">
        <v>49</v>
      </c>
      <c r="E120">
        <v>72010</v>
      </c>
      <c r="F120" s="2">
        <v>45326</v>
      </c>
      <c r="G120">
        <v>1</v>
      </c>
      <c r="H120">
        <v>0</v>
      </c>
      <c r="I120" t="str">
        <f>VLOOKUP(A120,'Job Title Data'!A120:B619,2,TRUE)</f>
        <v>Supply Chain Analyst</v>
      </c>
      <c r="J120">
        <f t="shared" si="2"/>
        <v>72010</v>
      </c>
      <c r="K120" t="str">
        <f t="shared" si="3"/>
        <v>Feb-2024</v>
      </c>
    </row>
    <row r="121" spans="1:11" x14ac:dyDescent="0.3">
      <c r="A121" t="s">
        <v>254</v>
      </c>
      <c r="B121" t="s">
        <v>255</v>
      </c>
      <c r="C121" t="s">
        <v>10</v>
      </c>
      <c r="D121" t="s">
        <v>49</v>
      </c>
      <c r="E121">
        <v>92141</v>
      </c>
      <c r="F121" s="2">
        <v>45610</v>
      </c>
      <c r="G121">
        <v>1</v>
      </c>
      <c r="H121">
        <v>2</v>
      </c>
      <c r="I121" t="str">
        <f>VLOOKUP(A121,'Job Title Data'!A121:B620,2,TRUE)</f>
        <v>Software Engineer</v>
      </c>
      <c r="J121">
        <f t="shared" si="2"/>
        <v>92143</v>
      </c>
      <c r="K121" t="str">
        <f t="shared" si="3"/>
        <v>Nov-2024</v>
      </c>
    </row>
    <row r="122" spans="1:11" x14ac:dyDescent="0.3">
      <c r="A122" t="s">
        <v>256</v>
      </c>
      <c r="B122" t="s">
        <v>257</v>
      </c>
      <c r="C122" t="s">
        <v>14</v>
      </c>
      <c r="D122" t="s">
        <v>49</v>
      </c>
      <c r="E122">
        <v>42878</v>
      </c>
      <c r="F122" s="2">
        <v>44431</v>
      </c>
      <c r="G122">
        <v>4</v>
      </c>
      <c r="H122">
        <v>10</v>
      </c>
      <c r="I122" t="str">
        <f>VLOOKUP(A122,'Job Title Data'!A122:B621,2,TRUE)</f>
        <v>Finance Manager</v>
      </c>
      <c r="J122">
        <f t="shared" si="2"/>
        <v>42888</v>
      </c>
      <c r="K122" t="str">
        <f t="shared" si="3"/>
        <v>Aug-2021</v>
      </c>
    </row>
    <row r="123" spans="1:11" x14ac:dyDescent="0.3">
      <c r="A123" t="s">
        <v>258</v>
      </c>
      <c r="B123" t="s">
        <v>259</v>
      </c>
      <c r="C123" t="s">
        <v>26</v>
      </c>
      <c r="D123" t="s">
        <v>49</v>
      </c>
      <c r="E123">
        <v>109550</v>
      </c>
      <c r="F123" s="2">
        <v>44409</v>
      </c>
      <c r="G123">
        <v>1</v>
      </c>
      <c r="H123">
        <v>0</v>
      </c>
      <c r="I123" t="str">
        <f>VLOOKUP(A123,'Job Title Data'!A123:B622,2,TRUE)</f>
        <v>Sales Associate</v>
      </c>
      <c r="J123">
        <f t="shared" si="2"/>
        <v>109550</v>
      </c>
      <c r="K123" t="str">
        <f t="shared" si="3"/>
        <v>Aug-2021</v>
      </c>
    </row>
    <row r="124" spans="1:11" x14ac:dyDescent="0.3">
      <c r="A124" t="s">
        <v>260</v>
      </c>
      <c r="B124" t="s">
        <v>261</v>
      </c>
      <c r="C124" t="s">
        <v>17</v>
      </c>
      <c r="D124" t="s">
        <v>49</v>
      </c>
      <c r="E124">
        <v>112527</v>
      </c>
      <c r="F124" s="2">
        <v>44137</v>
      </c>
      <c r="G124">
        <v>3</v>
      </c>
      <c r="H124">
        <v>3</v>
      </c>
      <c r="I124" t="str">
        <f>VLOOKUP(A124,'Job Title Data'!A124:B623,2,TRUE)</f>
        <v>Marketing Lead</v>
      </c>
      <c r="J124">
        <f t="shared" si="2"/>
        <v>112530</v>
      </c>
      <c r="K124" t="str">
        <f t="shared" si="3"/>
        <v>Nov-2020</v>
      </c>
    </row>
    <row r="125" spans="1:11" x14ac:dyDescent="0.3">
      <c r="A125" t="s">
        <v>262</v>
      </c>
      <c r="B125" t="s">
        <v>263</v>
      </c>
      <c r="C125" t="s">
        <v>36</v>
      </c>
      <c r="D125" t="s">
        <v>11</v>
      </c>
      <c r="E125">
        <v>83316</v>
      </c>
      <c r="F125" s="2">
        <v>43838</v>
      </c>
      <c r="G125">
        <v>5</v>
      </c>
      <c r="H125">
        <v>6</v>
      </c>
      <c r="I125" t="str">
        <f>VLOOKUP(A125,'Job Title Data'!A125:B624,2,TRUE)</f>
        <v>Talent Acquisition Specialist</v>
      </c>
      <c r="J125">
        <f t="shared" si="2"/>
        <v>83322</v>
      </c>
      <c r="K125" t="str">
        <f t="shared" si="3"/>
        <v>Jan-2020</v>
      </c>
    </row>
    <row r="126" spans="1:11" x14ac:dyDescent="0.3">
      <c r="A126" t="s">
        <v>264</v>
      </c>
      <c r="B126" t="s">
        <v>265</v>
      </c>
      <c r="C126" t="s">
        <v>17</v>
      </c>
      <c r="D126" t="s">
        <v>11</v>
      </c>
      <c r="E126">
        <v>48364</v>
      </c>
      <c r="F126" s="2">
        <v>44933</v>
      </c>
      <c r="G126">
        <v>4</v>
      </c>
      <c r="H126">
        <v>12</v>
      </c>
      <c r="I126" t="str">
        <f>VLOOKUP(A126,'Job Title Data'!A126:B625,2,TRUE)</f>
        <v>Marketing Analyst</v>
      </c>
      <c r="J126">
        <f t="shared" si="2"/>
        <v>48376</v>
      </c>
      <c r="K126" t="str">
        <f t="shared" si="3"/>
        <v>Jan-2023</v>
      </c>
    </row>
    <row r="127" spans="1:11" x14ac:dyDescent="0.3">
      <c r="A127" t="s">
        <v>266</v>
      </c>
      <c r="B127" t="s">
        <v>267</v>
      </c>
      <c r="C127" t="s">
        <v>14</v>
      </c>
      <c r="D127" t="s">
        <v>11</v>
      </c>
      <c r="E127">
        <v>118623</v>
      </c>
      <c r="F127" s="2">
        <v>45067</v>
      </c>
      <c r="G127">
        <v>5</v>
      </c>
      <c r="H127">
        <v>7</v>
      </c>
      <c r="I127" t="str">
        <f>VLOOKUP(A127,'Job Title Data'!A127:B626,2,TRUE)</f>
        <v>Accountant</v>
      </c>
      <c r="J127">
        <f t="shared" si="2"/>
        <v>118630</v>
      </c>
      <c r="K127" t="str">
        <f t="shared" si="3"/>
        <v>May-2023</v>
      </c>
    </row>
    <row r="128" spans="1:11" x14ac:dyDescent="0.3">
      <c r="A128" t="s">
        <v>268</v>
      </c>
      <c r="B128" t="s">
        <v>269</v>
      </c>
      <c r="C128" t="s">
        <v>29</v>
      </c>
      <c r="D128" t="s">
        <v>11</v>
      </c>
      <c r="E128">
        <v>64928</v>
      </c>
      <c r="F128" s="2">
        <v>43609</v>
      </c>
      <c r="G128">
        <v>5</v>
      </c>
      <c r="H128">
        <v>7</v>
      </c>
      <c r="I128" t="str">
        <f>VLOOKUP(A128,'Job Title Data'!A128:B627,2,TRUE)</f>
        <v>Logistics Manager</v>
      </c>
      <c r="J128">
        <f t="shared" si="2"/>
        <v>64935</v>
      </c>
      <c r="K128" t="str">
        <f t="shared" si="3"/>
        <v>May-2019</v>
      </c>
    </row>
    <row r="129" spans="1:11" x14ac:dyDescent="0.3">
      <c r="A129" t="s">
        <v>270</v>
      </c>
      <c r="B129" t="s">
        <v>271</v>
      </c>
      <c r="C129" t="s">
        <v>36</v>
      </c>
      <c r="D129" t="s">
        <v>49</v>
      </c>
      <c r="E129">
        <v>64256</v>
      </c>
      <c r="F129" s="2">
        <v>45522</v>
      </c>
      <c r="G129">
        <v>3</v>
      </c>
      <c r="H129">
        <v>7</v>
      </c>
      <c r="I129" t="str">
        <f>VLOOKUP(A129,'Job Title Data'!A129:B628,2,TRUE)</f>
        <v>HR Associate</v>
      </c>
      <c r="J129">
        <f t="shared" si="2"/>
        <v>64263</v>
      </c>
      <c r="K129" t="str">
        <f t="shared" si="3"/>
        <v>Aug-2024</v>
      </c>
    </row>
    <row r="130" spans="1:11" x14ac:dyDescent="0.3">
      <c r="A130" t="s">
        <v>272</v>
      </c>
      <c r="B130" t="s">
        <v>273</v>
      </c>
      <c r="C130" t="s">
        <v>26</v>
      </c>
      <c r="D130" t="s">
        <v>49</v>
      </c>
      <c r="E130">
        <v>52637</v>
      </c>
      <c r="F130" s="2">
        <v>43954</v>
      </c>
      <c r="G130">
        <v>2</v>
      </c>
      <c r="H130">
        <v>0</v>
      </c>
      <c r="I130" t="str">
        <f>VLOOKUP(A130,'Job Title Data'!A130:B629,2,TRUE)</f>
        <v>Account Manager</v>
      </c>
      <c r="J130">
        <f t="shared" si="2"/>
        <v>52637</v>
      </c>
      <c r="K130" t="str">
        <f t="shared" si="3"/>
        <v>May-2020</v>
      </c>
    </row>
    <row r="131" spans="1:11" x14ac:dyDescent="0.3">
      <c r="A131" t="s">
        <v>274</v>
      </c>
      <c r="B131" t="s">
        <v>275</v>
      </c>
      <c r="C131" t="s">
        <v>10</v>
      </c>
      <c r="D131" t="s">
        <v>49</v>
      </c>
      <c r="E131">
        <v>65746</v>
      </c>
      <c r="F131" s="2">
        <v>42581</v>
      </c>
      <c r="G131">
        <v>1</v>
      </c>
      <c r="H131">
        <v>5</v>
      </c>
      <c r="I131" t="str">
        <f>VLOOKUP(A131,'Job Title Data'!A131:B630,2,TRUE)</f>
        <v>Systems Analyst</v>
      </c>
      <c r="J131">
        <f t="shared" ref="J131:J194" si="4">(E131+H131)</f>
        <v>65751</v>
      </c>
      <c r="K131" t="str">
        <f t="shared" ref="K131:K194" si="5">TEXT(F131, "MMM-YYYY")</f>
        <v>Jul-2016</v>
      </c>
    </row>
    <row r="132" spans="1:11" x14ac:dyDescent="0.3">
      <c r="A132" t="s">
        <v>276</v>
      </c>
      <c r="B132" t="s">
        <v>277</v>
      </c>
      <c r="C132" t="s">
        <v>10</v>
      </c>
      <c r="D132" t="s">
        <v>11</v>
      </c>
      <c r="E132">
        <v>101981</v>
      </c>
      <c r="F132" s="2">
        <v>42071</v>
      </c>
      <c r="G132">
        <v>1</v>
      </c>
      <c r="H132">
        <v>3</v>
      </c>
      <c r="I132" t="str">
        <f>VLOOKUP(A132,'Job Title Data'!A132:B631,2,TRUE)</f>
        <v>IT Manager</v>
      </c>
      <c r="J132">
        <f t="shared" si="4"/>
        <v>101984</v>
      </c>
      <c r="K132" t="str">
        <f t="shared" si="5"/>
        <v>Mar-2015</v>
      </c>
    </row>
    <row r="133" spans="1:11" x14ac:dyDescent="0.3">
      <c r="A133" t="s">
        <v>278</v>
      </c>
      <c r="B133" t="s">
        <v>279</v>
      </c>
      <c r="C133" t="s">
        <v>14</v>
      </c>
      <c r="D133" t="s">
        <v>11</v>
      </c>
      <c r="E133">
        <v>117455</v>
      </c>
      <c r="F133" s="2">
        <v>44467</v>
      </c>
      <c r="G133">
        <v>2</v>
      </c>
      <c r="H133">
        <v>0</v>
      </c>
      <c r="I133" t="str">
        <f>VLOOKUP(A133,'Job Title Data'!A133:B632,2,TRUE)</f>
        <v>Financial Analyst</v>
      </c>
      <c r="J133">
        <f t="shared" si="4"/>
        <v>117455</v>
      </c>
      <c r="K133" t="str">
        <f t="shared" si="5"/>
        <v>Sep-2021</v>
      </c>
    </row>
    <row r="134" spans="1:11" x14ac:dyDescent="0.3">
      <c r="A134" t="s">
        <v>280</v>
      </c>
      <c r="B134" t="s">
        <v>281</v>
      </c>
      <c r="C134" t="s">
        <v>29</v>
      </c>
      <c r="D134" t="s">
        <v>49</v>
      </c>
      <c r="E134">
        <v>79132</v>
      </c>
      <c r="F134" s="2">
        <v>44777</v>
      </c>
      <c r="G134">
        <v>2</v>
      </c>
      <c r="H134">
        <v>4</v>
      </c>
      <c r="I134" t="str">
        <f>VLOOKUP(A134,'Job Title Data'!A134:B633,2,TRUE)</f>
        <v>Operations Coordinator</v>
      </c>
      <c r="J134">
        <f t="shared" si="4"/>
        <v>79136</v>
      </c>
      <c r="K134" t="str">
        <f t="shared" si="5"/>
        <v>Aug-2022</v>
      </c>
    </row>
    <row r="135" spans="1:11" x14ac:dyDescent="0.3">
      <c r="A135" t="s">
        <v>282</v>
      </c>
      <c r="B135" t="s">
        <v>283</v>
      </c>
      <c r="C135" t="s">
        <v>10</v>
      </c>
      <c r="D135" t="s">
        <v>11</v>
      </c>
      <c r="E135">
        <v>90946</v>
      </c>
      <c r="F135" s="2">
        <v>43420</v>
      </c>
      <c r="G135">
        <v>1</v>
      </c>
      <c r="H135">
        <v>5</v>
      </c>
      <c r="I135" t="str">
        <f>VLOOKUP(A135,'Job Title Data'!A135:B634,2,TRUE)</f>
        <v>IT Manager</v>
      </c>
      <c r="J135">
        <f t="shared" si="4"/>
        <v>90951</v>
      </c>
      <c r="K135" t="str">
        <f t="shared" si="5"/>
        <v>Nov-2018</v>
      </c>
    </row>
    <row r="136" spans="1:11" x14ac:dyDescent="0.3">
      <c r="A136" t="s">
        <v>284</v>
      </c>
      <c r="B136" t="s">
        <v>285</v>
      </c>
      <c r="C136" t="s">
        <v>17</v>
      </c>
      <c r="D136" t="s">
        <v>49</v>
      </c>
      <c r="E136">
        <v>47435</v>
      </c>
      <c r="F136" s="2">
        <v>44977</v>
      </c>
      <c r="G136">
        <v>2</v>
      </c>
      <c r="H136">
        <v>2</v>
      </c>
      <c r="I136" t="str">
        <f>VLOOKUP(A136,'Job Title Data'!A136:B635,2,TRUE)</f>
        <v>Content Strategist</v>
      </c>
      <c r="J136">
        <f t="shared" si="4"/>
        <v>47437</v>
      </c>
      <c r="K136" t="str">
        <f t="shared" si="5"/>
        <v>Feb-2023</v>
      </c>
    </row>
    <row r="137" spans="1:11" x14ac:dyDescent="0.3">
      <c r="A137" t="s">
        <v>286</v>
      </c>
      <c r="B137" t="s">
        <v>287</v>
      </c>
      <c r="C137" t="s">
        <v>14</v>
      </c>
      <c r="D137" t="s">
        <v>11</v>
      </c>
      <c r="E137">
        <v>48888</v>
      </c>
      <c r="F137" s="2">
        <v>44917</v>
      </c>
      <c r="G137">
        <v>1</v>
      </c>
      <c r="H137">
        <v>5</v>
      </c>
      <c r="I137" t="str">
        <f>VLOOKUP(A137,'Job Title Data'!A137:B636,2,TRUE)</f>
        <v>Accountant</v>
      </c>
      <c r="J137">
        <f t="shared" si="4"/>
        <v>48893</v>
      </c>
      <c r="K137" t="str">
        <f t="shared" si="5"/>
        <v>Dec-2022</v>
      </c>
    </row>
    <row r="138" spans="1:11" x14ac:dyDescent="0.3">
      <c r="A138" t="s">
        <v>288</v>
      </c>
      <c r="B138" t="s">
        <v>289</v>
      </c>
      <c r="C138" t="s">
        <v>17</v>
      </c>
      <c r="D138" t="s">
        <v>49</v>
      </c>
      <c r="E138">
        <v>69520</v>
      </c>
      <c r="F138" s="2">
        <v>44998</v>
      </c>
      <c r="G138">
        <v>3</v>
      </c>
      <c r="H138">
        <v>4</v>
      </c>
      <c r="I138" t="str">
        <f>VLOOKUP(A138,'Job Title Data'!A138:B637,2,TRUE)</f>
        <v>Marketing Analyst</v>
      </c>
      <c r="J138">
        <f t="shared" si="4"/>
        <v>69524</v>
      </c>
      <c r="K138" t="str">
        <f t="shared" si="5"/>
        <v>Mar-2023</v>
      </c>
    </row>
    <row r="139" spans="1:11" x14ac:dyDescent="0.3">
      <c r="A139" t="s">
        <v>290</v>
      </c>
      <c r="B139" t="s">
        <v>291</v>
      </c>
      <c r="C139" t="s">
        <v>26</v>
      </c>
      <c r="D139" t="s">
        <v>11</v>
      </c>
      <c r="E139">
        <v>77537</v>
      </c>
      <c r="F139" s="2">
        <v>44918</v>
      </c>
      <c r="G139">
        <v>5</v>
      </c>
      <c r="H139">
        <v>6</v>
      </c>
      <c r="I139" t="str">
        <f>VLOOKUP(A139,'Job Title Data'!A139:B638,2,TRUE)</f>
        <v>Sales Associate</v>
      </c>
      <c r="J139">
        <f t="shared" si="4"/>
        <v>77543</v>
      </c>
      <c r="K139" t="str">
        <f t="shared" si="5"/>
        <v>Dec-2022</v>
      </c>
    </row>
    <row r="140" spans="1:11" x14ac:dyDescent="0.3">
      <c r="A140" t="s">
        <v>292</v>
      </c>
      <c r="B140" t="s">
        <v>293</v>
      </c>
      <c r="C140" t="s">
        <v>10</v>
      </c>
      <c r="D140" t="s">
        <v>49</v>
      </c>
      <c r="E140">
        <v>43011</v>
      </c>
      <c r="F140" s="2">
        <v>45239</v>
      </c>
      <c r="G140">
        <v>3</v>
      </c>
      <c r="H140">
        <v>4</v>
      </c>
      <c r="I140" t="str">
        <f>VLOOKUP(A140,'Job Title Data'!A140:B639,2,TRUE)</f>
        <v>Systems Analyst</v>
      </c>
      <c r="J140">
        <f t="shared" si="4"/>
        <v>43015</v>
      </c>
      <c r="K140" t="str">
        <f t="shared" si="5"/>
        <v>Nov-2023</v>
      </c>
    </row>
    <row r="141" spans="1:11" x14ac:dyDescent="0.3">
      <c r="A141" t="s">
        <v>294</v>
      </c>
      <c r="B141" t="s">
        <v>295</v>
      </c>
      <c r="C141" t="s">
        <v>14</v>
      </c>
      <c r="D141" t="s">
        <v>49</v>
      </c>
      <c r="E141">
        <v>73113</v>
      </c>
      <c r="F141" s="2">
        <v>42136</v>
      </c>
      <c r="G141">
        <v>5</v>
      </c>
      <c r="H141">
        <v>11</v>
      </c>
      <c r="I141" t="str">
        <f>VLOOKUP(A141,'Job Title Data'!A141:B640,2,TRUE)</f>
        <v>Accountant</v>
      </c>
      <c r="J141">
        <f t="shared" si="4"/>
        <v>73124</v>
      </c>
      <c r="K141" t="str">
        <f t="shared" si="5"/>
        <v>May-2015</v>
      </c>
    </row>
    <row r="142" spans="1:11" x14ac:dyDescent="0.3">
      <c r="A142" t="s">
        <v>296</v>
      </c>
      <c r="B142" t="s">
        <v>297</v>
      </c>
      <c r="C142" t="s">
        <v>26</v>
      </c>
      <c r="D142" t="s">
        <v>11</v>
      </c>
      <c r="E142">
        <v>47649</v>
      </c>
      <c r="F142" s="2">
        <v>44815</v>
      </c>
      <c r="G142">
        <v>4</v>
      </c>
      <c r="H142">
        <v>6</v>
      </c>
      <c r="I142" t="str">
        <f>VLOOKUP(A142,'Job Title Data'!A142:B641,2,TRUE)</f>
        <v>Sales Associate</v>
      </c>
      <c r="J142">
        <f t="shared" si="4"/>
        <v>47655</v>
      </c>
      <c r="K142" t="str">
        <f t="shared" si="5"/>
        <v>Sep-2022</v>
      </c>
    </row>
    <row r="143" spans="1:11" x14ac:dyDescent="0.3">
      <c r="A143" t="s">
        <v>298</v>
      </c>
      <c r="B143" t="s">
        <v>299</v>
      </c>
      <c r="C143" t="s">
        <v>36</v>
      </c>
      <c r="D143" t="s">
        <v>49</v>
      </c>
      <c r="E143">
        <v>92643</v>
      </c>
      <c r="F143" s="2">
        <v>44695</v>
      </c>
      <c r="G143">
        <v>1</v>
      </c>
      <c r="H143">
        <v>4</v>
      </c>
      <c r="I143" t="str">
        <f>VLOOKUP(A143,'Job Title Data'!A143:B642,2,TRUE)</f>
        <v>HR Manager</v>
      </c>
      <c r="J143">
        <f t="shared" si="4"/>
        <v>92647</v>
      </c>
      <c r="K143" t="str">
        <f t="shared" si="5"/>
        <v>May-2022</v>
      </c>
    </row>
    <row r="144" spans="1:11" x14ac:dyDescent="0.3">
      <c r="A144" t="s">
        <v>300</v>
      </c>
      <c r="B144" t="s">
        <v>301</v>
      </c>
      <c r="C144" t="s">
        <v>14</v>
      </c>
      <c r="D144" t="s">
        <v>49</v>
      </c>
      <c r="E144">
        <v>106726</v>
      </c>
      <c r="F144" s="2">
        <v>44278</v>
      </c>
      <c r="G144">
        <v>5</v>
      </c>
      <c r="H144">
        <v>14</v>
      </c>
      <c r="I144" t="str">
        <f>VLOOKUP(A144,'Job Title Data'!A144:B643,2,TRUE)</f>
        <v>Accountant</v>
      </c>
      <c r="J144">
        <f t="shared" si="4"/>
        <v>106740</v>
      </c>
      <c r="K144" t="str">
        <f t="shared" si="5"/>
        <v>Mar-2021</v>
      </c>
    </row>
    <row r="145" spans="1:11" x14ac:dyDescent="0.3">
      <c r="A145" t="s">
        <v>302</v>
      </c>
      <c r="B145" t="s">
        <v>303</v>
      </c>
      <c r="C145" t="s">
        <v>17</v>
      </c>
      <c r="D145" t="s">
        <v>11</v>
      </c>
      <c r="E145">
        <v>42210</v>
      </c>
      <c r="F145" s="2">
        <v>45485</v>
      </c>
      <c r="G145">
        <v>5</v>
      </c>
      <c r="H145">
        <v>14</v>
      </c>
      <c r="I145" t="str">
        <f>VLOOKUP(A145,'Job Title Data'!A145:B644,2,TRUE)</f>
        <v>Marketing Analyst</v>
      </c>
      <c r="J145">
        <f t="shared" si="4"/>
        <v>42224</v>
      </c>
      <c r="K145" t="str">
        <f t="shared" si="5"/>
        <v>Jul-2024</v>
      </c>
    </row>
    <row r="146" spans="1:11" x14ac:dyDescent="0.3">
      <c r="A146" t="s">
        <v>304</v>
      </c>
      <c r="B146" t="s">
        <v>305</v>
      </c>
      <c r="C146" t="s">
        <v>14</v>
      </c>
      <c r="D146" t="s">
        <v>11</v>
      </c>
      <c r="E146">
        <v>104294</v>
      </c>
      <c r="F146" s="2">
        <v>45312</v>
      </c>
      <c r="G146">
        <v>4</v>
      </c>
      <c r="H146">
        <v>7</v>
      </c>
      <c r="I146" t="str">
        <f>VLOOKUP(A146,'Job Title Data'!A146:B645,2,TRUE)</f>
        <v>Finance Manager</v>
      </c>
      <c r="J146">
        <f t="shared" si="4"/>
        <v>104301</v>
      </c>
      <c r="K146" t="str">
        <f t="shared" si="5"/>
        <v>Jan-2024</v>
      </c>
    </row>
    <row r="147" spans="1:11" x14ac:dyDescent="0.3">
      <c r="A147" t="s">
        <v>306</v>
      </c>
      <c r="B147" t="s">
        <v>307</v>
      </c>
      <c r="C147" t="s">
        <v>36</v>
      </c>
      <c r="D147" t="s">
        <v>49</v>
      </c>
      <c r="E147">
        <v>81566</v>
      </c>
      <c r="F147" s="2">
        <v>43735</v>
      </c>
      <c r="G147">
        <v>2</v>
      </c>
      <c r="H147">
        <v>4</v>
      </c>
      <c r="I147" t="str">
        <f>VLOOKUP(A147,'Job Title Data'!A147:B646,2,TRUE)</f>
        <v>HR Associate</v>
      </c>
      <c r="J147">
        <f t="shared" si="4"/>
        <v>81570</v>
      </c>
      <c r="K147" t="str">
        <f t="shared" si="5"/>
        <v>Sep-2019</v>
      </c>
    </row>
    <row r="148" spans="1:11" x14ac:dyDescent="0.3">
      <c r="A148" t="s">
        <v>308</v>
      </c>
      <c r="B148" t="s">
        <v>309</v>
      </c>
      <c r="C148" t="s">
        <v>29</v>
      </c>
      <c r="D148" t="s">
        <v>49</v>
      </c>
      <c r="E148">
        <v>114341</v>
      </c>
      <c r="F148" s="2">
        <v>42881</v>
      </c>
      <c r="G148">
        <v>4</v>
      </c>
      <c r="H148">
        <v>9</v>
      </c>
      <c r="I148" t="str">
        <f>VLOOKUP(A148,'Job Title Data'!A148:B647,2,TRUE)</f>
        <v>Logistics Manager</v>
      </c>
      <c r="J148">
        <f t="shared" si="4"/>
        <v>114350</v>
      </c>
      <c r="K148" t="str">
        <f t="shared" si="5"/>
        <v>May-2017</v>
      </c>
    </row>
    <row r="149" spans="1:11" x14ac:dyDescent="0.3">
      <c r="A149" t="s">
        <v>310</v>
      </c>
      <c r="B149" t="s">
        <v>311</v>
      </c>
      <c r="C149" t="s">
        <v>29</v>
      </c>
      <c r="D149" t="s">
        <v>49</v>
      </c>
      <c r="E149">
        <v>87721</v>
      </c>
      <c r="F149" s="2">
        <v>45546</v>
      </c>
      <c r="G149">
        <v>4</v>
      </c>
      <c r="H149">
        <v>7</v>
      </c>
      <c r="I149" t="str">
        <f>VLOOKUP(A149,'Job Title Data'!A149:B648,2,TRUE)</f>
        <v>Supply Chain Analyst</v>
      </c>
      <c r="J149">
        <f t="shared" si="4"/>
        <v>87728</v>
      </c>
      <c r="K149" t="str">
        <f t="shared" si="5"/>
        <v>Sep-2024</v>
      </c>
    </row>
    <row r="150" spans="1:11" x14ac:dyDescent="0.3">
      <c r="A150" t="s">
        <v>312</v>
      </c>
      <c r="B150" t="s">
        <v>313</v>
      </c>
      <c r="C150" t="s">
        <v>26</v>
      </c>
      <c r="D150" t="s">
        <v>11</v>
      </c>
      <c r="E150">
        <v>51194</v>
      </c>
      <c r="F150" s="2">
        <v>45207</v>
      </c>
      <c r="G150">
        <v>2</v>
      </c>
      <c r="H150">
        <v>2</v>
      </c>
      <c r="I150" t="str">
        <f>VLOOKUP(A150,'Job Title Data'!A150:B649,2,TRUE)</f>
        <v>Sales Associate</v>
      </c>
      <c r="J150">
        <f t="shared" si="4"/>
        <v>51196</v>
      </c>
      <c r="K150" t="str">
        <f t="shared" si="5"/>
        <v>Oct-2023</v>
      </c>
    </row>
    <row r="151" spans="1:11" x14ac:dyDescent="0.3">
      <c r="A151" t="s">
        <v>314</v>
      </c>
      <c r="B151" t="s">
        <v>315</v>
      </c>
      <c r="C151" t="s">
        <v>36</v>
      </c>
      <c r="D151" t="s">
        <v>49</v>
      </c>
      <c r="E151">
        <v>97009</v>
      </c>
      <c r="F151" s="2">
        <v>44032</v>
      </c>
      <c r="G151">
        <v>2</v>
      </c>
      <c r="H151">
        <v>0</v>
      </c>
      <c r="I151" t="str">
        <f>VLOOKUP(A151,'Job Title Data'!A151:B650,2,TRUE)</f>
        <v>HR Manager</v>
      </c>
      <c r="J151">
        <f t="shared" si="4"/>
        <v>97009</v>
      </c>
      <c r="K151" t="str">
        <f t="shared" si="5"/>
        <v>Jul-2020</v>
      </c>
    </row>
    <row r="152" spans="1:11" x14ac:dyDescent="0.3">
      <c r="A152" t="s">
        <v>316</v>
      </c>
      <c r="B152" t="s">
        <v>317</v>
      </c>
      <c r="C152" t="s">
        <v>36</v>
      </c>
      <c r="D152" t="s">
        <v>11</v>
      </c>
      <c r="E152">
        <v>78148</v>
      </c>
      <c r="F152" s="2">
        <v>45244</v>
      </c>
      <c r="G152">
        <v>4</v>
      </c>
      <c r="H152">
        <v>13</v>
      </c>
      <c r="I152" t="str">
        <f>VLOOKUP(A152,'Job Title Data'!A152:B651,2,TRUE)</f>
        <v>HR Manager</v>
      </c>
      <c r="J152">
        <f t="shared" si="4"/>
        <v>78161</v>
      </c>
      <c r="K152" t="str">
        <f t="shared" si="5"/>
        <v>Nov-2023</v>
      </c>
    </row>
    <row r="153" spans="1:11" x14ac:dyDescent="0.3">
      <c r="A153" t="s">
        <v>318</v>
      </c>
      <c r="B153" t="s">
        <v>319</v>
      </c>
      <c r="C153" t="s">
        <v>29</v>
      </c>
      <c r="D153" t="s">
        <v>49</v>
      </c>
      <c r="E153">
        <v>95823</v>
      </c>
      <c r="F153" s="2">
        <v>42914</v>
      </c>
      <c r="G153">
        <v>1</v>
      </c>
      <c r="H153">
        <v>2</v>
      </c>
      <c r="I153" t="str">
        <f>VLOOKUP(A153,'Job Title Data'!A153:B652,2,TRUE)</f>
        <v>Supply Chain Analyst</v>
      </c>
      <c r="J153">
        <f t="shared" si="4"/>
        <v>95825</v>
      </c>
      <c r="K153" t="str">
        <f t="shared" si="5"/>
        <v>Jun-2017</v>
      </c>
    </row>
    <row r="154" spans="1:11" x14ac:dyDescent="0.3">
      <c r="A154" t="s">
        <v>320</v>
      </c>
      <c r="B154" t="s">
        <v>321</v>
      </c>
      <c r="C154" t="s">
        <v>10</v>
      </c>
      <c r="D154" t="s">
        <v>49</v>
      </c>
      <c r="E154">
        <v>58677</v>
      </c>
      <c r="F154" s="2">
        <v>44721</v>
      </c>
      <c r="G154">
        <v>5</v>
      </c>
      <c r="H154">
        <v>5</v>
      </c>
      <c r="I154" t="str">
        <f>VLOOKUP(A154,'Job Title Data'!A154:B653,2,TRUE)</f>
        <v>Systems Analyst</v>
      </c>
      <c r="J154">
        <f t="shared" si="4"/>
        <v>58682</v>
      </c>
      <c r="K154" t="str">
        <f t="shared" si="5"/>
        <v>Jun-2022</v>
      </c>
    </row>
    <row r="155" spans="1:11" x14ac:dyDescent="0.3">
      <c r="A155" t="s">
        <v>322</v>
      </c>
      <c r="B155" t="s">
        <v>323</v>
      </c>
      <c r="C155" t="s">
        <v>14</v>
      </c>
      <c r="D155" t="s">
        <v>11</v>
      </c>
      <c r="E155">
        <v>75595</v>
      </c>
      <c r="F155" s="2">
        <v>44869</v>
      </c>
      <c r="G155">
        <v>3</v>
      </c>
      <c r="H155">
        <v>3</v>
      </c>
      <c r="I155" t="str">
        <f>VLOOKUP(A155,'Job Title Data'!A155:B654,2,TRUE)</f>
        <v>Finance Manager</v>
      </c>
      <c r="J155">
        <f t="shared" si="4"/>
        <v>75598</v>
      </c>
      <c r="K155" t="str">
        <f t="shared" si="5"/>
        <v>Nov-2022</v>
      </c>
    </row>
    <row r="156" spans="1:11" x14ac:dyDescent="0.3">
      <c r="A156" t="s">
        <v>324</v>
      </c>
      <c r="B156" t="s">
        <v>325</v>
      </c>
      <c r="C156" t="s">
        <v>26</v>
      </c>
      <c r="D156" t="s">
        <v>11</v>
      </c>
      <c r="E156">
        <v>78519</v>
      </c>
      <c r="F156" s="2">
        <v>43103</v>
      </c>
      <c r="G156">
        <v>5</v>
      </c>
      <c r="H156">
        <v>11</v>
      </c>
      <c r="I156" t="str">
        <f>VLOOKUP(A156,'Job Title Data'!A156:B655,2,TRUE)</f>
        <v>Sales Executive</v>
      </c>
      <c r="J156">
        <f t="shared" si="4"/>
        <v>78530</v>
      </c>
      <c r="K156" t="str">
        <f t="shared" si="5"/>
        <v>Jan-2018</v>
      </c>
    </row>
    <row r="157" spans="1:11" x14ac:dyDescent="0.3">
      <c r="A157" t="s">
        <v>326</v>
      </c>
      <c r="B157" t="s">
        <v>327</v>
      </c>
      <c r="C157" t="s">
        <v>29</v>
      </c>
      <c r="D157" t="s">
        <v>49</v>
      </c>
      <c r="E157">
        <v>45287</v>
      </c>
      <c r="F157" s="2">
        <v>44429</v>
      </c>
      <c r="G157">
        <v>4</v>
      </c>
      <c r="H157">
        <v>4</v>
      </c>
      <c r="I157" t="str">
        <f>VLOOKUP(A157,'Job Title Data'!A157:B656,2,TRUE)</f>
        <v>Operations Coordinator</v>
      </c>
      <c r="J157">
        <f t="shared" si="4"/>
        <v>45291</v>
      </c>
      <c r="K157" t="str">
        <f t="shared" si="5"/>
        <v>Aug-2021</v>
      </c>
    </row>
    <row r="158" spans="1:11" x14ac:dyDescent="0.3">
      <c r="A158" t="s">
        <v>328</v>
      </c>
      <c r="B158" t="s">
        <v>329</v>
      </c>
      <c r="C158" t="s">
        <v>29</v>
      </c>
      <c r="D158" t="s">
        <v>49</v>
      </c>
      <c r="E158">
        <v>106282</v>
      </c>
      <c r="F158" s="2">
        <v>45685</v>
      </c>
      <c r="G158">
        <v>2</v>
      </c>
      <c r="H158">
        <v>4</v>
      </c>
      <c r="I158" t="str">
        <f>VLOOKUP(A158,'Job Title Data'!A158:B657,2,TRUE)</f>
        <v>Logistics Manager</v>
      </c>
      <c r="J158">
        <f t="shared" si="4"/>
        <v>106286</v>
      </c>
      <c r="K158" t="str">
        <f t="shared" si="5"/>
        <v>Jan-2025</v>
      </c>
    </row>
    <row r="159" spans="1:11" x14ac:dyDescent="0.3">
      <c r="A159" t="s">
        <v>330</v>
      </c>
      <c r="B159" t="s">
        <v>331</v>
      </c>
      <c r="C159" t="s">
        <v>14</v>
      </c>
      <c r="D159" t="s">
        <v>11</v>
      </c>
      <c r="E159">
        <v>107825</v>
      </c>
      <c r="F159" s="2">
        <v>45197</v>
      </c>
      <c r="G159">
        <v>3</v>
      </c>
      <c r="H159">
        <v>3</v>
      </c>
      <c r="I159" t="str">
        <f>VLOOKUP(A159,'Job Title Data'!A159:B658,2,TRUE)</f>
        <v>Finance Manager</v>
      </c>
      <c r="J159">
        <f t="shared" si="4"/>
        <v>107828</v>
      </c>
      <c r="K159" t="str">
        <f t="shared" si="5"/>
        <v>Sep-2023</v>
      </c>
    </row>
    <row r="160" spans="1:11" x14ac:dyDescent="0.3">
      <c r="A160" t="s">
        <v>332</v>
      </c>
      <c r="B160" t="s">
        <v>333</v>
      </c>
      <c r="C160" t="s">
        <v>26</v>
      </c>
      <c r="D160" t="s">
        <v>11</v>
      </c>
      <c r="E160">
        <v>79488</v>
      </c>
      <c r="F160" s="2">
        <v>43244</v>
      </c>
      <c r="G160">
        <v>3</v>
      </c>
      <c r="H160">
        <v>7</v>
      </c>
      <c r="I160" t="str">
        <f>VLOOKUP(A160,'Job Title Data'!A160:B659,2,TRUE)</f>
        <v>Account Manager</v>
      </c>
      <c r="J160">
        <f t="shared" si="4"/>
        <v>79495</v>
      </c>
      <c r="K160" t="str">
        <f t="shared" si="5"/>
        <v>May-2018</v>
      </c>
    </row>
    <row r="161" spans="1:11" x14ac:dyDescent="0.3">
      <c r="A161" t="s">
        <v>334</v>
      </c>
      <c r="B161" t="s">
        <v>335</v>
      </c>
      <c r="C161" t="s">
        <v>36</v>
      </c>
      <c r="D161" t="s">
        <v>11</v>
      </c>
      <c r="E161">
        <v>69898</v>
      </c>
      <c r="F161" s="2">
        <v>42325</v>
      </c>
      <c r="G161">
        <v>1</v>
      </c>
      <c r="H161">
        <v>2</v>
      </c>
      <c r="I161" t="str">
        <f>VLOOKUP(A161,'Job Title Data'!A161:B660,2,TRUE)</f>
        <v>HR Manager</v>
      </c>
      <c r="J161">
        <f t="shared" si="4"/>
        <v>69900</v>
      </c>
      <c r="K161" t="str">
        <f t="shared" si="5"/>
        <v>Nov-2015</v>
      </c>
    </row>
    <row r="162" spans="1:11" x14ac:dyDescent="0.3">
      <c r="A162" t="s">
        <v>336</v>
      </c>
      <c r="B162" t="s">
        <v>337</v>
      </c>
      <c r="C162" t="s">
        <v>14</v>
      </c>
      <c r="D162" t="s">
        <v>49</v>
      </c>
      <c r="E162">
        <v>51482</v>
      </c>
      <c r="F162" s="2">
        <v>42341</v>
      </c>
      <c r="G162">
        <v>2</v>
      </c>
      <c r="H162">
        <v>4</v>
      </c>
      <c r="I162" t="str">
        <f>VLOOKUP(A162,'Job Title Data'!A162:B661,2,TRUE)</f>
        <v>Finance Manager</v>
      </c>
      <c r="J162">
        <f t="shared" si="4"/>
        <v>51486</v>
      </c>
      <c r="K162" t="str">
        <f t="shared" si="5"/>
        <v>Dec-2015</v>
      </c>
    </row>
    <row r="163" spans="1:11" x14ac:dyDescent="0.3">
      <c r="A163" t="s">
        <v>338</v>
      </c>
      <c r="B163" t="s">
        <v>339</v>
      </c>
      <c r="C163" t="s">
        <v>26</v>
      </c>
      <c r="D163" t="s">
        <v>49</v>
      </c>
      <c r="E163">
        <v>81970</v>
      </c>
      <c r="F163" s="2">
        <v>44609</v>
      </c>
      <c r="G163">
        <v>1</v>
      </c>
      <c r="H163">
        <v>2</v>
      </c>
      <c r="I163" t="str">
        <f>VLOOKUP(A163,'Job Title Data'!A163:B662,2,TRUE)</f>
        <v>Sales Executive</v>
      </c>
      <c r="J163">
        <f t="shared" si="4"/>
        <v>81972</v>
      </c>
      <c r="K163" t="str">
        <f t="shared" si="5"/>
        <v>Feb-2022</v>
      </c>
    </row>
    <row r="164" spans="1:11" x14ac:dyDescent="0.3">
      <c r="A164" t="s">
        <v>340</v>
      </c>
      <c r="B164" t="s">
        <v>341</v>
      </c>
      <c r="C164" t="s">
        <v>17</v>
      </c>
      <c r="D164" t="s">
        <v>49</v>
      </c>
      <c r="E164">
        <v>57322</v>
      </c>
      <c r="F164" s="2">
        <v>44422</v>
      </c>
      <c r="G164">
        <v>2</v>
      </c>
      <c r="H164">
        <v>0</v>
      </c>
      <c r="I164" t="str">
        <f>VLOOKUP(A164,'Job Title Data'!A164:B663,2,TRUE)</f>
        <v>Marketing Analyst</v>
      </c>
      <c r="J164">
        <f t="shared" si="4"/>
        <v>57322</v>
      </c>
      <c r="K164" t="str">
        <f t="shared" si="5"/>
        <v>Aug-2021</v>
      </c>
    </row>
    <row r="165" spans="1:11" x14ac:dyDescent="0.3">
      <c r="A165" t="s">
        <v>342</v>
      </c>
      <c r="B165" t="s">
        <v>343</v>
      </c>
      <c r="C165" t="s">
        <v>17</v>
      </c>
      <c r="D165" t="s">
        <v>49</v>
      </c>
      <c r="E165">
        <v>47546</v>
      </c>
      <c r="F165" s="2">
        <v>44587</v>
      </c>
      <c r="G165">
        <v>2</v>
      </c>
      <c r="H165">
        <v>2</v>
      </c>
      <c r="I165" t="str">
        <f>VLOOKUP(A165,'Job Title Data'!A165:B664,2,TRUE)</f>
        <v>Content Strategist</v>
      </c>
      <c r="J165">
        <f t="shared" si="4"/>
        <v>47548</v>
      </c>
      <c r="K165" t="str">
        <f t="shared" si="5"/>
        <v>Jan-2022</v>
      </c>
    </row>
    <row r="166" spans="1:11" x14ac:dyDescent="0.3">
      <c r="A166" t="s">
        <v>344</v>
      </c>
      <c r="B166" t="s">
        <v>345</v>
      </c>
      <c r="C166" t="s">
        <v>14</v>
      </c>
      <c r="D166" t="s">
        <v>49</v>
      </c>
      <c r="E166">
        <v>82617</v>
      </c>
      <c r="F166" s="2">
        <v>43607</v>
      </c>
      <c r="G166">
        <v>5</v>
      </c>
      <c r="H166">
        <v>3</v>
      </c>
      <c r="I166" t="str">
        <f>VLOOKUP(A166,'Job Title Data'!A166:B665,2,TRUE)</f>
        <v>Accountant</v>
      </c>
      <c r="J166">
        <f t="shared" si="4"/>
        <v>82620</v>
      </c>
      <c r="K166" t="str">
        <f t="shared" si="5"/>
        <v>May-2019</v>
      </c>
    </row>
    <row r="167" spans="1:11" x14ac:dyDescent="0.3">
      <c r="A167" t="s">
        <v>346</v>
      </c>
      <c r="B167" t="s">
        <v>347</v>
      </c>
      <c r="C167" t="s">
        <v>10</v>
      </c>
      <c r="D167" t="s">
        <v>11</v>
      </c>
      <c r="E167">
        <v>66863</v>
      </c>
      <c r="F167" s="2">
        <v>42900</v>
      </c>
      <c r="G167">
        <v>4</v>
      </c>
      <c r="H167">
        <v>7</v>
      </c>
      <c r="I167" t="str">
        <f>VLOOKUP(A167,'Job Title Data'!A167:B666,2,TRUE)</f>
        <v>IT Manager</v>
      </c>
      <c r="J167">
        <f t="shared" si="4"/>
        <v>66870</v>
      </c>
      <c r="K167" t="str">
        <f t="shared" si="5"/>
        <v>Jun-2017</v>
      </c>
    </row>
    <row r="168" spans="1:11" x14ac:dyDescent="0.3">
      <c r="A168" t="s">
        <v>348</v>
      </c>
      <c r="B168" t="s">
        <v>349</v>
      </c>
      <c r="C168" t="s">
        <v>10</v>
      </c>
      <c r="D168" t="s">
        <v>11</v>
      </c>
      <c r="E168">
        <v>105853</v>
      </c>
      <c r="F168" s="2">
        <v>42485</v>
      </c>
      <c r="G168">
        <v>1</v>
      </c>
      <c r="H168">
        <v>5</v>
      </c>
      <c r="I168" t="str">
        <f>VLOOKUP(A168,'Job Title Data'!A168:B667,2,TRUE)</f>
        <v>Software Engineer</v>
      </c>
      <c r="J168">
        <f t="shared" si="4"/>
        <v>105858</v>
      </c>
      <c r="K168" t="str">
        <f t="shared" si="5"/>
        <v>Apr-2016</v>
      </c>
    </row>
    <row r="169" spans="1:11" x14ac:dyDescent="0.3">
      <c r="A169" t="s">
        <v>350</v>
      </c>
      <c r="B169" t="s">
        <v>351</v>
      </c>
      <c r="C169" t="s">
        <v>10</v>
      </c>
      <c r="D169" t="s">
        <v>49</v>
      </c>
      <c r="E169">
        <v>45384</v>
      </c>
      <c r="F169" s="2">
        <v>45105</v>
      </c>
      <c r="G169">
        <v>1</v>
      </c>
      <c r="H169">
        <v>4</v>
      </c>
      <c r="I169" t="str">
        <f>VLOOKUP(A169,'Job Title Data'!A169:B668,2,TRUE)</f>
        <v>Network Administrator</v>
      </c>
      <c r="J169">
        <f t="shared" si="4"/>
        <v>45388</v>
      </c>
      <c r="K169" t="str">
        <f t="shared" si="5"/>
        <v>Jun-2023</v>
      </c>
    </row>
    <row r="170" spans="1:11" x14ac:dyDescent="0.3">
      <c r="A170" t="s">
        <v>352</v>
      </c>
      <c r="B170" t="s">
        <v>353</v>
      </c>
      <c r="C170" t="s">
        <v>17</v>
      </c>
      <c r="D170" t="s">
        <v>49</v>
      </c>
      <c r="E170">
        <v>64120</v>
      </c>
      <c r="F170" s="2">
        <v>42316</v>
      </c>
      <c r="G170">
        <v>3</v>
      </c>
      <c r="H170">
        <v>9</v>
      </c>
      <c r="I170" t="str">
        <f>VLOOKUP(A170,'Job Title Data'!A170:B669,2,TRUE)</f>
        <v>Marketing Lead</v>
      </c>
      <c r="J170">
        <f t="shared" si="4"/>
        <v>64129</v>
      </c>
      <c r="K170" t="str">
        <f t="shared" si="5"/>
        <v>Nov-2015</v>
      </c>
    </row>
    <row r="171" spans="1:11" x14ac:dyDescent="0.3">
      <c r="A171" t="s">
        <v>354</v>
      </c>
      <c r="B171" t="s">
        <v>355</v>
      </c>
      <c r="C171" t="s">
        <v>29</v>
      </c>
      <c r="D171" t="s">
        <v>49</v>
      </c>
      <c r="E171">
        <v>95540</v>
      </c>
      <c r="F171" s="2">
        <v>44624</v>
      </c>
      <c r="G171">
        <v>4</v>
      </c>
      <c r="H171">
        <v>14</v>
      </c>
      <c r="I171" t="str">
        <f>VLOOKUP(A171,'Job Title Data'!A171:B670,2,TRUE)</f>
        <v>Supply Chain Analyst</v>
      </c>
      <c r="J171">
        <f t="shared" si="4"/>
        <v>95554</v>
      </c>
      <c r="K171" t="str">
        <f t="shared" si="5"/>
        <v>Mar-2022</v>
      </c>
    </row>
    <row r="172" spans="1:11" x14ac:dyDescent="0.3">
      <c r="A172" t="s">
        <v>356</v>
      </c>
      <c r="B172" t="s">
        <v>357</v>
      </c>
      <c r="C172" t="s">
        <v>29</v>
      </c>
      <c r="D172" t="s">
        <v>49</v>
      </c>
      <c r="E172">
        <v>113161</v>
      </c>
      <c r="F172" s="2">
        <v>45467</v>
      </c>
      <c r="G172">
        <v>4</v>
      </c>
      <c r="H172">
        <v>4</v>
      </c>
      <c r="I172" t="str">
        <f>VLOOKUP(A172,'Job Title Data'!A172:B671,2,TRUE)</f>
        <v>Supply Chain Analyst</v>
      </c>
      <c r="J172">
        <f t="shared" si="4"/>
        <v>113165</v>
      </c>
      <c r="K172" t="str">
        <f t="shared" si="5"/>
        <v>Jun-2024</v>
      </c>
    </row>
    <row r="173" spans="1:11" x14ac:dyDescent="0.3">
      <c r="A173" t="s">
        <v>358</v>
      </c>
      <c r="B173" t="s">
        <v>359</v>
      </c>
      <c r="C173" t="s">
        <v>36</v>
      </c>
      <c r="D173" t="s">
        <v>11</v>
      </c>
      <c r="E173">
        <v>74057</v>
      </c>
      <c r="F173" s="2">
        <v>42089</v>
      </c>
      <c r="G173">
        <v>4</v>
      </c>
      <c r="H173">
        <v>5</v>
      </c>
      <c r="I173" t="str">
        <f>VLOOKUP(A173,'Job Title Data'!A173:B672,2,TRUE)</f>
        <v>HR Associate</v>
      </c>
      <c r="J173">
        <f t="shared" si="4"/>
        <v>74062</v>
      </c>
      <c r="K173" t="str">
        <f t="shared" si="5"/>
        <v>Mar-2015</v>
      </c>
    </row>
    <row r="174" spans="1:11" x14ac:dyDescent="0.3">
      <c r="A174" t="s">
        <v>360</v>
      </c>
      <c r="B174" t="s">
        <v>361</v>
      </c>
      <c r="C174" t="s">
        <v>36</v>
      </c>
      <c r="D174" t="s">
        <v>11</v>
      </c>
      <c r="E174">
        <v>76219</v>
      </c>
      <c r="F174" s="2">
        <v>45425</v>
      </c>
      <c r="G174">
        <v>5</v>
      </c>
      <c r="H174">
        <v>14</v>
      </c>
      <c r="I174" t="str">
        <f>VLOOKUP(A174,'Job Title Data'!A174:B673,2,TRUE)</f>
        <v>HR Associate</v>
      </c>
      <c r="J174">
        <f t="shared" si="4"/>
        <v>76233</v>
      </c>
      <c r="K174" t="str">
        <f t="shared" si="5"/>
        <v>May-2024</v>
      </c>
    </row>
    <row r="175" spans="1:11" x14ac:dyDescent="0.3">
      <c r="A175" t="s">
        <v>362</v>
      </c>
      <c r="B175" t="s">
        <v>363</v>
      </c>
      <c r="C175" t="s">
        <v>29</v>
      </c>
      <c r="D175" t="s">
        <v>11</v>
      </c>
      <c r="E175">
        <v>40674</v>
      </c>
      <c r="F175" s="2">
        <v>42865</v>
      </c>
      <c r="G175">
        <v>2</v>
      </c>
      <c r="H175">
        <v>2</v>
      </c>
      <c r="I175" t="str">
        <f>VLOOKUP(A175,'Job Title Data'!A175:B674,2,TRUE)</f>
        <v>Supply Chain Analyst</v>
      </c>
      <c r="J175">
        <f t="shared" si="4"/>
        <v>40676</v>
      </c>
      <c r="K175" t="str">
        <f t="shared" si="5"/>
        <v>May-2017</v>
      </c>
    </row>
    <row r="176" spans="1:11" x14ac:dyDescent="0.3">
      <c r="A176" t="s">
        <v>364</v>
      </c>
      <c r="B176" t="s">
        <v>365</v>
      </c>
      <c r="C176" t="s">
        <v>14</v>
      </c>
      <c r="D176" t="s">
        <v>11</v>
      </c>
      <c r="E176">
        <v>77114</v>
      </c>
      <c r="F176" s="2">
        <v>42134</v>
      </c>
      <c r="G176">
        <v>1</v>
      </c>
      <c r="H176">
        <v>4</v>
      </c>
      <c r="I176" t="str">
        <f>VLOOKUP(A176,'Job Title Data'!A176:B675,2,TRUE)</f>
        <v>Accountant</v>
      </c>
      <c r="J176">
        <f t="shared" si="4"/>
        <v>77118</v>
      </c>
      <c r="K176" t="str">
        <f t="shared" si="5"/>
        <v>May-2015</v>
      </c>
    </row>
    <row r="177" spans="1:11" x14ac:dyDescent="0.3">
      <c r="A177" t="s">
        <v>366</v>
      </c>
      <c r="B177" t="s">
        <v>367</v>
      </c>
      <c r="C177" t="s">
        <v>10</v>
      </c>
      <c r="D177" t="s">
        <v>11</v>
      </c>
      <c r="E177">
        <v>48048</v>
      </c>
      <c r="F177" s="2">
        <v>42519</v>
      </c>
      <c r="G177">
        <v>4</v>
      </c>
      <c r="H177">
        <v>7</v>
      </c>
      <c r="I177" t="str">
        <f>VLOOKUP(A177,'Job Title Data'!A177:B676,2,TRUE)</f>
        <v>IT Manager</v>
      </c>
      <c r="J177">
        <f t="shared" si="4"/>
        <v>48055</v>
      </c>
      <c r="K177" t="str">
        <f t="shared" si="5"/>
        <v>May-2016</v>
      </c>
    </row>
    <row r="178" spans="1:11" x14ac:dyDescent="0.3">
      <c r="A178" t="s">
        <v>368</v>
      </c>
      <c r="B178" t="s">
        <v>369</v>
      </c>
      <c r="C178" t="s">
        <v>14</v>
      </c>
      <c r="D178" t="s">
        <v>11</v>
      </c>
      <c r="E178">
        <v>61572</v>
      </c>
      <c r="F178" s="2">
        <v>43642</v>
      </c>
      <c r="G178">
        <v>2</v>
      </c>
      <c r="H178">
        <v>5</v>
      </c>
      <c r="I178" t="str">
        <f>VLOOKUP(A178,'Job Title Data'!A178:B677,2,TRUE)</f>
        <v>Accountant</v>
      </c>
      <c r="J178">
        <f t="shared" si="4"/>
        <v>61577</v>
      </c>
      <c r="K178" t="str">
        <f t="shared" si="5"/>
        <v>Jun-2019</v>
      </c>
    </row>
    <row r="179" spans="1:11" x14ac:dyDescent="0.3">
      <c r="A179" t="s">
        <v>370</v>
      </c>
      <c r="B179" t="s">
        <v>371</v>
      </c>
      <c r="C179" t="s">
        <v>14</v>
      </c>
      <c r="D179" t="s">
        <v>49</v>
      </c>
      <c r="E179">
        <v>48281</v>
      </c>
      <c r="F179" s="2">
        <v>43299</v>
      </c>
      <c r="G179">
        <v>4</v>
      </c>
      <c r="H179">
        <v>6</v>
      </c>
      <c r="I179" t="str">
        <f>VLOOKUP(A179,'Job Title Data'!A179:B678,2,TRUE)</f>
        <v>Financial Analyst</v>
      </c>
      <c r="J179">
        <f t="shared" si="4"/>
        <v>48287</v>
      </c>
      <c r="K179" t="str">
        <f t="shared" si="5"/>
        <v>Jul-2018</v>
      </c>
    </row>
    <row r="180" spans="1:11" x14ac:dyDescent="0.3">
      <c r="A180" t="s">
        <v>372</v>
      </c>
      <c r="B180" t="s">
        <v>373</v>
      </c>
      <c r="C180" t="s">
        <v>26</v>
      </c>
      <c r="D180" t="s">
        <v>11</v>
      </c>
      <c r="E180">
        <v>100575</v>
      </c>
      <c r="F180" s="2">
        <v>44290</v>
      </c>
      <c r="G180">
        <v>4</v>
      </c>
      <c r="H180">
        <v>14</v>
      </c>
      <c r="I180" t="str">
        <f>VLOOKUP(A180,'Job Title Data'!A180:B679,2,TRUE)</f>
        <v>Sales Associate</v>
      </c>
      <c r="J180">
        <f t="shared" si="4"/>
        <v>100589</v>
      </c>
      <c r="K180" t="str">
        <f t="shared" si="5"/>
        <v>Apr-2021</v>
      </c>
    </row>
    <row r="181" spans="1:11" x14ac:dyDescent="0.3">
      <c r="A181" t="s">
        <v>374</v>
      </c>
      <c r="B181" t="s">
        <v>375</v>
      </c>
      <c r="C181" t="s">
        <v>17</v>
      </c>
      <c r="D181" t="s">
        <v>49</v>
      </c>
      <c r="E181">
        <v>49892</v>
      </c>
      <c r="F181" s="2">
        <v>42175</v>
      </c>
      <c r="G181">
        <v>3</v>
      </c>
      <c r="H181">
        <v>5</v>
      </c>
      <c r="I181" t="str">
        <f>VLOOKUP(A181,'Job Title Data'!A181:B680,2,TRUE)</f>
        <v>Content Strategist</v>
      </c>
      <c r="J181">
        <f t="shared" si="4"/>
        <v>49897</v>
      </c>
      <c r="K181" t="str">
        <f t="shared" si="5"/>
        <v>Jun-2015</v>
      </c>
    </row>
    <row r="182" spans="1:11" x14ac:dyDescent="0.3">
      <c r="A182" t="s">
        <v>376</v>
      </c>
      <c r="B182" t="s">
        <v>377</v>
      </c>
      <c r="C182" t="s">
        <v>17</v>
      </c>
      <c r="D182" t="s">
        <v>11</v>
      </c>
      <c r="E182">
        <v>85571</v>
      </c>
      <c r="F182" s="2">
        <v>43033</v>
      </c>
      <c r="G182">
        <v>2</v>
      </c>
      <c r="H182">
        <v>4</v>
      </c>
      <c r="I182" t="str">
        <f>VLOOKUP(A182,'Job Title Data'!A182:B681,2,TRUE)</f>
        <v>Marketing Lead</v>
      </c>
      <c r="J182">
        <f t="shared" si="4"/>
        <v>85575</v>
      </c>
      <c r="K182" t="str">
        <f t="shared" si="5"/>
        <v>Oct-2017</v>
      </c>
    </row>
    <row r="183" spans="1:11" x14ac:dyDescent="0.3">
      <c r="A183" t="s">
        <v>378</v>
      </c>
      <c r="B183" t="s">
        <v>379</v>
      </c>
      <c r="C183" t="s">
        <v>10</v>
      </c>
      <c r="D183" t="s">
        <v>49</v>
      </c>
      <c r="E183">
        <v>78774</v>
      </c>
      <c r="F183" s="2">
        <v>43367</v>
      </c>
      <c r="G183">
        <v>3</v>
      </c>
      <c r="H183">
        <v>13</v>
      </c>
      <c r="I183" t="str">
        <f>VLOOKUP(A183,'Job Title Data'!A183:B682,2,TRUE)</f>
        <v>Software Engineer</v>
      </c>
      <c r="J183">
        <f t="shared" si="4"/>
        <v>78787</v>
      </c>
      <c r="K183" t="str">
        <f t="shared" si="5"/>
        <v>Sep-2018</v>
      </c>
    </row>
    <row r="184" spans="1:11" x14ac:dyDescent="0.3">
      <c r="A184" t="s">
        <v>380</v>
      </c>
      <c r="B184" t="s">
        <v>381</v>
      </c>
      <c r="C184" t="s">
        <v>26</v>
      </c>
      <c r="D184" t="s">
        <v>49</v>
      </c>
      <c r="E184">
        <v>118774</v>
      </c>
      <c r="F184" s="2">
        <v>42266</v>
      </c>
      <c r="G184">
        <v>1</v>
      </c>
      <c r="H184">
        <v>1</v>
      </c>
      <c r="I184" t="str">
        <f>VLOOKUP(A184,'Job Title Data'!A184:B683,2,TRUE)</f>
        <v>Sales Executive</v>
      </c>
      <c r="J184">
        <f t="shared" si="4"/>
        <v>118775</v>
      </c>
      <c r="K184" t="str">
        <f t="shared" si="5"/>
        <v>Sep-2015</v>
      </c>
    </row>
    <row r="185" spans="1:11" x14ac:dyDescent="0.3">
      <c r="A185" t="s">
        <v>382</v>
      </c>
      <c r="B185" t="s">
        <v>383</v>
      </c>
      <c r="C185" t="s">
        <v>10</v>
      </c>
      <c r="D185" t="s">
        <v>11</v>
      </c>
      <c r="E185">
        <v>88525</v>
      </c>
      <c r="F185" s="2">
        <v>43290</v>
      </c>
      <c r="G185">
        <v>1</v>
      </c>
      <c r="H185">
        <v>2</v>
      </c>
      <c r="I185" t="str">
        <f>VLOOKUP(A185,'Job Title Data'!A185:B684,2,TRUE)</f>
        <v>IT Manager</v>
      </c>
      <c r="J185">
        <f t="shared" si="4"/>
        <v>88527</v>
      </c>
      <c r="K185" t="str">
        <f t="shared" si="5"/>
        <v>Jul-2018</v>
      </c>
    </row>
    <row r="186" spans="1:11" x14ac:dyDescent="0.3">
      <c r="A186" t="s">
        <v>384</v>
      </c>
      <c r="B186" t="s">
        <v>385</v>
      </c>
      <c r="C186" t="s">
        <v>36</v>
      </c>
      <c r="D186" t="s">
        <v>49</v>
      </c>
      <c r="E186">
        <v>102340</v>
      </c>
      <c r="F186" s="2">
        <v>44445</v>
      </c>
      <c r="G186">
        <v>3</v>
      </c>
      <c r="H186">
        <v>3</v>
      </c>
      <c r="I186" t="str">
        <f>VLOOKUP(A186,'Job Title Data'!A186:B685,2,TRUE)</f>
        <v>Talent Acquisition Specialist</v>
      </c>
      <c r="J186">
        <f t="shared" si="4"/>
        <v>102343</v>
      </c>
      <c r="K186" t="str">
        <f t="shared" si="5"/>
        <v>Sep-2021</v>
      </c>
    </row>
    <row r="187" spans="1:11" x14ac:dyDescent="0.3">
      <c r="A187" t="s">
        <v>386</v>
      </c>
      <c r="B187" t="s">
        <v>387</v>
      </c>
      <c r="C187" t="s">
        <v>10</v>
      </c>
      <c r="D187" t="s">
        <v>49</v>
      </c>
      <c r="E187">
        <v>59575</v>
      </c>
      <c r="F187" s="2">
        <v>44353</v>
      </c>
      <c r="G187">
        <v>3</v>
      </c>
      <c r="H187">
        <v>8</v>
      </c>
      <c r="I187" t="str">
        <f>VLOOKUP(A187,'Job Title Data'!A187:B686,2,TRUE)</f>
        <v>Systems Analyst</v>
      </c>
      <c r="J187">
        <f t="shared" si="4"/>
        <v>59583</v>
      </c>
      <c r="K187" t="str">
        <f t="shared" si="5"/>
        <v>Jun-2021</v>
      </c>
    </row>
    <row r="188" spans="1:11" x14ac:dyDescent="0.3">
      <c r="A188" t="s">
        <v>388</v>
      </c>
      <c r="B188" t="s">
        <v>389</v>
      </c>
      <c r="C188" t="s">
        <v>36</v>
      </c>
      <c r="D188" t="s">
        <v>11</v>
      </c>
      <c r="E188">
        <v>100508</v>
      </c>
      <c r="F188" s="2">
        <v>42378</v>
      </c>
      <c r="G188">
        <v>1</v>
      </c>
      <c r="H188">
        <v>0</v>
      </c>
      <c r="I188" t="str">
        <f>VLOOKUP(A188,'Job Title Data'!A188:B687,2,TRUE)</f>
        <v>HR Manager</v>
      </c>
      <c r="J188">
        <f t="shared" si="4"/>
        <v>100508</v>
      </c>
      <c r="K188" t="str">
        <f t="shared" si="5"/>
        <v>Jan-2016</v>
      </c>
    </row>
    <row r="189" spans="1:11" x14ac:dyDescent="0.3">
      <c r="A189" t="s">
        <v>390</v>
      </c>
      <c r="B189" t="s">
        <v>391</v>
      </c>
      <c r="C189" t="s">
        <v>36</v>
      </c>
      <c r="D189" t="s">
        <v>11</v>
      </c>
      <c r="E189">
        <v>73400</v>
      </c>
      <c r="F189" s="2">
        <v>44127</v>
      </c>
      <c r="G189">
        <v>5</v>
      </c>
      <c r="H189">
        <v>11</v>
      </c>
      <c r="I189" t="str">
        <f>VLOOKUP(A189,'Job Title Data'!A189:B688,2,TRUE)</f>
        <v>Talent Acquisition Specialist</v>
      </c>
      <c r="J189">
        <f t="shared" si="4"/>
        <v>73411</v>
      </c>
      <c r="K189" t="str">
        <f t="shared" si="5"/>
        <v>Oct-2020</v>
      </c>
    </row>
    <row r="190" spans="1:11" x14ac:dyDescent="0.3">
      <c r="A190" t="s">
        <v>392</v>
      </c>
      <c r="B190" t="s">
        <v>393</v>
      </c>
      <c r="C190" t="s">
        <v>10</v>
      </c>
      <c r="D190" t="s">
        <v>49</v>
      </c>
      <c r="E190">
        <v>108156</v>
      </c>
      <c r="F190" s="2">
        <v>42314</v>
      </c>
      <c r="G190">
        <v>5</v>
      </c>
      <c r="H190">
        <v>7</v>
      </c>
      <c r="I190" t="str">
        <f>VLOOKUP(A190,'Job Title Data'!A190:B689,2,TRUE)</f>
        <v>IT Manager</v>
      </c>
      <c r="J190">
        <f t="shared" si="4"/>
        <v>108163</v>
      </c>
      <c r="K190" t="str">
        <f t="shared" si="5"/>
        <v>Nov-2015</v>
      </c>
    </row>
    <row r="191" spans="1:11" x14ac:dyDescent="0.3">
      <c r="A191" t="s">
        <v>394</v>
      </c>
      <c r="B191" t="s">
        <v>395</v>
      </c>
      <c r="C191" t="s">
        <v>36</v>
      </c>
      <c r="D191" t="s">
        <v>49</v>
      </c>
      <c r="E191">
        <v>112991</v>
      </c>
      <c r="F191" s="2">
        <v>42139</v>
      </c>
      <c r="G191">
        <v>1</v>
      </c>
      <c r="H191">
        <v>5</v>
      </c>
      <c r="I191" t="str">
        <f>VLOOKUP(A191,'Job Title Data'!A191:B690,2,TRUE)</f>
        <v>HR Manager</v>
      </c>
      <c r="J191">
        <f t="shared" si="4"/>
        <v>112996</v>
      </c>
      <c r="K191" t="str">
        <f t="shared" si="5"/>
        <v>May-2015</v>
      </c>
    </row>
    <row r="192" spans="1:11" x14ac:dyDescent="0.3">
      <c r="A192" t="s">
        <v>396</v>
      </c>
      <c r="B192" t="s">
        <v>397</v>
      </c>
      <c r="C192" t="s">
        <v>17</v>
      </c>
      <c r="D192" t="s">
        <v>49</v>
      </c>
      <c r="E192">
        <v>118463</v>
      </c>
      <c r="F192" s="2">
        <v>45305</v>
      </c>
      <c r="G192">
        <v>1</v>
      </c>
      <c r="H192">
        <v>1</v>
      </c>
      <c r="I192" t="str">
        <f>VLOOKUP(A192,'Job Title Data'!A192:B691,2,TRUE)</f>
        <v>Content Strategist</v>
      </c>
      <c r="J192">
        <f t="shared" si="4"/>
        <v>118464</v>
      </c>
      <c r="K192" t="str">
        <f t="shared" si="5"/>
        <v>Jan-2024</v>
      </c>
    </row>
    <row r="193" spans="1:11" x14ac:dyDescent="0.3">
      <c r="A193" t="s">
        <v>398</v>
      </c>
      <c r="B193" t="s">
        <v>399</v>
      </c>
      <c r="C193" t="s">
        <v>26</v>
      </c>
      <c r="D193" t="s">
        <v>49</v>
      </c>
      <c r="E193">
        <v>58587</v>
      </c>
      <c r="F193" s="2">
        <v>44673</v>
      </c>
      <c r="G193">
        <v>2</v>
      </c>
      <c r="H193">
        <v>0</v>
      </c>
      <c r="I193" t="str">
        <f>VLOOKUP(A193,'Job Title Data'!A193:B692,2,TRUE)</f>
        <v>Account Manager</v>
      </c>
      <c r="J193">
        <f t="shared" si="4"/>
        <v>58587</v>
      </c>
      <c r="K193" t="str">
        <f t="shared" si="5"/>
        <v>Apr-2022</v>
      </c>
    </row>
    <row r="194" spans="1:11" x14ac:dyDescent="0.3">
      <c r="A194" t="s">
        <v>400</v>
      </c>
      <c r="B194" t="s">
        <v>401</v>
      </c>
      <c r="C194" t="s">
        <v>17</v>
      </c>
      <c r="D194" t="s">
        <v>49</v>
      </c>
      <c r="E194">
        <v>70720</v>
      </c>
      <c r="F194" s="2">
        <v>43159</v>
      </c>
      <c r="G194">
        <v>2</v>
      </c>
      <c r="H194">
        <v>3</v>
      </c>
      <c r="I194" t="str">
        <f>VLOOKUP(A194,'Job Title Data'!A194:B693,2,TRUE)</f>
        <v>Content Strategist</v>
      </c>
      <c r="J194">
        <f t="shared" si="4"/>
        <v>70723</v>
      </c>
      <c r="K194" t="str">
        <f t="shared" si="5"/>
        <v>Feb-2018</v>
      </c>
    </row>
    <row r="195" spans="1:11" x14ac:dyDescent="0.3">
      <c r="A195" t="s">
        <v>402</v>
      </c>
      <c r="B195" t="s">
        <v>403</v>
      </c>
      <c r="C195" t="s">
        <v>17</v>
      </c>
      <c r="D195" t="s">
        <v>49</v>
      </c>
      <c r="E195">
        <v>118162</v>
      </c>
      <c r="F195" s="2">
        <v>44957</v>
      </c>
      <c r="G195">
        <v>4</v>
      </c>
      <c r="H195">
        <v>12</v>
      </c>
      <c r="I195" t="str">
        <f>VLOOKUP(A195,'Job Title Data'!A195:B694,2,TRUE)</f>
        <v>Marketing Analyst</v>
      </c>
      <c r="J195">
        <f t="shared" ref="J195:J258" si="6">(E195+H195)</f>
        <v>118174</v>
      </c>
      <c r="K195" t="str">
        <f t="shared" ref="K195:K258" si="7">TEXT(F195, "MMM-YYYY")</f>
        <v>Jan-2023</v>
      </c>
    </row>
    <row r="196" spans="1:11" x14ac:dyDescent="0.3">
      <c r="A196" t="s">
        <v>404</v>
      </c>
      <c r="B196" t="s">
        <v>405</v>
      </c>
      <c r="C196" t="s">
        <v>17</v>
      </c>
      <c r="D196" t="s">
        <v>11</v>
      </c>
      <c r="E196">
        <v>95702</v>
      </c>
      <c r="F196" s="2">
        <v>42886</v>
      </c>
      <c r="G196">
        <v>1</v>
      </c>
      <c r="H196">
        <v>2</v>
      </c>
      <c r="I196" t="str">
        <f>VLOOKUP(A196,'Job Title Data'!A196:B695,2,TRUE)</f>
        <v>Marketing Analyst</v>
      </c>
      <c r="J196">
        <f t="shared" si="6"/>
        <v>95704</v>
      </c>
      <c r="K196" t="str">
        <f t="shared" si="7"/>
        <v>May-2017</v>
      </c>
    </row>
    <row r="197" spans="1:11" x14ac:dyDescent="0.3">
      <c r="A197" t="s">
        <v>406</v>
      </c>
      <c r="B197" t="s">
        <v>407</v>
      </c>
      <c r="C197" t="s">
        <v>14</v>
      </c>
      <c r="D197" t="s">
        <v>11</v>
      </c>
      <c r="E197">
        <v>68804</v>
      </c>
      <c r="F197" s="2">
        <v>42424</v>
      </c>
      <c r="G197">
        <v>1</v>
      </c>
      <c r="H197">
        <v>4</v>
      </c>
      <c r="I197" t="str">
        <f>VLOOKUP(A197,'Job Title Data'!A197:B696,2,TRUE)</f>
        <v>Financial Analyst</v>
      </c>
      <c r="J197">
        <f t="shared" si="6"/>
        <v>68808</v>
      </c>
      <c r="K197" t="str">
        <f t="shared" si="7"/>
        <v>Feb-2016</v>
      </c>
    </row>
    <row r="198" spans="1:11" x14ac:dyDescent="0.3">
      <c r="A198" t="s">
        <v>408</v>
      </c>
      <c r="B198" t="s">
        <v>409</v>
      </c>
      <c r="C198" t="s">
        <v>14</v>
      </c>
      <c r="D198" t="s">
        <v>11</v>
      </c>
      <c r="E198">
        <v>63661</v>
      </c>
      <c r="F198" s="2">
        <v>44884</v>
      </c>
      <c r="G198">
        <v>4</v>
      </c>
      <c r="H198">
        <v>12</v>
      </c>
      <c r="I198" t="str">
        <f>VLOOKUP(A198,'Job Title Data'!A198:B697,2,TRUE)</f>
        <v>Financial Analyst</v>
      </c>
      <c r="J198">
        <f t="shared" si="6"/>
        <v>63673</v>
      </c>
      <c r="K198" t="str">
        <f t="shared" si="7"/>
        <v>Nov-2022</v>
      </c>
    </row>
    <row r="199" spans="1:11" x14ac:dyDescent="0.3">
      <c r="A199" t="s">
        <v>410</v>
      </c>
      <c r="B199" t="s">
        <v>411</v>
      </c>
      <c r="C199" t="s">
        <v>14</v>
      </c>
      <c r="D199" t="s">
        <v>49</v>
      </c>
      <c r="E199">
        <v>96410</v>
      </c>
      <c r="F199" s="2">
        <v>43633</v>
      </c>
      <c r="G199">
        <v>3</v>
      </c>
      <c r="H199">
        <v>6</v>
      </c>
      <c r="I199" t="str">
        <f>VLOOKUP(A199,'Job Title Data'!A199:B698,2,TRUE)</f>
        <v>Accountant</v>
      </c>
      <c r="J199">
        <f t="shared" si="6"/>
        <v>96416</v>
      </c>
      <c r="K199" t="str">
        <f t="shared" si="7"/>
        <v>Jun-2019</v>
      </c>
    </row>
    <row r="200" spans="1:11" x14ac:dyDescent="0.3">
      <c r="A200" t="s">
        <v>412</v>
      </c>
      <c r="B200" t="s">
        <v>413</v>
      </c>
      <c r="C200" t="s">
        <v>36</v>
      </c>
      <c r="D200" t="s">
        <v>49</v>
      </c>
      <c r="E200">
        <v>70478</v>
      </c>
      <c r="F200" s="2">
        <v>44761</v>
      </c>
      <c r="G200">
        <v>5</v>
      </c>
      <c r="H200">
        <v>12</v>
      </c>
      <c r="I200" t="str">
        <f>VLOOKUP(A200,'Job Title Data'!A200:B699,2,TRUE)</f>
        <v>HR Manager</v>
      </c>
      <c r="J200">
        <f t="shared" si="6"/>
        <v>70490</v>
      </c>
      <c r="K200" t="str">
        <f t="shared" si="7"/>
        <v>Jul-2022</v>
      </c>
    </row>
    <row r="201" spans="1:11" x14ac:dyDescent="0.3">
      <c r="A201" t="s">
        <v>414</v>
      </c>
      <c r="B201" t="s">
        <v>415</v>
      </c>
      <c r="C201" t="s">
        <v>29</v>
      </c>
      <c r="D201" t="s">
        <v>11</v>
      </c>
      <c r="E201">
        <v>43725</v>
      </c>
      <c r="F201" s="2">
        <v>42671</v>
      </c>
      <c r="G201">
        <v>5</v>
      </c>
      <c r="H201">
        <v>5</v>
      </c>
      <c r="I201" t="str">
        <f>VLOOKUP(A201,'Job Title Data'!A201:B700,2,TRUE)</f>
        <v>Operations Coordinator</v>
      </c>
      <c r="J201">
        <f t="shared" si="6"/>
        <v>43730</v>
      </c>
      <c r="K201" t="str">
        <f t="shared" si="7"/>
        <v>Oct-2016</v>
      </c>
    </row>
    <row r="202" spans="1:11" x14ac:dyDescent="0.3">
      <c r="A202" t="s">
        <v>416</v>
      </c>
      <c r="B202" t="s">
        <v>417</v>
      </c>
      <c r="C202" t="s">
        <v>29</v>
      </c>
      <c r="D202" t="s">
        <v>49</v>
      </c>
      <c r="E202">
        <v>98327</v>
      </c>
      <c r="F202" s="2">
        <v>45095</v>
      </c>
      <c r="G202">
        <v>3</v>
      </c>
      <c r="H202">
        <v>12</v>
      </c>
      <c r="I202" t="str">
        <f>VLOOKUP(A202,'Job Title Data'!A202:B701,2,TRUE)</f>
        <v>Supply Chain Analyst</v>
      </c>
      <c r="J202">
        <f t="shared" si="6"/>
        <v>98339</v>
      </c>
      <c r="K202" t="str">
        <f t="shared" si="7"/>
        <v>Jun-2023</v>
      </c>
    </row>
    <row r="203" spans="1:11" x14ac:dyDescent="0.3">
      <c r="A203" t="s">
        <v>418</v>
      </c>
      <c r="B203" t="s">
        <v>419</v>
      </c>
      <c r="C203" t="s">
        <v>14</v>
      </c>
      <c r="D203" t="s">
        <v>49</v>
      </c>
      <c r="E203">
        <v>80742</v>
      </c>
      <c r="F203" s="2">
        <v>45291</v>
      </c>
      <c r="G203">
        <v>2</v>
      </c>
      <c r="H203">
        <v>5</v>
      </c>
      <c r="I203" t="str">
        <f>VLOOKUP(A203,'Job Title Data'!A203:B702,2,TRUE)</f>
        <v>Finance Manager</v>
      </c>
      <c r="J203">
        <f t="shared" si="6"/>
        <v>80747</v>
      </c>
      <c r="K203" t="str">
        <f t="shared" si="7"/>
        <v>Dec-2023</v>
      </c>
    </row>
    <row r="204" spans="1:11" x14ac:dyDescent="0.3">
      <c r="A204" t="s">
        <v>420</v>
      </c>
      <c r="B204" t="s">
        <v>421</v>
      </c>
      <c r="C204" t="s">
        <v>36</v>
      </c>
      <c r="D204" t="s">
        <v>11</v>
      </c>
      <c r="E204">
        <v>99596</v>
      </c>
      <c r="F204" s="2">
        <v>43284</v>
      </c>
      <c r="G204">
        <v>2</v>
      </c>
      <c r="H204">
        <v>4</v>
      </c>
      <c r="I204" t="str">
        <f>VLOOKUP(A204,'Job Title Data'!A204:B703,2,TRUE)</f>
        <v>HR Associate</v>
      </c>
      <c r="J204">
        <f t="shared" si="6"/>
        <v>99600</v>
      </c>
      <c r="K204" t="str">
        <f t="shared" si="7"/>
        <v>Jul-2018</v>
      </c>
    </row>
    <row r="205" spans="1:11" x14ac:dyDescent="0.3">
      <c r="A205" t="s">
        <v>422</v>
      </c>
      <c r="B205" t="s">
        <v>423</v>
      </c>
      <c r="C205" t="s">
        <v>26</v>
      </c>
      <c r="D205" t="s">
        <v>11</v>
      </c>
      <c r="E205">
        <v>75450</v>
      </c>
      <c r="F205" s="2">
        <v>42261</v>
      </c>
      <c r="G205">
        <v>5</v>
      </c>
      <c r="H205">
        <v>14</v>
      </c>
      <c r="I205" t="str">
        <f>VLOOKUP(A205,'Job Title Data'!A205:B704,2,TRUE)</f>
        <v>Sales Associate</v>
      </c>
      <c r="J205">
        <f t="shared" si="6"/>
        <v>75464</v>
      </c>
      <c r="K205" t="str">
        <f t="shared" si="7"/>
        <v>Sep-2015</v>
      </c>
    </row>
    <row r="206" spans="1:11" x14ac:dyDescent="0.3">
      <c r="A206" t="s">
        <v>424</v>
      </c>
      <c r="B206" t="s">
        <v>425</v>
      </c>
      <c r="C206" t="s">
        <v>14</v>
      </c>
      <c r="D206" t="s">
        <v>49</v>
      </c>
      <c r="E206">
        <v>90235</v>
      </c>
      <c r="F206" s="2">
        <v>44994</v>
      </c>
      <c r="G206">
        <v>3</v>
      </c>
      <c r="H206">
        <v>7</v>
      </c>
      <c r="I206" t="str">
        <f>VLOOKUP(A206,'Job Title Data'!A206:B705,2,TRUE)</f>
        <v>Accountant</v>
      </c>
      <c r="J206">
        <f t="shared" si="6"/>
        <v>90242</v>
      </c>
      <c r="K206" t="str">
        <f t="shared" si="7"/>
        <v>Mar-2023</v>
      </c>
    </row>
    <row r="207" spans="1:11" x14ac:dyDescent="0.3">
      <c r="A207" t="s">
        <v>426</v>
      </c>
      <c r="B207" t="s">
        <v>427</v>
      </c>
      <c r="C207" t="s">
        <v>29</v>
      </c>
      <c r="D207" t="s">
        <v>11</v>
      </c>
      <c r="E207">
        <v>84449</v>
      </c>
      <c r="F207" s="2">
        <v>42194</v>
      </c>
      <c r="G207">
        <v>5</v>
      </c>
      <c r="H207">
        <v>4</v>
      </c>
      <c r="I207" t="str">
        <f>VLOOKUP(A207,'Job Title Data'!A207:B706,2,TRUE)</f>
        <v>Logistics Manager</v>
      </c>
      <c r="J207">
        <f t="shared" si="6"/>
        <v>84453</v>
      </c>
      <c r="K207" t="str">
        <f t="shared" si="7"/>
        <v>Jul-2015</v>
      </c>
    </row>
    <row r="208" spans="1:11" x14ac:dyDescent="0.3">
      <c r="A208" t="s">
        <v>428</v>
      </c>
      <c r="B208" t="s">
        <v>429</v>
      </c>
      <c r="C208" t="s">
        <v>29</v>
      </c>
      <c r="D208" t="s">
        <v>49</v>
      </c>
      <c r="E208">
        <v>81685</v>
      </c>
      <c r="F208" s="2">
        <v>44869</v>
      </c>
      <c r="G208">
        <v>1</v>
      </c>
      <c r="H208">
        <v>5</v>
      </c>
      <c r="I208" t="str">
        <f>VLOOKUP(A208,'Job Title Data'!A208:B707,2,TRUE)</f>
        <v>Logistics Manager</v>
      </c>
      <c r="J208">
        <f t="shared" si="6"/>
        <v>81690</v>
      </c>
      <c r="K208" t="str">
        <f t="shared" si="7"/>
        <v>Nov-2022</v>
      </c>
    </row>
    <row r="209" spans="1:11" x14ac:dyDescent="0.3">
      <c r="A209" t="s">
        <v>430</v>
      </c>
      <c r="B209" t="s">
        <v>431</v>
      </c>
      <c r="C209" t="s">
        <v>17</v>
      </c>
      <c r="D209" t="s">
        <v>49</v>
      </c>
      <c r="E209">
        <v>64122</v>
      </c>
      <c r="F209" s="2">
        <v>44859</v>
      </c>
      <c r="G209">
        <v>3</v>
      </c>
      <c r="H209">
        <v>8</v>
      </c>
      <c r="I209" t="str">
        <f>VLOOKUP(A209,'Job Title Data'!A209:B708,2,TRUE)</f>
        <v>Marketing Lead</v>
      </c>
      <c r="J209">
        <f t="shared" si="6"/>
        <v>64130</v>
      </c>
      <c r="K209" t="str">
        <f t="shared" si="7"/>
        <v>Oct-2022</v>
      </c>
    </row>
    <row r="210" spans="1:11" x14ac:dyDescent="0.3">
      <c r="A210" t="s">
        <v>432</v>
      </c>
      <c r="B210" t="s">
        <v>433</v>
      </c>
      <c r="C210" t="s">
        <v>26</v>
      </c>
      <c r="D210" t="s">
        <v>49</v>
      </c>
      <c r="E210">
        <v>50562</v>
      </c>
      <c r="F210" s="2">
        <v>44959</v>
      </c>
      <c r="G210">
        <v>3</v>
      </c>
      <c r="H210">
        <v>13</v>
      </c>
      <c r="I210" t="str">
        <f>VLOOKUP(A210,'Job Title Data'!A210:B709,2,TRUE)</f>
        <v>Account Manager</v>
      </c>
      <c r="J210">
        <f t="shared" si="6"/>
        <v>50575</v>
      </c>
      <c r="K210" t="str">
        <f t="shared" si="7"/>
        <v>Feb-2023</v>
      </c>
    </row>
    <row r="211" spans="1:11" x14ac:dyDescent="0.3">
      <c r="A211" t="s">
        <v>434</v>
      </c>
      <c r="B211" t="s">
        <v>435</v>
      </c>
      <c r="C211" t="s">
        <v>26</v>
      </c>
      <c r="D211" t="s">
        <v>11</v>
      </c>
      <c r="E211">
        <v>53161</v>
      </c>
      <c r="F211" s="2">
        <v>43561</v>
      </c>
      <c r="G211">
        <v>2</v>
      </c>
      <c r="H211">
        <v>5</v>
      </c>
      <c r="I211" t="str">
        <f>VLOOKUP(A211,'Job Title Data'!A211:B710,2,TRUE)</f>
        <v>Account Manager</v>
      </c>
      <c r="J211">
        <f t="shared" si="6"/>
        <v>53166</v>
      </c>
      <c r="K211" t="str">
        <f t="shared" si="7"/>
        <v>Apr-2019</v>
      </c>
    </row>
    <row r="212" spans="1:11" x14ac:dyDescent="0.3">
      <c r="A212" t="s">
        <v>436</v>
      </c>
      <c r="B212" t="s">
        <v>437</v>
      </c>
      <c r="C212" t="s">
        <v>10</v>
      </c>
      <c r="D212" t="s">
        <v>11</v>
      </c>
      <c r="E212">
        <v>84217</v>
      </c>
      <c r="F212" s="2">
        <v>42918</v>
      </c>
      <c r="G212">
        <v>3</v>
      </c>
      <c r="H212">
        <v>7</v>
      </c>
      <c r="I212" t="str">
        <f>VLOOKUP(A212,'Job Title Data'!A212:B711,2,TRUE)</f>
        <v>Systems Analyst</v>
      </c>
      <c r="J212">
        <f t="shared" si="6"/>
        <v>84224</v>
      </c>
      <c r="K212" t="str">
        <f t="shared" si="7"/>
        <v>Jul-2017</v>
      </c>
    </row>
    <row r="213" spans="1:11" x14ac:dyDescent="0.3">
      <c r="A213" t="s">
        <v>438</v>
      </c>
      <c r="B213" t="s">
        <v>439</v>
      </c>
      <c r="C213" t="s">
        <v>29</v>
      </c>
      <c r="D213" t="s">
        <v>49</v>
      </c>
      <c r="E213">
        <v>63694</v>
      </c>
      <c r="F213" s="2">
        <v>43749</v>
      </c>
      <c r="G213">
        <v>5</v>
      </c>
      <c r="H213">
        <v>10</v>
      </c>
      <c r="I213" t="str">
        <f>VLOOKUP(A213,'Job Title Data'!A213:B712,2,TRUE)</f>
        <v>Logistics Manager</v>
      </c>
      <c r="J213">
        <f t="shared" si="6"/>
        <v>63704</v>
      </c>
      <c r="K213" t="str">
        <f t="shared" si="7"/>
        <v>Oct-2019</v>
      </c>
    </row>
    <row r="214" spans="1:11" x14ac:dyDescent="0.3">
      <c r="A214" t="s">
        <v>440</v>
      </c>
      <c r="B214" t="s">
        <v>441</v>
      </c>
      <c r="C214" t="s">
        <v>36</v>
      </c>
      <c r="D214" t="s">
        <v>49</v>
      </c>
      <c r="E214">
        <v>44649</v>
      </c>
      <c r="F214" s="2">
        <v>42202</v>
      </c>
      <c r="G214">
        <v>3</v>
      </c>
      <c r="H214">
        <v>3</v>
      </c>
      <c r="I214" t="str">
        <f>VLOOKUP(A214,'Job Title Data'!A214:B713,2,TRUE)</f>
        <v>HR Manager</v>
      </c>
      <c r="J214">
        <f t="shared" si="6"/>
        <v>44652</v>
      </c>
      <c r="K214" t="str">
        <f t="shared" si="7"/>
        <v>Jul-2015</v>
      </c>
    </row>
    <row r="215" spans="1:11" x14ac:dyDescent="0.3">
      <c r="A215" t="s">
        <v>442</v>
      </c>
      <c r="B215" t="s">
        <v>443</v>
      </c>
      <c r="C215" t="s">
        <v>14</v>
      </c>
      <c r="D215" t="s">
        <v>11</v>
      </c>
      <c r="E215">
        <v>106555</v>
      </c>
      <c r="F215" s="2">
        <v>43806</v>
      </c>
      <c r="G215">
        <v>1</v>
      </c>
      <c r="H215">
        <v>1</v>
      </c>
      <c r="I215" t="str">
        <f>VLOOKUP(A215,'Job Title Data'!A215:B714,2,TRUE)</f>
        <v>Accountant</v>
      </c>
      <c r="J215">
        <f t="shared" si="6"/>
        <v>106556</v>
      </c>
      <c r="K215" t="str">
        <f t="shared" si="7"/>
        <v>Dec-2019</v>
      </c>
    </row>
    <row r="216" spans="1:11" x14ac:dyDescent="0.3">
      <c r="A216" t="s">
        <v>444</v>
      </c>
      <c r="B216" t="s">
        <v>445</v>
      </c>
      <c r="C216" t="s">
        <v>10</v>
      </c>
      <c r="D216" t="s">
        <v>49</v>
      </c>
      <c r="E216">
        <v>45787</v>
      </c>
      <c r="F216" s="2">
        <v>44475</v>
      </c>
      <c r="G216">
        <v>4</v>
      </c>
      <c r="H216">
        <v>14</v>
      </c>
      <c r="I216" t="str">
        <f>VLOOKUP(A216,'Job Title Data'!A216:B715,2,TRUE)</f>
        <v>Network Administrator</v>
      </c>
      <c r="J216">
        <f t="shared" si="6"/>
        <v>45801</v>
      </c>
      <c r="K216" t="str">
        <f t="shared" si="7"/>
        <v>Oct-2021</v>
      </c>
    </row>
    <row r="217" spans="1:11" x14ac:dyDescent="0.3">
      <c r="A217" t="s">
        <v>446</v>
      </c>
      <c r="B217" t="s">
        <v>447</v>
      </c>
      <c r="C217" t="s">
        <v>26</v>
      </c>
      <c r="D217" t="s">
        <v>11</v>
      </c>
      <c r="E217">
        <v>115709</v>
      </c>
      <c r="F217" s="2">
        <v>43134</v>
      </c>
      <c r="G217">
        <v>3</v>
      </c>
      <c r="H217">
        <v>11</v>
      </c>
      <c r="I217" t="str">
        <f>VLOOKUP(A217,'Job Title Data'!A217:B716,2,TRUE)</f>
        <v>Account Manager</v>
      </c>
      <c r="J217">
        <f t="shared" si="6"/>
        <v>115720</v>
      </c>
      <c r="K217" t="str">
        <f t="shared" si="7"/>
        <v>Feb-2018</v>
      </c>
    </row>
    <row r="218" spans="1:11" x14ac:dyDescent="0.3">
      <c r="A218" t="s">
        <v>448</v>
      </c>
      <c r="B218" t="s">
        <v>449</v>
      </c>
      <c r="C218" t="s">
        <v>14</v>
      </c>
      <c r="D218" t="s">
        <v>49</v>
      </c>
      <c r="E218">
        <v>53767</v>
      </c>
      <c r="F218" s="2">
        <v>44958</v>
      </c>
      <c r="G218">
        <v>2</v>
      </c>
      <c r="H218">
        <v>0</v>
      </c>
      <c r="I218" t="str">
        <f>VLOOKUP(A218,'Job Title Data'!A218:B717,2,TRUE)</f>
        <v>Financial Analyst</v>
      </c>
      <c r="J218">
        <f t="shared" si="6"/>
        <v>53767</v>
      </c>
      <c r="K218" t="str">
        <f t="shared" si="7"/>
        <v>Feb-2023</v>
      </c>
    </row>
    <row r="219" spans="1:11" x14ac:dyDescent="0.3">
      <c r="A219" t="s">
        <v>450</v>
      </c>
      <c r="B219" t="s">
        <v>451</v>
      </c>
      <c r="C219" t="s">
        <v>26</v>
      </c>
      <c r="D219" t="s">
        <v>11</v>
      </c>
      <c r="E219">
        <v>103284</v>
      </c>
      <c r="F219" s="2">
        <v>42752</v>
      </c>
      <c r="G219">
        <v>4</v>
      </c>
      <c r="H219">
        <v>8</v>
      </c>
      <c r="I219" t="str">
        <f>VLOOKUP(A219,'Job Title Data'!A219:B718,2,TRUE)</f>
        <v>Sales Executive</v>
      </c>
      <c r="J219">
        <f t="shared" si="6"/>
        <v>103292</v>
      </c>
      <c r="K219" t="str">
        <f t="shared" si="7"/>
        <v>Jan-2017</v>
      </c>
    </row>
    <row r="220" spans="1:11" x14ac:dyDescent="0.3">
      <c r="A220" t="s">
        <v>452</v>
      </c>
      <c r="B220" t="s">
        <v>453</v>
      </c>
      <c r="C220" t="s">
        <v>10</v>
      </c>
      <c r="D220" t="s">
        <v>49</v>
      </c>
      <c r="E220">
        <v>51804</v>
      </c>
      <c r="F220" s="2">
        <v>42771</v>
      </c>
      <c r="G220">
        <v>5</v>
      </c>
      <c r="H220">
        <v>9</v>
      </c>
      <c r="I220" t="str">
        <f>VLOOKUP(A220,'Job Title Data'!A220:B719,2,TRUE)</f>
        <v>Software Engineer</v>
      </c>
      <c r="J220">
        <f t="shared" si="6"/>
        <v>51813</v>
      </c>
      <c r="K220" t="str">
        <f t="shared" si="7"/>
        <v>Feb-2017</v>
      </c>
    </row>
    <row r="221" spans="1:11" x14ac:dyDescent="0.3">
      <c r="A221" t="s">
        <v>454</v>
      </c>
      <c r="B221" t="s">
        <v>455</v>
      </c>
      <c r="C221" t="s">
        <v>36</v>
      </c>
      <c r="D221" t="s">
        <v>49</v>
      </c>
      <c r="E221">
        <v>41322</v>
      </c>
      <c r="F221" s="2">
        <v>42966</v>
      </c>
      <c r="G221">
        <v>1</v>
      </c>
      <c r="H221">
        <v>2</v>
      </c>
      <c r="I221" t="str">
        <f>VLOOKUP(A221,'Job Title Data'!A221:B720,2,TRUE)</f>
        <v>HR Manager</v>
      </c>
      <c r="J221">
        <f t="shared" si="6"/>
        <v>41324</v>
      </c>
      <c r="K221" t="str">
        <f t="shared" si="7"/>
        <v>Aug-2017</v>
      </c>
    </row>
    <row r="222" spans="1:11" x14ac:dyDescent="0.3">
      <c r="A222" t="s">
        <v>456</v>
      </c>
      <c r="B222" t="s">
        <v>457</v>
      </c>
      <c r="C222" t="s">
        <v>29</v>
      </c>
      <c r="D222" t="s">
        <v>11</v>
      </c>
      <c r="E222">
        <v>96214</v>
      </c>
      <c r="F222" s="2">
        <v>43724</v>
      </c>
      <c r="G222">
        <v>3</v>
      </c>
      <c r="H222">
        <v>4</v>
      </c>
      <c r="I222" t="str">
        <f>VLOOKUP(A222,'Job Title Data'!A222:B721,2,TRUE)</f>
        <v>Supply Chain Analyst</v>
      </c>
      <c r="J222">
        <f t="shared" si="6"/>
        <v>96218</v>
      </c>
      <c r="K222" t="str">
        <f t="shared" si="7"/>
        <v>Sep-2019</v>
      </c>
    </row>
    <row r="223" spans="1:11" x14ac:dyDescent="0.3">
      <c r="A223" t="s">
        <v>458</v>
      </c>
      <c r="B223" t="s">
        <v>459</v>
      </c>
      <c r="C223" t="s">
        <v>14</v>
      </c>
      <c r="D223" t="s">
        <v>11</v>
      </c>
      <c r="E223">
        <v>110357</v>
      </c>
      <c r="F223" s="2">
        <v>45179</v>
      </c>
      <c r="G223">
        <v>2</v>
      </c>
      <c r="H223">
        <v>4</v>
      </c>
      <c r="I223" t="str">
        <f>VLOOKUP(A223,'Job Title Data'!A223:B722,2,TRUE)</f>
        <v>Finance Manager</v>
      </c>
      <c r="J223">
        <f t="shared" si="6"/>
        <v>110361</v>
      </c>
      <c r="K223" t="str">
        <f t="shared" si="7"/>
        <v>Sep-2023</v>
      </c>
    </row>
    <row r="224" spans="1:11" x14ac:dyDescent="0.3">
      <c r="A224" t="s">
        <v>460</v>
      </c>
      <c r="B224" t="s">
        <v>461</v>
      </c>
      <c r="C224" t="s">
        <v>10</v>
      </c>
      <c r="D224" t="s">
        <v>11</v>
      </c>
      <c r="E224">
        <v>104950</v>
      </c>
      <c r="F224" s="2">
        <v>45392</v>
      </c>
      <c r="G224">
        <v>5</v>
      </c>
      <c r="H224">
        <v>6</v>
      </c>
      <c r="I224" t="str">
        <f>VLOOKUP(A224,'Job Title Data'!A224:B723,2,TRUE)</f>
        <v>Network Administrator</v>
      </c>
      <c r="J224">
        <f t="shared" si="6"/>
        <v>104956</v>
      </c>
      <c r="K224" t="str">
        <f t="shared" si="7"/>
        <v>Apr-2024</v>
      </c>
    </row>
    <row r="225" spans="1:11" x14ac:dyDescent="0.3">
      <c r="A225" t="s">
        <v>462</v>
      </c>
      <c r="B225" t="s">
        <v>463</v>
      </c>
      <c r="C225" t="s">
        <v>10</v>
      </c>
      <c r="D225" t="s">
        <v>11</v>
      </c>
      <c r="E225">
        <v>118723</v>
      </c>
      <c r="F225" s="2">
        <v>45478</v>
      </c>
      <c r="G225">
        <v>5</v>
      </c>
      <c r="H225">
        <v>3</v>
      </c>
      <c r="I225" t="str">
        <f>VLOOKUP(A225,'Job Title Data'!A225:B724,2,TRUE)</f>
        <v>Systems Analyst</v>
      </c>
      <c r="J225">
        <f t="shared" si="6"/>
        <v>118726</v>
      </c>
      <c r="K225" t="str">
        <f t="shared" si="7"/>
        <v>Jul-2024</v>
      </c>
    </row>
    <row r="226" spans="1:11" x14ac:dyDescent="0.3">
      <c r="A226" t="s">
        <v>464</v>
      </c>
      <c r="B226" t="s">
        <v>465</v>
      </c>
      <c r="C226" t="s">
        <v>36</v>
      </c>
      <c r="D226" t="s">
        <v>11</v>
      </c>
      <c r="E226">
        <v>108446</v>
      </c>
      <c r="F226" s="2">
        <v>44252</v>
      </c>
      <c r="G226">
        <v>2</v>
      </c>
      <c r="H226">
        <v>0</v>
      </c>
      <c r="I226" t="str">
        <f>VLOOKUP(A226,'Job Title Data'!A226:B725,2,TRUE)</f>
        <v>HR Associate</v>
      </c>
      <c r="J226">
        <f t="shared" si="6"/>
        <v>108446</v>
      </c>
      <c r="K226" t="str">
        <f t="shared" si="7"/>
        <v>Feb-2021</v>
      </c>
    </row>
    <row r="227" spans="1:11" x14ac:dyDescent="0.3">
      <c r="A227" t="s">
        <v>466</v>
      </c>
      <c r="B227" t="s">
        <v>467</v>
      </c>
      <c r="C227" t="s">
        <v>29</v>
      </c>
      <c r="D227" t="s">
        <v>11</v>
      </c>
      <c r="E227">
        <v>68259</v>
      </c>
      <c r="F227" s="2">
        <v>43998</v>
      </c>
      <c r="G227">
        <v>4</v>
      </c>
      <c r="H227">
        <v>6</v>
      </c>
      <c r="I227" t="str">
        <f>VLOOKUP(A227,'Job Title Data'!A227:B726,2,TRUE)</f>
        <v>Operations Coordinator</v>
      </c>
      <c r="J227">
        <f t="shared" si="6"/>
        <v>68265</v>
      </c>
      <c r="K227" t="str">
        <f t="shared" si="7"/>
        <v>Jun-2020</v>
      </c>
    </row>
    <row r="228" spans="1:11" x14ac:dyDescent="0.3">
      <c r="A228" t="s">
        <v>468</v>
      </c>
      <c r="B228" t="s">
        <v>469</v>
      </c>
      <c r="C228" t="s">
        <v>26</v>
      </c>
      <c r="D228" t="s">
        <v>49</v>
      </c>
      <c r="E228">
        <v>114460</v>
      </c>
      <c r="F228" s="2">
        <v>44273</v>
      </c>
      <c r="G228">
        <v>4</v>
      </c>
      <c r="H228">
        <v>10</v>
      </c>
      <c r="I228" t="str">
        <f>VLOOKUP(A228,'Job Title Data'!A228:B727,2,TRUE)</f>
        <v>Sales Associate</v>
      </c>
      <c r="J228">
        <f t="shared" si="6"/>
        <v>114470</v>
      </c>
      <c r="K228" t="str">
        <f t="shared" si="7"/>
        <v>Mar-2021</v>
      </c>
    </row>
    <row r="229" spans="1:11" x14ac:dyDescent="0.3">
      <c r="A229" t="s">
        <v>470</v>
      </c>
      <c r="B229" t="s">
        <v>471</v>
      </c>
      <c r="C229" t="s">
        <v>29</v>
      </c>
      <c r="D229" t="s">
        <v>49</v>
      </c>
      <c r="E229">
        <v>59630</v>
      </c>
      <c r="F229" s="2">
        <v>42864</v>
      </c>
      <c r="G229">
        <v>2</v>
      </c>
      <c r="H229">
        <v>1</v>
      </c>
      <c r="I229" t="str">
        <f>VLOOKUP(A229,'Job Title Data'!A229:B728,2,TRUE)</f>
        <v>Operations Coordinator</v>
      </c>
      <c r="J229">
        <f t="shared" si="6"/>
        <v>59631</v>
      </c>
      <c r="K229" t="str">
        <f t="shared" si="7"/>
        <v>May-2017</v>
      </c>
    </row>
    <row r="230" spans="1:11" x14ac:dyDescent="0.3">
      <c r="A230" t="s">
        <v>472</v>
      </c>
      <c r="B230" t="s">
        <v>473</v>
      </c>
      <c r="C230" t="s">
        <v>26</v>
      </c>
      <c r="D230" t="s">
        <v>11</v>
      </c>
      <c r="E230">
        <v>88373</v>
      </c>
      <c r="F230" s="2">
        <v>43934</v>
      </c>
      <c r="G230">
        <v>4</v>
      </c>
      <c r="H230">
        <v>6</v>
      </c>
      <c r="I230" t="str">
        <f>VLOOKUP(A230,'Job Title Data'!A230:B729,2,TRUE)</f>
        <v>Sales Associate</v>
      </c>
      <c r="J230">
        <f t="shared" si="6"/>
        <v>88379</v>
      </c>
      <c r="K230" t="str">
        <f t="shared" si="7"/>
        <v>Apr-2020</v>
      </c>
    </row>
    <row r="231" spans="1:11" x14ac:dyDescent="0.3">
      <c r="A231" t="s">
        <v>474</v>
      </c>
      <c r="B231" t="s">
        <v>475</v>
      </c>
      <c r="C231" t="s">
        <v>36</v>
      </c>
      <c r="D231" t="s">
        <v>49</v>
      </c>
      <c r="E231">
        <v>103949</v>
      </c>
      <c r="F231" s="2">
        <v>45555</v>
      </c>
      <c r="G231">
        <v>1</v>
      </c>
      <c r="H231">
        <v>4</v>
      </c>
      <c r="I231" t="str">
        <f>VLOOKUP(A231,'Job Title Data'!A231:B730,2,TRUE)</f>
        <v>HR Manager</v>
      </c>
      <c r="J231">
        <f t="shared" si="6"/>
        <v>103953</v>
      </c>
      <c r="K231" t="str">
        <f t="shared" si="7"/>
        <v>Sep-2024</v>
      </c>
    </row>
    <row r="232" spans="1:11" x14ac:dyDescent="0.3">
      <c r="A232" t="s">
        <v>476</v>
      </c>
      <c r="B232" t="s">
        <v>477</v>
      </c>
      <c r="C232" t="s">
        <v>29</v>
      </c>
      <c r="D232" t="s">
        <v>49</v>
      </c>
      <c r="E232">
        <v>108365</v>
      </c>
      <c r="F232" s="2">
        <v>43823</v>
      </c>
      <c r="G232">
        <v>5</v>
      </c>
      <c r="H232">
        <v>12</v>
      </c>
      <c r="I232" t="str">
        <f>VLOOKUP(A232,'Job Title Data'!A232:B731,2,TRUE)</f>
        <v>Logistics Manager</v>
      </c>
      <c r="J232">
        <f t="shared" si="6"/>
        <v>108377</v>
      </c>
      <c r="K232" t="str">
        <f t="shared" si="7"/>
        <v>Dec-2019</v>
      </c>
    </row>
    <row r="233" spans="1:11" x14ac:dyDescent="0.3">
      <c r="A233" t="s">
        <v>478</v>
      </c>
      <c r="B233" t="s">
        <v>479</v>
      </c>
      <c r="C233" t="s">
        <v>17</v>
      </c>
      <c r="D233" t="s">
        <v>49</v>
      </c>
      <c r="E233">
        <v>42411</v>
      </c>
      <c r="F233" s="2">
        <v>45078</v>
      </c>
      <c r="G233">
        <v>4</v>
      </c>
      <c r="H233">
        <v>15</v>
      </c>
      <c r="I233" t="str">
        <f>VLOOKUP(A233,'Job Title Data'!A233:B732,2,TRUE)</f>
        <v>Content Strategist</v>
      </c>
      <c r="J233">
        <f t="shared" si="6"/>
        <v>42426</v>
      </c>
      <c r="K233" t="str">
        <f t="shared" si="7"/>
        <v>Jun-2023</v>
      </c>
    </row>
    <row r="234" spans="1:11" x14ac:dyDescent="0.3">
      <c r="A234" t="s">
        <v>480</v>
      </c>
      <c r="B234" t="s">
        <v>481</v>
      </c>
      <c r="C234" t="s">
        <v>36</v>
      </c>
      <c r="D234" t="s">
        <v>11</v>
      </c>
      <c r="E234">
        <v>118988</v>
      </c>
      <c r="F234" s="2">
        <v>45321</v>
      </c>
      <c r="G234">
        <v>4</v>
      </c>
      <c r="H234">
        <v>3</v>
      </c>
      <c r="I234" t="str">
        <f>VLOOKUP(A234,'Job Title Data'!A234:B733,2,TRUE)</f>
        <v>HR Manager</v>
      </c>
      <c r="J234">
        <f t="shared" si="6"/>
        <v>118991</v>
      </c>
      <c r="K234" t="str">
        <f t="shared" si="7"/>
        <v>Jan-2024</v>
      </c>
    </row>
    <row r="235" spans="1:11" x14ac:dyDescent="0.3">
      <c r="A235" t="s">
        <v>482</v>
      </c>
      <c r="B235" t="s">
        <v>483</v>
      </c>
      <c r="C235" t="s">
        <v>36</v>
      </c>
      <c r="D235" t="s">
        <v>11</v>
      </c>
      <c r="E235">
        <v>114750</v>
      </c>
      <c r="F235" s="2">
        <v>44956</v>
      </c>
      <c r="G235">
        <v>3</v>
      </c>
      <c r="H235">
        <v>5</v>
      </c>
      <c r="I235" t="str">
        <f>VLOOKUP(A235,'Job Title Data'!A235:B734,2,TRUE)</f>
        <v>HR Manager</v>
      </c>
      <c r="J235">
        <f t="shared" si="6"/>
        <v>114755</v>
      </c>
      <c r="K235" t="str">
        <f t="shared" si="7"/>
        <v>Jan-2023</v>
      </c>
    </row>
    <row r="236" spans="1:11" x14ac:dyDescent="0.3">
      <c r="A236" t="s">
        <v>484</v>
      </c>
      <c r="B236" t="s">
        <v>485</v>
      </c>
      <c r="C236" t="s">
        <v>14</v>
      </c>
      <c r="D236" t="s">
        <v>49</v>
      </c>
      <c r="E236">
        <v>118671</v>
      </c>
      <c r="F236" s="2">
        <v>44524</v>
      </c>
      <c r="G236">
        <v>5</v>
      </c>
      <c r="H236">
        <v>15</v>
      </c>
      <c r="I236" t="str">
        <f>VLOOKUP(A236,'Job Title Data'!A236:B735,2,TRUE)</f>
        <v>Accountant</v>
      </c>
      <c r="J236">
        <f t="shared" si="6"/>
        <v>118686</v>
      </c>
      <c r="K236" t="str">
        <f t="shared" si="7"/>
        <v>Nov-2021</v>
      </c>
    </row>
    <row r="237" spans="1:11" x14ac:dyDescent="0.3">
      <c r="A237" t="s">
        <v>486</v>
      </c>
      <c r="B237" t="s">
        <v>487</v>
      </c>
      <c r="C237" t="s">
        <v>26</v>
      </c>
      <c r="D237" t="s">
        <v>49</v>
      </c>
      <c r="E237">
        <v>48605</v>
      </c>
      <c r="F237" s="2">
        <v>45198</v>
      </c>
      <c r="G237">
        <v>2</v>
      </c>
      <c r="H237">
        <v>5</v>
      </c>
      <c r="I237" t="str">
        <f>VLOOKUP(A237,'Job Title Data'!A237:B736,2,TRUE)</f>
        <v>Sales Associate</v>
      </c>
      <c r="J237">
        <f t="shared" si="6"/>
        <v>48610</v>
      </c>
      <c r="K237" t="str">
        <f t="shared" si="7"/>
        <v>Sep-2023</v>
      </c>
    </row>
    <row r="238" spans="1:11" x14ac:dyDescent="0.3">
      <c r="A238" t="s">
        <v>488</v>
      </c>
      <c r="B238" t="s">
        <v>489</v>
      </c>
      <c r="C238" t="s">
        <v>29</v>
      </c>
      <c r="D238" t="s">
        <v>49</v>
      </c>
      <c r="E238">
        <v>52532</v>
      </c>
      <c r="F238" s="2">
        <v>44036</v>
      </c>
      <c r="G238">
        <v>1</v>
      </c>
      <c r="H238">
        <v>2</v>
      </c>
      <c r="I238" t="str">
        <f>VLOOKUP(A238,'Job Title Data'!A238:B737,2,TRUE)</f>
        <v>Operations Coordinator</v>
      </c>
      <c r="J238">
        <f t="shared" si="6"/>
        <v>52534</v>
      </c>
      <c r="K238" t="str">
        <f t="shared" si="7"/>
        <v>Jul-2020</v>
      </c>
    </row>
    <row r="239" spans="1:11" x14ac:dyDescent="0.3">
      <c r="A239" t="s">
        <v>490</v>
      </c>
      <c r="B239" t="s">
        <v>491</v>
      </c>
      <c r="C239" t="s">
        <v>26</v>
      </c>
      <c r="D239" t="s">
        <v>49</v>
      </c>
      <c r="E239">
        <v>87193</v>
      </c>
      <c r="F239" s="2">
        <v>44767</v>
      </c>
      <c r="G239">
        <v>3</v>
      </c>
      <c r="H239">
        <v>15</v>
      </c>
      <c r="I239" t="str">
        <f>VLOOKUP(A239,'Job Title Data'!A239:B738,2,TRUE)</f>
        <v>Sales Associate</v>
      </c>
      <c r="J239">
        <f t="shared" si="6"/>
        <v>87208</v>
      </c>
      <c r="K239" t="str">
        <f t="shared" si="7"/>
        <v>Jul-2022</v>
      </c>
    </row>
    <row r="240" spans="1:11" x14ac:dyDescent="0.3">
      <c r="A240" t="s">
        <v>492</v>
      </c>
      <c r="B240" t="s">
        <v>493</v>
      </c>
      <c r="C240" t="s">
        <v>36</v>
      </c>
      <c r="D240" t="s">
        <v>49</v>
      </c>
      <c r="E240">
        <v>54182</v>
      </c>
      <c r="F240" s="2">
        <v>43957</v>
      </c>
      <c r="G240">
        <v>5</v>
      </c>
      <c r="H240">
        <v>7</v>
      </c>
      <c r="I240" t="str">
        <f>VLOOKUP(A240,'Job Title Data'!A240:B739,2,TRUE)</f>
        <v>HR Associate</v>
      </c>
      <c r="J240">
        <f t="shared" si="6"/>
        <v>54189</v>
      </c>
      <c r="K240" t="str">
        <f t="shared" si="7"/>
        <v>May-2020</v>
      </c>
    </row>
    <row r="241" spans="1:11" x14ac:dyDescent="0.3">
      <c r="A241" t="s">
        <v>494</v>
      </c>
      <c r="B241" t="s">
        <v>495</v>
      </c>
      <c r="C241" t="s">
        <v>36</v>
      </c>
      <c r="D241" t="s">
        <v>49</v>
      </c>
      <c r="E241">
        <v>72472</v>
      </c>
      <c r="F241" s="2">
        <v>42759</v>
      </c>
      <c r="G241">
        <v>1</v>
      </c>
      <c r="H241">
        <v>3</v>
      </c>
      <c r="I241" t="str">
        <f>VLOOKUP(A241,'Job Title Data'!A241:B740,2,TRUE)</f>
        <v>Talent Acquisition Specialist</v>
      </c>
      <c r="J241">
        <f t="shared" si="6"/>
        <v>72475</v>
      </c>
      <c r="K241" t="str">
        <f t="shared" si="7"/>
        <v>Jan-2017</v>
      </c>
    </row>
    <row r="242" spans="1:11" x14ac:dyDescent="0.3">
      <c r="A242" t="s">
        <v>496</v>
      </c>
      <c r="B242" t="s">
        <v>497</v>
      </c>
      <c r="C242" t="s">
        <v>36</v>
      </c>
      <c r="D242" t="s">
        <v>49</v>
      </c>
      <c r="E242">
        <v>94423</v>
      </c>
      <c r="F242" s="2">
        <v>45143</v>
      </c>
      <c r="G242">
        <v>3</v>
      </c>
      <c r="H242">
        <v>12</v>
      </c>
      <c r="I242" t="str">
        <f>VLOOKUP(A242,'Job Title Data'!A242:B741,2,TRUE)</f>
        <v>HR Associate</v>
      </c>
      <c r="J242">
        <f t="shared" si="6"/>
        <v>94435</v>
      </c>
      <c r="K242" t="str">
        <f t="shared" si="7"/>
        <v>Aug-2023</v>
      </c>
    </row>
    <row r="243" spans="1:11" x14ac:dyDescent="0.3">
      <c r="A243" t="s">
        <v>498</v>
      </c>
      <c r="B243" t="s">
        <v>499</v>
      </c>
      <c r="C243" t="s">
        <v>17</v>
      </c>
      <c r="D243" t="s">
        <v>49</v>
      </c>
      <c r="E243">
        <v>101025</v>
      </c>
      <c r="F243" s="2">
        <v>42579</v>
      </c>
      <c r="G243">
        <v>5</v>
      </c>
      <c r="H243">
        <v>5</v>
      </c>
      <c r="I243" t="str">
        <f>VLOOKUP(A243,'Job Title Data'!A243:B742,2,TRUE)</f>
        <v>Marketing Analyst</v>
      </c>
      <c r="J243">
        <f t="shared" si="6"/>
        <v>101030</v>
      </c>
      <c r="K243" t="str">
        <f t="shared" si="7"/>
        <v>Jul-2016</v>
      </c>
    </row>
    <row r="244" spans="1:11" x14ac:dyDescent="0.3">
      <c r="A244" t="s">
        <v>500</v>
      </c>
      <c r="B244" t="s">
        <v>501</v>
      </c>
      <c r="C244" t="s">
        <v>36</v>
      </c>
      <c r="D244" t="s">
        <v>49</v>
      </c>
      <c r="E244">
        <v>94893</v>
      </c>
      <c r="F244" s="2">
        <v>42995</v>
      </c>
      <c r="G244">
        <v>5</v>
      </c>
      <c r="H244">
        <v>10</v>
      </c>
      <c r="I244" t="str">
        <f>VLOOKUP(A244,'Job Title Data'!A244:B743,2,TRUE)</f>
        <v>HR Manager</v>
      </c>
      <c r="J244">
        <f t="shared" si="6"/>
        <v>94903</v>
      </c>
      <c r="K244" t="str">
        <f t="shared" si="7"/>
        <v>Sep-2017</v>
      </c>
    </row>
    <row r="245" spans="1:11" x14ac:dyDescent="0.3">
      <c r="A245" t="s">
        <v>502</v>
      </c>
      <c r="B245" t="s">
        <v>503</v>
      </c>
      <c r="C245" t="s">
        <v>14</v>
      </c>
      <c r="D245" t="s">
        <v>11</v>
      </c>
      <c r="E245">
        <v>53822</v>
      </c>
      <c r="F245" s="2">
        <v>45095</v>
      </c>
      <c r="G245">
        <v>2</v>
      </c>
      <c r="H245">
        <v>3</v>
      </c>
      <c r="I245" t="str">
        <f>VLOOKUP(A245,'Job Title Data'!A245:B744,2,TRUE)</f>
        <v>Financial Analyst</v>
      </c>
      <c r="J245">
        <f t="shared" si="6"/>
        <v>53825</v>
      </c>
      <c r="K245" t="str">
        <f t="shared" si="7"/>
        <v>Jun-2023</v>
      </c>
    </row>
    <row r="246" spans="1:11" x14ac:dyDescent="0.3">
      <c r="A246" t="s">
        <v>504</v>
      </c>
      <c r="B246" t="s">
        <v>505</v>
      </c>
      <c r="C246" t="s">
        <v>36</v>
      </c>
      <c r="D246" t="s">
        <v>11</v>
      </c>
      <c r="E246">
        <v>104657</v>
      </c>
      <c r="F246" s="2">
        <v>43146</v>
      </c>
      <c r="G246">
        <v>1</v>
      </c>
      <c r="H246">
        <v>4</v>
      </c>
      <c r="I246" t="str">
        <f>VLOOKUP(A246,'Job Title Data'!A246:B745,2,TRUE)</f>
        <v>HR Manager</v>
      </c>
      <c r="J246">
        <f t="shared" si="6"/>
        <v>104661</v>
      </c>
      <c r="K246" t="str">
        <f t="shared" si="7"/>
        <v>Feb-2018</v>
      </c>
    </row>
    <row r="247" spans="1:11" x14ac:dyDescent="0.3">
      <c r="A247" t="s">
        <v>506</v>
      </c>
      <c r="B247" t="s">
        <v>507</v>
      </c>
      <c r="C247" t="s">
        <v>29</v>
      </c>
      <c r="D247" t="s">
        <v>11</v>
      </c>
      <c r="E247">
        <v>96406</v>
      </c>
      <c r="F247" s="2">
        <v>44295</v>
      </c>
      <c r="G247">
        <v>5</v>
      </c>
      <c r="H247">
        <v>5</v>
      </c>
      <c r="I247" t="str">
        <f>VLOOKUP(A247,'Job Title Data'!A247:B746,2,TRUE)</f>
        <v>Supply Chain Analyst</v>
      </c>
      <c r="J247">
        <f t="shared" si="6"/>
        <v>96411</v>
      </c>
      <c r="K247" t="str">
        <f t="shared" si="7"/>
        <v>Apr-2021</v>
      </c>
    </row>
    <row r="248" spans="1:11" x14ac:dyDescent="0.3">
      <c r="A248" t="s">
        <v>508</v>
      </c>
      <c r="B248" t="s">
        <v>509</v>
      </c>
      <c r="C248" t="s">
        <v>14</v>
      </c>
      <c r="D248" t="s">
        <v>49</v>
      </c>
      <c r="E248">
        <v>64556</v>
      </c>
      <c r="F248" s="2">
        <v>44077</v>
      </c>
      <c r="G248">
        <v>2</v>
      </c>
      <c r="H248">
        <v>4</v>
      </c>
      <c r="I248" t="str">
        <f>VLOOKUP(A248,'Job Title Data'!A248:B747,2,TRUE)</f>
        <v>Accountant</v>
      </c>
      <c r="J248">
        <f t="shared" si="6"/>
        <v>64560</v>
      </c>
      <c r="K248" t="str">
        <f t="shared" si="7"/>
        <v>Sep-2020</v>
      </c>
    </row>
    <row r="249" spans="1:11" x14ac:dyDescent="0.3">
      <c r="A249" t="s">
        <v>510</v>
      </c>
      <c r="B249" t="s">
        <v>511</v>
      </c>
      <c r="C249" t="s">
        <v>36</v>
      </c>
      <c r="D249" t="s">
        <v>11</v>
      </c>
      <c r="E249">
        <v>60433</v>
      </c>
      <c r="F249" s="2">
        <v>42776</v>
      </c>
      <c r="G249">
        <v>2</v>
      </c>
      <c r="H249">
        <v>0</v>
      </c>
      <c r="I249" t="str">
        <f>VLOOKUP(A249,'Job Title Data'!A249:B748,2,TRUE)</f>
        <v>Talent Acquisition Specialist</v>
      </c>
      <c r="J249">
        <f t="shared" si="6"/>
        <v>60433</v>
      </c>
      <c r="K249" t="str">
        <f t="shared" si="7"/>
        <v>Feb-2017</v>
      </c>
    </row>
    <row r="250" spans="1:11" x14ac:dyDescent="0.3">
      <c r="A250" t="s">
        <v>512</v>
      </c>
      <c r="B250" t="s">
        <v>513</v>
      </c>
      <c r="C250" t="s">
        <v>29</v>
      </c>
      <c r="D250" t="s">
        <v>11</v>
      </c>
      <c r="E250">
        <v>81563</v>
      </c>
      <c r="F250" s="2">
        <v>42573</v>
      </c>
      <c r="G250">
        <v>3</v>
      </c>
      <c r="H250">
        <v>14</v>
      </c>
      <c r="I250" t="str">
        <f>VLOOKUP(A250,'Job Title Data'!A250:B749,2,TRUE)</f>
        <v>Logistics Manager</v>
      </c>
      <c r="J250">
        <f t="shared" si="6"/>
        <v>81577</v>
      </c>
      <c r="K250" t="str">
        <f t="shared" si="7"/>
        <v>Jul-2016</v>
      </c>
    </row>
    <row r="251" spans="1:11" x14ac:dyDescent="0.3">
      <c r="A251" t="s">
        <v>514</v>
      </c>
      <c r="B251" t="s">
        <v>515</v>
      </c>
      <c r="C251" t="s">
        <v>10</v>
      </c>
      <c r="D251" t="s">
        <v>11</v>
      </c>
      <c r="E251">
        <v>118468</v>
      </c>
      <c r="F251" s="2">
        <v>44041</v>
      </c>
      <c r="G251">
        <v>3</v>
      </c>
      <c r="H251">
        <v>15</v>
      </c>
      <c r="I251" t="str">
        <f>VLOOKUP(A251,'Job Title Data'!A251:B750,2,TRUE)</f>
        <v>Network Administrator</v>
      </c>
      <c r="J251">
        <f t="shared" si="6"/>
        <v>118483</v>
      </c>
      <c r="K251" t="str">
        <f t="shared" si="7"/>
        <v>Jul-2020</v>
      </c>
    </row>
    <row r="252" spans="1:11" x14ac:dyDescent="0.3">
      <c r="A252" t="s">
        <v>516</v>
      </c>
      <c r="B252" t="s">
        <v>517</v>
      </c>
      <c r="C252" t="s">
        <v>29</v>
      </c>
      <c r="D252" t="s">
        <v>11</v>
      </c>
      <c r="E252">
        <v>83411</v>
      </c>
      <c r="F252" s="2">
        <v>43097</v>
      </c>
      <c r="G252">
        <v>2</v>
      </c>
      <c r="H252">
        <v>5</v>
      </c>
      <c r="I252" t="str">
        <f>VLOOKUP(A252,'Job Title Data'!A252:B751,2,TRUE)</f>
        <v>Logistics Manager</v>
      </c>
      <c r="J252">
        <f t="shared" si="6"/>
        <v>83416</v>
      </c>
      <c r="K252" t="str">
        <f t="shared" si="7"/>
        <v>Dec-2017</v>
      </c>
    </row>
    <row r="253" spans="1:11" x14ac:dyDescent="0.3">
      <c r="A253" t="s">
        <v>518</v>
      </c>
      <c r="B253" t="s">
        <v>519</v>
      </c>
      <c r="C253" t="s">
        <v>26</v>
      </c>
      <c r="D253" t="s">
        <v>49</v>
      </c>
      <c r="E253">
        <v>85643</v>
      </c>
      <c r="F253" s="2">
        <v>45110</v>
      </c>
      <c r="G253">
        <v>2</v>
      </c>
      <c r="H253">
        <v>0</v>
      </c>
      <c r="I253" t="str">
        <f>VLOOKUP(A253,'Job Title Data'!A253:B752,2,TRUE)</f>
        <v>Sales Associate</v>
      </c>
      <c r="J253">
        <f t="shared" si="6"/>
        <v>85643</v>
      </c>
      <c r="K253" t="str">
        <f t="shared" si="7"/>
        <v>Jul-2023</v>
      </c>
    </row>
    <row r="254" spans="1:11" x14ac:dyDescent="0.3">
      <c r="A254" t="s">
        <v>520</v>
      </c>
      <c r="B254" t="s">
        <v>521</v>
      </c>
      <c r="C254" t="s">
        <v>17</v>
      </c>
      <c r="D254" t="s">
        <v>11</v>
      </c>
      <c r="E254">
        <v>93342</v>
      </c>
      <c r="F254" s="2">
        <v>42820</v>
      </c>
      <c r="G254">
        <v>5</v>
      </c>
      <c r="H254">
        <v>7</v>
      </c>
      <c r="I254" t="str">
        <f>VLOOKUP(A254,'Job Title Data'!A254:B753,2,TRUE)</f>
        <v>Content Strategist</v>
      </c>
      <c r="J254">
        <f t="shared" si="6"/>
        <v>93349</v>
      </c>
      <c r="K254" t="str">
        <f t="shared" si="7"/>
        <v>Mar-2017</v>
      </c>
    </row>
    <row r="255" spans="1:11" x14ac:dyDescent="0.3">
      <c r="A255" t="s">
        <v>522</v>
      </c>
      <c r="B255" t="s">
        <v>523</v>
      </c>
      <c r="C255" t="s">
        <v>10</v>
      </c>
      <c r="D255" t="s">
        <v>11</v>
      </c>
      <c r="E255">
        <v>50873</v>
      </c>
      <c r="F255" s="2">
        <v>45493</v>
      </c>
      <c r="G255">
        <v>4</v>
      </c>
      <c r="H255">
        <v>15</v>
      </c>
      <c r="I255" t="str">
        <f>VLOOKUP(A255,'Job Title Data'!A255:B754,2,TRUE)</f>
        <v>Network Administrator</v>
      </c>
      <c r="J255">
        <f t="shared" si="6"/>
        <v>50888</v>
      </c>
      <c r="K255" t="str">
        <f t="shared" si="7"/>
        <v>Jul-2024</v>
      </c>
    </row>
    <row r="256" spans="1:11" x14ac:dyDescent="0.3">
      <c r="A256" t="s">
        <v>524</v>
      </c>
      <c r="B256" t="s">
        <v>525</v>
      </c>
      <c r="C256" t="s">
        <v>36</v>
      </c>
      <c r="D256" t="s">
        <v>11</v>
      </c>
      <c r="E256">
        <v>57943</v>
      </c>
      <c r="F256" s="2">
        <v>42685</v>
      </c>
      <c r="G256">
        <v>2</v>
      </c>
      <c r="H256">
        <v>5</v>
      </c>
      <c r="I256" t="str">
        <f>VLOOKUP(A256,'Job Title Data'!A256:B755,2,TRUE)</f>
        <v>Talent Acquisition Specialist</v>
      </c>
      <c r="J256">
        <f t="shared" si="6"/>
        <v>57948</v>
      </c>
      <c r="K256" t="str">
        <f t="shared" si="7"/>
        <v>Nov-2016</v>
      </c>
    </row>
    <row r="257" spans="1:11" x14ac:dyDescent="0.3">
      <c r="A257" t="s">
        <v>526</v>
      </c>
      <c r="B257" t="s">
        <v>527</v>
      </c>
      <c r="C257" t="s">
        <v>36</v>
      </c>
      <c r="D257" t="s">
        <v>49</v>
      </c>
      <c r="E257">
        <v>42570</v>
      </c>
      <c r="F257" s="2">
        <v>45275</v>
      </c>
      <c r="G257">
        <v>3</v>
      </c>
      <c r="H257">
        <v>15</v>
      </c>
      <c r="I257" t="str">
        <f>VLOOKUP(A257,'Job Title Data'!A257:B756,2,TRUE)</f>
        <v>HR Manager</v>
      </c>
      <c r="J257">
        <f t="shared" si="6"/>
        <v>42585</v>
      </c>
      <c r="K257" t="str">
        <f t="shared" si="7"/>
        <v>Dec-2023</v>
      </c>
    </row>
    <row r="258" spans="1:11" x14ac:dyDescent="0.3">
      <c r="A258" t="s">
        <v>528</v>
      </c>
      <c r="B258" t="s">
        <v>529</v>
      </c>
      <c r="C258" t="s">
        <v>10</v>
      </c>
      <c r="D258" t="s">
        <v>49</v>
      </c>
      <c r="E258">
        <v>68289</v>
      </c>
      <c r="F258" s="2">
        <v>42565</v>
      </c>
      <c r="G258">
        <v>1</v>
      </c>
      <c r="H258">
        <v>2</v>
      </c>
      <c r="I258" t="str">
        <f>VLOOKUP(A258,'Job Title Data'!A258:B757,2,TRUE)</f>
        <v>IT Manager</v>
      </c>
      <c r="J258">
        <f t="shared" si="6"/>
        <v>68291</v>
      </c>
      <c r="K258" t="str">
        <f t="shared" si="7"/>
        <v>Jul-2016</v>
      </c>
    </row>
    <row r="259" spans="1:11" x14ac:dyDescent="0.3">
      <c r="A259" t="s">
        <v>530</v>
      </c>
      <c r="B259" t="s">
        <v>531</v>
      </c>
      <c r="C259" t="s">
        <v>29</v>
      </c>
      <c r="D259" t="s">
        <v>11</v>
      </c>
      <c r="E259">
        <v>112816</v>
      </c>
      <c r="F259" s="2">
        <v>44312</v>
      </c>
      <c r="G259">
        <v>5</v>
      </c>
      <c r="H259">
        <v>10</v>
      </c>
      <c r="I259" t="str">
        <f>VLOOKUP(A259,'Job Title Data'!A259:B758,2,TRUE)</f>
        <v>Supply Chain Analyst</v>
      </c>
      <c r="J259">
        <f t="shared" ref="J259:J322" si="8">(E259+H259)</f>
        <v>112826</v>
      </c>
      <c r="K259" t="str">
        <f t="shared" ref="K259:K322" si="9">TEXT(F259, "MMM-YYYY")</f>
        <v>Apr-2021</v>
      </c>
    </row>
    <row r="260" spans="1:11" x14ac:dyDescent="0.3">
      <c r="A260" t="s">
        <v>532</v>
      </c>
      <c r="B260" t="s">
        <v>533</v>
      </c>
      <c r="C260" t="s">
        <v>14</v>
      </c>
      <c r="D260" t="s">
        <v>11</v>
      </c>
      <c r="E260">
        <v>46166</v>
      </c>
      <c r="F260" s="2">
        <v>44964</v>
      </c>
      <c r="G260">
        <v>5</v>
      </c>
      <c r="H260">
        <v>12</v>
      </c>
      <c r="I260" t="str">
        <f>VLOOKUP(A260,'Job Title Data'!A260:B759,2,TRUE)</f>
        <v>Financial Analyst</v>
      </c>
      <c r="J260">
        <f t="shared" si="8"/>
        <v>46178</v>
      </c>
      <c r="K260" t="str">
        <f t="shared" si="9"/>
        <v>Feb-2023</v>
      </c>
    </row>
    <row r="261" spans="1:11" x14ac:dyDescent="0.3">
      <c r="A261" t="s">
        <v>534</v>
      </c>
      <c r="B261" t="s">
        <v>535</v>
      </c>
      <c r="C261" t="s">
        <v>17</v>
      </c>
      <c r="D261" t="s">
        <v>11</v>
      </c>
      <c r="E261">
        <v>44080</v>
      </c>
      <c r="F261" s="2">
        <v>42276</v>
      </c>
      <c r="G261">
        <v>5</v>
      </c>
      <c r="H261">
        <v>7</v>
      </c>
      <c r="I261" t="str">
        <f>VLOOKUP(A261,'Job Title Data'!A261:B760,2,TRUE)</f>
        <v>Marketing Lead</v>
      </c>
      <c r="J261">
        <f t="shared" si="8"/>
        <v>44087</v>
      </c>
      <c r="K261" t="str">
        <f t="shared" si="9"/>
        <v>Sep-2015</v>
      </c>
    </row>
    <row r="262" spans="1:11" x14ac:dyDescent="0.3">
      <c r="A262" t="s">
        <v>536</v>
      </c>
      <c r="B262" t="s">
        <v>537</v>
      </c>
      <c r="C262" t="s">
        <v>17</v>
      </c>
      <c r="D262" t="s">
        <v>49</v>
      </c>
      <c r="E262">
        <v>88595</v>
      </c>
      <c r="F262" s="2">
        <v>44734</v>
      </c>
      <c r="G262">
        <v>3</v>
      </c>
      <c r="H262">
        <v>5</v>
      </c>
      <c r="I262" t="str">
        <f>VLOOKUP(A262,'Job Title Data'!A262:B761,2,TRUE)</f>
        <v>Content Strategist</v>
      </c>
      <c r="J262">
        <f t="shared" si="8"/>
        <v>88600</v>
      </c>
      <c r="K262" t="str">
        <f t="shared" si="9"/>
        <v>Jun-2022</v>
      </c>
    </row>
    <row r="263" spans="1:11" x14ac:dyDescent="0.3">
      <c r="A263" t="s">
        <v>538</v>
      </c>
      <c r="B263" t="s">
        <v>539</v>
      </c>
      <c r="C263" t="s">
        <v>10</v>
      </c>
      <c r="D263" t="s">
        <v>49</v>
      </c>
      <c r="E263">
        <v>81576</v>
      </c>
      <c r="F263" s="2">
        <v>42221</v>
      </c>
      <c r="G263">
        <v>2</v>
      </c>
      <c r="H263">
        <v>0</v>
      </c>
      <c r="I263" t="str">
        <f>VLOOKUP(A263,'Job Title Data'!A263:B762,2,TRUE)</f>
        <v>Network Administrator</v>
      </c>
      <c r="J263">
        <f t="shared" si="8"/>
        <v>81576</v>
      </c>
      <c r="K263" t="str">
        <f t="shared" si="9"/>
        <v>Aug-2015</v>
      </c>
    </row>
    <row r="264" spans="1:11" x14ac:dyDescent="0.3">
      <c r="A264" t="s">
        <v>540</v>
      </c>
      <c r="B264" t="s">
        <v>541</v>
      </c>
      <c r="C264" t="s">
        <v>36</v>
      </c>
      <c r="D264" t="s">
        <v>49</v>
      </c>
      <c r="E264">
        <v>63428</v>
      </c>
      <c r="F264" s="2">
        <v>43669</v>
      </c>
      <c r="G264">
        <v>1</v>
      </c>
      <c r="H264">
        <v>3</v>
      </c>
      <c r="I264" t="str">
        <f>VLOOKUP(A264,'Job Title Data'!A264:B763,2,TRUE)</f>
        <v>Talent Acquisition Specialist</v>
      </c>
      <c r="J264">
        <f t="shared" si="8"/>
        <v>63431</v>
      </c>
      <c r="K264" t="str">
        <f t="shared" si="9"/>
        <v>Jul-2019</v>
      </c>
    </row>
    <row r="265" spans="1:11" x14ac:dyDescent="0.3">
      <c r="A265" t="s">
        <v>542</v>
      </c>
      <c r="B265" t="s">
        <v>543</v>
      </c>
      <c r="C265" t="s">
        <v>14</v>
      </c>
      <c r="D265" t="s">
        <v>49</v>
      </c>
      <c r="E265">
        <v>69503</v>
      </c>
      <c r="F265" s="2">
        <v>45439</v>
      </c>
      <c r="G265">
        <v>3</v>
      </c>
      <c r="H265">
        <v>7</v>
      </c>
      <c r="I265" t="str">
        <f>VLOOKUP(A265,'Job Title Data'!A265:B764,2,TRUE)</f>
        <v>Finance Manager</v>
      </c>
      <c r="J265">
        <f t="shared" si="8"/>
        <v>69510</v>
      </c>
      <c r="K265" t="str">
        <f t="shared" si="9"/>
        <v>May-2024</v>
      </c>
    </row>
    <row r="266" spans="1:11" x14ac:dyDescent="0.3">
      <c r="A266" t="s">
        <v>544</v>
      </c>
      <c r="B266" t="s">
        <v>545</v>
      </c>
      <c r="C266" t="s">
        <v>29</v>
      </c>
      <c r="D266" t="s">
        <v>11</v>
      </c>
      <c r="E266">
        <v>118324</v>
      </c>
      <c r="F266" s="2">
        <v>45150</v>
      </c>
      <c r="G266">
        <v>4</v>
      </c>
      <c r="H266">
        <v>4</v>
      </c>
      <c r="I266" t="str">
        <f>VLOOKUP(A266,'Job Title Data'!A266:B765,2,TRUE)</f>
        <v>Logistics Manager</v>
      </c>
      <c r="J266">
        <f t="shared" si="8"/>
        <v>118328</v>
      </c>
      <c r="K266" t="str">
        <f t="shared" si="9"/>
        <v>Aug-2023</v>
      </c>
    </row>
    <row r="267" spans="1:11" x14ac:dyDescent="0.3">
      <c r="A267" t="s">
        <v>546</v>
      </c>
      <c r="B267" t="s">
        <v>547</v>
      </c>
      <c r="C267" t="s">
        <v>14</v>
      </c>
      <c r="D267" t="s">
        <v>49</v>
      </c>
      <c r="E267">
        <v>77444</v>
      </c>
      <c r="F267" s="2">
        <v>44744</v>
      </c>
      <c r="G267">
        <v>1</v>
      </c>
      <c r="H267">
        <v>2</v>
      </c>
      <c r="I267" t="str">
        <f>VLOOKUP(A267,'Job Title Data'!A267:B766,2,TRUE)</f>
        <v>Finance Manager</v>
      </c>
      <c r="J267">
        <f t="shared" si="8"/>
        <v>77446</v>
      </c>
      <c r="K267" t="str">
        <f t="shared" si="9"/>
        <v>Jul-2022</v>
      </c>
    </row>
    <row r="268" spans="1:11" x14ac:dyDescent="0.3">
      <c r="A268" t="s">
        <v>548</v>
      </c>
      <c r="B268" t="s">
        <v>549</v>
      </c>
      <c r="C268" t="s">
        <v>26</v>
      </c>
      <c r="D268" t="s">
        <v>11</v>
      </c>
      <c r="E268">
        <v>109478</v>
      </c>
      <c r="F268" s="2">
        <v>42441</v>
      </c>
      <c r="G268">
        <v>5</v>
      </c>
      <c r="H268">
        <v>9</v>
      </c>
      <c r="I268" t="str">
        <f>VLOOKUP(A268,'Job Title Data'!A268:B767,2,TRUE)</f>
        <v>Sales Executive</v>
      </c>
      <c r="J268">
        <f t="shared" si="8"/>
        <v>109487</v>
      </c>
      <c r="K268" t="str">
        <f t="shared" si="9"/>
        <v>Mar-2016</v>
      </c>
    </row>
    <row r="269" spans="1:11" x14ac:dyDescent="0.3">
      <c r="A269" t="s">
        <v>550</v>
      </c>
      <c r="B269" t="s">
        <v>551</v>
      </c>
      <c r="C269" t="s">
        <v>29</v>
      </c>
      <c r="D269" t="s">
        <v>49</v>
      </c>
      <c r="E269">
        <v>76307</v>
      </c>
      <c r="F269" s="2">
        <v>43812</v>
      </c>
      <c r="G269">
        <v>2</v>
      </c>
      <c r="H269">
        <v>1</v>
      </c>
      <c r="I269" t="str">
        <f>VLOOKUP(A269,'Job Title Data'!A269:B768,2,TRUE)</f>
        <v>Logistics Manager</v>
      </c>
      <c r="J269">
        <f t="shared" si="8"/>
        <v>76308</v>
      </c>
      <c r="K269" t="str">
        <f t="shared" si="9"/>
        <v>Dec-2019</v>
      </c>
    </row>
    <row r="270" spans="1:11" x14ac:dyDescent="0.3">
      <c r="A270" t="s">
        <v>552</v>
      </c>
      <c r="B270" t="s">
        <v>553</v>
      </c>
      <c r="C270" t="s">
        <v>10</v>
      </c>
      <c r="D270" t="s">
        <v>11</v>
      </c>
      <c r="E270">
        <v>66143</v>
      </c>
      <c r="F270" s="2">
        <v>43262</v>
      </c>
      <c r="G270">
        <v>5</v>
      </c>
      <c r="H270">
        <v>10</v>
      </c>
      <c r="I270" t="str">
        <f>VLOOKUP(A270,'Job Title Data'!A270:B769,2,TRUE)</f>
        <v>Network Administrator</v>
      </c>
      <c r="J270">
        <f t="shared" si="8"/>
        <v>66153</v>
      </c>
      <c r="K270" t="str">
        <f t="shared" si="9"/>
        <v>Jun-2018</v>
      </c>
    </row>
    <row r="271" spans="1:11" x14ac:dyDescent="0.3">
      <c r="A271" t="s">
        <v>554</v>
      </c>
      <c r="B271" t="s">
        <v>555</v>
      </c>
      <c r="C271" t="s">
        <v>26</v>
      </c>
      <c r="D271" t="s">
        <v>49</v>
      </c>
      <c r="E271">
        <v>51699</v>
      </c>
      <c r="F271" s="2">
        <v>42920</v>
      </c>
      <c r="G271">
        <v>5</v>
      </c>
      <c r="H271">
        <v>12</v>
      </c>
      <c r="I271" t="str">
        <f>VLOOKUP(A271,'Job Title Data'!A271:B770,2,TRUE)</f>
        <v>Account Manager</v>
      </c>
      <c r="J271">
        <f t="shared" si="8"/>
        <v>51711</v>
      </c>
      <c r="K271" t="str">
        <f t="shared" si="9"/>
        <v>Jul-2017</v>
      </c>
    </row>
    <row r="272" spans="1:11" x14ac:dyDescent="0.3">
      <c r="A272" t="s">
        <v>556</v>
      </c>
      <c r="B272" t="s">
        <v>557</v>
      </c>
      <c r="C272" t="s">
        <v>14</v>
      </c>
      <c r="D272" t="s">
        <v>49</v>
      </c>
      <c r="E272">
        <v>40960</v>
      </c>
      <c r="F272" s="2">
        <v>43367</v>
      </c>
      <c r="G272">
        <v>4</v>
      </c>
      <c r="H272">
        <v>15</v>
      </c>
      <c r="I272" t="str">
        <f>VLOOKUP(A272,'Job Title Data'!A272:B771,2,TRUE)</f>
        <v>Finance Manager</v>
      </c>
      <c r="J272">
        <f t="shared" si="8"/>
        <v>40975</v>
      </c>
      <c r="K272" t="str">
        <f t="shared" si="9"/>
        <v>Sep-2018</v>
      </c>
    </row>
    <row r="273" spans="1:11" x14ac:dyDescent="0.3">
      <c r="A273" t="s">
        <v>558</v>
      </c>
      <c r="B273" t="s">
        <v>559</v>
      </c>
      <c r="C273" t="s">
        <v>17</v>
      </c>
      <c r="D273" t="s">
        <v>49</v>
      </c>
      <c r="E273">
        <v>57580</v>
      </c>
      <c r="F273" s="2">
        <v>42438</v>
      </c>
      <c r="G273">
        <v>1</v>
      </c>
      <c r="H273">
        <v>5</v>
      </c>
      <c r="I273" t="str">
        <f>VLOOKUP(A273,'Job Title Data'!A273:B772,2,TRUE)</f>
        <v>Marketing Lead</v>
      </c>
      <c r="J273">
        <f t="shared" si="8"/>
        <v>57585</v>
      </c>
      <c r="K273" t="str">
        <f t="shared" si="9"/>
        <v>Mar-2016</v>
      </c>
    </row>
    <row r="274" spans="1:11" x14ac:dyDescent="0.3">
      <c r="A274" t="s">
        <v>560</v>
      </c>
      <c r="B274" t="s">
        <v>561</v>
      </c>
      <c r="C274" t="s">
        <v>17</v>
      </c>
      <c r="D274" t="s">
        <v>11</v>
      </c>
      <c r="E274">
        <v>41959</v>
      </c>
      <c r="F274" s="2">
        <v>44566</v>
      </c>
      <c r="G274">
        <v>5</v>
      </c>
      <c r="H274">
        <v>13</v>
      </c>
      <c r="I274" t="str">
        <f>VLOOKUP(A274,'Job Title Data'!A274:B773,2,TRUE)</f>
        <v>Marketing Analyst</v>
      </c>
      <c r="J274">
        <f t="shared" si="8"/>
        <v>41972</v>
      </c>
      <c r="K274" t="str">
        <f t="shared" si="9"/>
        <v>Jan-2022</v>
      </c>
    </row>
    <row r="275" spans="1:11" x14ac:dyDescent="0.3">
      <c r="A275" t="s">
        <v>562</v>
      </c>
      <c r="B275" t="s">
        <v>563</v>
      </c>
      <c r="C275" t="s">
        <v>10</v>
      </c>
      <c r="D275" t="s">
        <v>49</v>
      </c>
      <c r="E275">
        <v>65828</v>
      </c>
      <c r="F275" s="2">
        <v>43337</v>
      </c>
      <c r="G275">
        <v>4</v>
      </c>
      <c r="H275">
        <v>5</v>
      </c>
      <c r="I275" t="str">
        <f>VLOOKUP(A275,'Job Title Data'!A275:B774,2,TRUE)</f>
        <v>Software Engineer</v>
      </c>
      <c r="J275">
        <f t="shared" si="8"/>
        <v>65833</v>
      </c>
      <c r="K275" t="str">
        <f t="shared" si="9"/>
        <v>Aug-2018</v>
      </c>
    </row>
    <row r="276" spans="1:11" x14ac:dyDescent="0.3">
      <c r="A276" t="s">
        <v>564</v>
      </c>
      <c r="B276" t="s">
        <v>565</v>
      </c>
      <c r="C276" t="s">
        <v>36</v>
      </c>
      <c r="D276" t="s">
        <v>49</v>
      </c>
      <c r="E276">
        <v>95183</v>
      </c>
      <c r="F276" s="2">
        <v>43698</v>
      </c>
      <c r="G276">
        <v>1</v>
      </c>
      <c r="H276">
        <v>1</v>
      </c>
      <c r="I276" t="str">
        <f>VLOOKUP(A276,'Job Title Data'!A276:B775,2,TRUE)</f>
        <v>HR Manager</v>
      </c>
      <c r="J276">
        <f t="shared" si="8"/>
        <v>95184</v>
      </c>
      <c r="K276" t="str">
        <f t="shared" si="9"/>
        <v>Aug-2019</v>
      </c>
    </row>
    <row r="277" spans="1:11" x14ac:dyDescent="0.3">
      <c r="A277" t="s">
        <v>566</v>
      </c>
      <c r="B277" t="s">
        <v>567</v>
      </c>
      <c r="C277" t="s">
        <v>10</v>
      </c>
      <c r="D277" t="s">
        <v>49</v>
      </c>
      <c r="E277">
        <v>107438</v>
      </c>
      <c r="F277" s="2">
        <v>42633</v>
      </c>
      <c r="G277">
        <v>2</v>
      </c>
      <c r="H277">
        <v>2</v>
      </c>
      <c r="I277" t="str">
        <f>VLOOKUP(A277,'Job Title Data'!A277:B776,2,TRUE)</f>
        <v>Software Engineer</v>
      </c>
      <c r="J277">
        <f t="shared" si="8"/>
        <v>107440</v>
      </c>
      <c r="K277" t="str">
        <f t="shared" si="9"/>
        <v>Sep-2016</v>
      </c>
    </row>
    <row r="278" spans="1:11" x14ac:dyDescent="0.3">
      <c r="A278" t="s">
        <v>568</v>
      </c>
      <c r="B278" t="s">
        <v>569</v>
      </c>
      <c r="C278" t="s">
        <v>36</v>
      </c>
      <c r="D278" t="s">
        <v>11</v>
      </c>
      <c r="E278">
        <v>64165</v>
      </c>
      <c r="F278" s="2">
        <v>42660</v>
      </c>
      <c r="G278">
        <v>2</v>
      </c>
      <c r="H278">
        <v>4</v>
      </c>
      <c r="I278" t="str">
        <f>VLOOKUP(A278,'Job Title Data'!A278:B777,2,TRUE)</f>
        <v>HR Associate</v>
      </c>
      <c r="J278">
        <f t="shared" si="8"/>
        <v>64169</v>
      </c>
      <c r="K278" t="str">
        <f t="shared" si="9"/>
        <v>Oct-2016</v>
      </c>
    </row>
    <row r="279" spans="1:11" x14ac:dyDescent="0.3">
      <c r="A279" t="s">
        <v>570</v>
      </c>
      <c r="B279" t="s">
        <v>571</v>
      </c>
      <c r="C279" t="s">
        <v>14</v>
      </c>
      <c r="D279" t="s">
        <v>49</v>
      </c>
      <c r="E279">
        <v>108269</v>
      </c>
      <c r="F279" s="2">
        <v>43253</v>
      </c>
      <c r="G279">
        <v>3</v>
      </c>
      <c r="H279">
        <v>10</v>
      </c>
      <c r="I279" t="str">
        <f>VLOOKUP(A279,'Job Title Data'!A279:B778,2,TRUE)</f>
        <v>Financial Analyst</v>
      </c>
      <c r="J279">
        <f t="shared" si="8"/>
        <v>108279</v>
      </c>
      <c r="K279" t="str">
        <f t="shared" si="9"/>
        <v>Jun-2018</v>
      </c>
    </row>
    <row r="280" spans="1:11" x14ac:dyDescent="0.3">
      <c r="A280" t="s">
        <v>572</v>
      </c>
      <c r="B280" t="s">
        <v>573</v>
      </c>
      <c r="C280" t="s">
        <v>26</v>
      </c>
      <c r="D280" t="s">
        <v>11</v>
      </c>
      <c r="E280">
        <v>110033</v>
      </c>
      <c r="F280" s="2">
        <v>45565</v>
      </c>
      <c r="G280">
        <v>1</v>
      </c>
      <c r="H280">
        <v>2</v>
      </c>
      <c r="I280" t="str">
        <f>VLOOKUP(A280,'Job Title Data'!A280:B779,2,TRUE)</f>
        <v>Sales Executive</v>
      </c>
      <c r="J280">
        <f t="shared" si="8"/>
        <v>110035</v>
      </c>
      <c r="K280" t="str">
        <f t="shared" si="9"/>
        <v>Sep-2024</v>
      </c>
    </row>
    <row r="281" spans="1:11" x14ac:dyDescent="0.3">
      <c r="A281" t="s">
        <v>574</v>
      </c>
      <c r="B281" t="s">
        <v>575</v>
      </c>
      <c r="C281" t="s">
        <v>14</v>
      </c>
      <c r="D281" t="s">
        <v>49</v>
      </c>
      <c r="E281">
        <v>82397</v>
      </c>
      <c r="F281" s="2">
        <v>43106</v>
      </c>
      <c r="G281">
        <v>3</v>
      </c>
      <c r="H281">
        <v>15</v>
      </c>
      <c r="I281" t="str">
        <f>VLOOKUP(A281,'Job Title Data'!A281:B780,2,TRUE)</f>
        <v>Financial Analyst</v>
      </c>
      <c r="J281">
        <f t="shared" si="8"/>
        <v>82412</v>
      </c>
      <c r="K281" t="str">
        <f t="shared" si="9"/>
        <v>Jan-2018</v>
      </c>
    </row>
    <row r="282" spans="1:11" x14ac:dyDescent="0.3">
      <c r="A282" t="s">
        <v>576</v>
      </c>
      <c r="B282" t="s">
        <v>577</v>
      </c>
      <c r="C282" t="s">
        <v>10</v>
      </c>
      <c r="D282" t="s">
        <v>11</v>
      </c>
      <c r="E282">
        <v>40751</v>
      </c>
      <c r="F282" s="2">
        <v>43836</v>
      </c>
      <c r="G282">
        <v>2</v>
      </c>
      <c r="H282">
        <v>1</v>
      </c>
      <c r="I282" t="str">
        <f>VLOOKUP(A282,'Job Title Data'!A282:B781,2,TRUE)</f>
        <v>Software Engineer</v>
      </c>
      <c r="J282">
        <f t="shared" si="8"/>
        <v>40752</v>
      </c>
      <c r="K282" t="str">
        <f t="shared" si="9"/>
        <v>Jan-2020</v>
      </c>
    </row>
    <row r="283" spans="1:11" x14ac:dyDescent="0.3">
      <c r="A283" t="s">
        <v>578</v>
      </c>
      <c r="B283" t="s">
        <v>579</v>
      </c>
      <c r="C283" t="s">
        <v>10</v>
      </c>
      <c r="D283" t="s">
        <v>49</v>
      </c>
      <c r="E283">
        <v>51803</v>
      </c>
      <c r="F283" s="2">
        <v>44182</v>
      </c>
      <c r="G283">
        <v>2</v>
      </c>
      <c r="H283">
        <v>1</v>
      </c>
      <c r="I283" t="str">
        <f>VLOOKUP(A283,'Job Title Data'!A283:B782,2,TRUE)</f>
        <v>IT Manager</v>
      </c>
      <c r="J283">
        <f t="shared" si="8"/>
        <v>51804</v>
      </c>
      <c r="K283" t="str">
        <f t="shared" si="9"/>
        <v>Dec-2020</v>
      </c>
    </row>
    <row r="284" spans="1:11" x14ac:dyDescent="0.3">
      <c r="A284" t="s">
        <v>580</v>
      </c>
      <c r="B284" t="s">
        <v>581</v>
      </c>
      <c r="C284" t="s">
        <v>17</v>
      </c>
      <c r="D284" t="s">
        <v>49</v>
      </c>
      <c r="E284">
        <v>63336</v>
      </c>
      <c r="F284" s="2">
        <v>42889</v>
      </c>
      <c r="G284">
        <v>5</v>
      </c>
      <c r="H284">
        <v>8</v>
      </c>
      <c r="I284" t="str">
        <f>VLOOKUP(A284,'Job Title Data'!A284:B783,2,TRUE)</f>
        <v>Marketing Lead</v>
      </c>
      <c r="J284">
        <f t="shared" si="8"/>
        <v>63344</v>
      </c>
      <c r="K284" t="str">
        <f t="shared" si="9"/>
        <v>Jun-2017</v>
      </c>
    </row>
    <row r="285" spans="1:11" x14ac:dyDescent="0.3">
      <c r="A285" t="s">
        <v>582</v>
      </c>
      <c r="B285" t="s">
        <v>583</v>
      </c>
      <c r="C285" t="s">
        <v>10</v>
      </c>
      <c r="D285" t="s">
        <v>49</v>
      </c>
      <c r="E285">
        <v>86114</v>
      </c>
      <c r="F285" s="2">
        <v>42556</v>
      </c>
      <c r="G285">
        <v>3</v>
      </c>
      <c r="H285">
        <v>3</v>
      </c>
      <c r="I285" t="str">
        <f>VLOOKUP(A285,'Job Title Data'!A285:B784,2,TRUE)</f>
        <v>Network Administrator</v>
      </c>
      <c r="J285">
        <f t="shared" si="8"/>
        <v>86117</v>
      </c>
      <c r="K285" t="str">
        <f t="shared" si="9"/>
        <v>Jul-2016</v>
      </c>
    </row>
    <row r="286" spans="1:11" x14ac:dyDescent="0.3">
      <c r="A286" t="s">
        <v>584</v>
      </c>
      <c r="B286" t="s">
        <v>585</v>
      </c>
      <c r="C286" t="s">
        <v>26</v>
      </c>
      <c r="D286" t="s">
        <v>49</v>
      </c>
      <c r="E286">
        <v>102010</v>
      </c>
      <c r="F286" s="2">
        <v>44253</v>
      </c>
      <c r="G286">
        <v>5</v>
      </c>
      <c r="H286">
        <v>9</v>
      </c>
      <c r="I286" t="str">
        <f>VLOOKUP(A286,'Job Title Data'!A286:B785,2,TRUE)</f>
        <v>Sales Associate</v>
      </c>
      <c r="J286">
        <f t="shared" si="8"/>
        <v>102019</v>
      </c>
      <c r="K286" t="str">
        <f t="shared" si="9"/>
        <v>Feb-2021</v>
      </c>
    </row>
    <row r="287" spans="1:11" x14ac:dyDescent="0.3">
      <c r="A287" t="s">
        <v>586</v>
      </c>
      <c r="B287" t="s">
        <v>587</v>
      </c>
      <c r="C287" t="s">
        <v>10</v>
      </c>
      <c r="D287" t="s">
        <v>11</v>
      </c>
      <c r="E287">
        <v>102474</v>
      </c>
      <c r="F287" s="2">
        <v>42195</v>
      </c>
      <c r="G287">
        <v>1</v>
      </c>
      <c r="H287">
        <v>3</v>
      </c>
      <c r="I287" t="str">
        <f>VLOOKUP(A287,'Job Title Data'!A287:B786,2,TRUE)</f>
        <v>Systems Analyst</v>
      </c>
      <c r="J287">
        <f t="shared" si="8"/>
        <v>102477</v>
      </c>
      <c r="K287" t="str">
        <f t="shared" si="9"/>
        <v>Jul-2015</v>
      </c>
    </row>
    <row r="288" spans="1:11" x14ac:dyDescent="0.3">
      <c r="A288" t="s">
        <v>588</v>
      </c>
      <c r="B288" t="s">
        <v>589</v>
      </c>
      <c r="C288" t="s">
        <v>26</v>
      </c>
      <c r="D288" t="s">
        <v>11</v>
      </c>
      <c r="E288">
        <v>104085</v>
      </c>
      <c r="F288" s="2">
        <v>44443</v>
      </c>
      <c r="G288">
        <v>1</v>
      </c>
      <c r="H288">
        <v>4</v>
      </c>
      <c r="I288" t="str">
        <f>VLOOKUP(A288,'Job Title Data'!A288:B787,2,TRUE)</f>
        <v>Sales Associate</v>
      </c>
      <c r="J288">
        <f t="shared" si="8"/>
        <v>104089</v>
      </c>
      <c r="K288" t="str">
        <f t="shared" si="9"/>
        <v>Sep-2021</v>
      </c>
    </row>
    <row r="289" spans="1:11" x14ac:dyDescent="0.3">
      <c r="A289" t="s">
        <v>590</v>
      </c>
      <c r="B289" t="s">
        <v>591</v>
      </c>
      <c r="C289" t="s">
        <v>29</v>
      </c>
      <c r="D289" t="s">
        <v>49</v>
      </c>
      <c r="E289">
        <v>40297</v>
      </c>
      <c r="F289" s="2">
        <v>45305</v>
      </c>
      <c r="G289">
        <v>2</v>
      </c>
      <c r="H289">
        <v>2</v>
      </c>
      <c r="I289" t="str">
        <f>VLOOKUP(A289,'Job Title Data'!A289:B788,2,TRUE)</f>
        <v>Operations Coordinator</v>
      </c>
      <c r="J289">
        <f t="shared" si="8"/>
        <v>40299</v>
      </c>
      <c r="K289" t="str">
        <f t="shared" si="9"/>
        <v>Jan-2024</v>
      </c>
    </row>
    <row r="290" spans="1:11" x14ac:dyDescent="0.3">
      <c r="A290" t="s">
        <v>592</v>
      </c>
      <c r="B290" t="s">
        <v>593</v>
      </c>
      <c r="C290" t="s">
        <v>10</v>
      </c>
      <c r="D290" t="s">
        <v>11</v>
      </c>
      <c r="E290">
        <v>116285</v>
      </c>
      <c r="F290" s="2">
        <v>43487</v>
      </c>
      <c r="G290">
        <v>2</v>
      </c>
      <c r="H290">
        <v>3</v>
      </c>
      <c r="I290" t="str">
        <f>VLOOKUP(A290,'Job Title Data'!A290:B789,2,TRUE)</f>
        <v>Systems Analyst</v>
      </c>
      <c r="J290">
        <f t="shared" si="8"/>
        <v>116288</v>
      </c>
      <c r="K290" t="str">
        <f t="shared" si="9"/>
        <v>Jan-2019</v>
      </c>
    </row>
    <row r="291" spans="1:11" x14ac:dyDescent="0.3">
      <c r="A291" t="s">
        <v>594</v>
      </c>
      <c r="B291" t="s">
        <v>595</v>
      </c>
      <c r="C291" t="s">
        <v>26</v>
      </c>
      <c r="D291" t="s">
        <v>49</v>
      </c>
      <c r="E291">
        <v>93004</v>
      </c>
      <c r="F291" s="2">
        <v>42702</v>
      </c>
      <c r="G291">
        <v>4</v>
      </c>
      <c r="H291">
        <v>9</v>
      </c>
      <c r="I291" t="str">
        <f>VLOOKUP(A291,'Job Title Data'!A291:B790,2,TRUE)</f>
        <v>Sales Associate</v>
      </c>
      <c r="J291">
        <f t="shared" si="8"/>
        <v>93013</v>
      </c>
      <c r="K291" t="str">
        <f t="shared" si="9"/>
        <v>Nov-2016</v>
      </c>
    </row>
    <row r="292" spans="1:11" x14ac:dyDescent="0.3">
      <c r="A292" t="s">
        <v>596</v>
      </c>
      <c r="B292" t="s">
        <v>597</v>
      </c>
      <c r="C292" t="s">
        <v>17</v>
      </c>
      <c r="D292" t="s">
        <v>49</v>
      </c>
      <c r="E292">
        <v>85139</v>
      </c>
      <c r="F292" s="2">
        <v>42048</v>
      </c>
      <c r="G292">
        <v>3</v>
      </c>
      <c r="H292">
        <v>8</v>
      </c>
      <c r="I292" t="str">
        <f>VLOOKUP(A292,'Job Title Data'!A292:B791,2,TRUE)</f>
        <v>Marketing Analyst</v>
      </c>
      <c r="J292">
        <f t="shared" si="8"/>
        <v>85147</v>
      </c>
      <c r="K292" t="str">
        <f t="shared" si="9"/>
        <v>Feb-2015</v>
      </c>
    </row>
    <row r="293" spans="1:11" x14ac:dyDescent="0.3">
      <c r="A293" t="s">
        <v>598</v>
      </c>
      <c r="B293" t="s">
        <v>599</v>
      </c>
      <c r="C293" t="s">
        <v>17</v>
      </c>
      <c r="D293" t="s">
        <v>49</v>
      </c>
      <c r="E293">
        <v>72667</v>
      </c>
      <c r="F293" s="2">
        <v>44692</v>
      </c>
      <c r="G293">
        <v>5</v>
      </c>
      <c r="H293">
        <v>9</v>
      </c>
      <c r="I293" t="str">
        <f>VLOOKUP(A293,'Job Title Data'!A293:B792,2,TRUE)</f>
        <v>Content Strategist</v>
      </c>
      <c r="J293">
        <f t="shared" si="8"/>
        <v>72676</v>
      </c>
      <c r="K293" t="str">
        <f t="shared" si="9"/>
        <v>May-2022</v>
      </c>
    </row>
    <row r="294" spans="1:11" x14ac:dyDescent="0.3">
      <c r="A294" t="s">
        <v>600</v>
      </c>
      <c r="B294" t="s">
        <v>601</v>
      </c>
      <c r="C294" t="s">
        <v>10</v>
      </c>
      <c r="D294" t="s">
        <v>49</v>
      </c>
      <c r="E294">
        <v>111656</v>
      </c>
      <c r="F294" s="2">
        <v>43221</v>
      </c>
      <c r="G294">
        <v>2</v>
      </c>
      <c r="H294">
        <v>2</v>
      </c>
      <c r="I294" t="str">
        <f>VLOOKUP(A294,'Job Title Data'!A294:B793,2,TRUE)</f>
        <v>IT Manager</v>
      </c>
      <c r="J294">
        <f t="shared" si="8"/>
        <v>111658</v>
      </c>
      <c r="K294" t="str">
        <f t="shared" si="9"/>
        <v>May-2018</v>
      </c>
    </row>
    <row r="295" spans="1:11" x14ac:dyDescent="0.3">
      <c r="A295" t="s">
        <v>602</v>
      </c>
      <c r="B295" t="s">
        <v>603</v>
      </c>
      <c r="C295" t="s">
        <v>36</v>
      </c>
      <c r="D295" t="s">
        <v>49</v>
      </c>
      <c r="E295">
        <v>41370</v>
      </c>
      <c r="F295" s="2">
        <v>43380</v>
      </c>
      <c r="G295">
        <v>1</v>
      </c>
      <c r="H295">
        <v>0</v>
      </c>
      <c r="I295" t="str">
        <f>VLOOKUP(A295,'Job Title Data'!A295:B794,2,TRUE)</f>
        <v>HR Associate</v>
      </c>
      <c r="J295">
        <f t="shared" si="8"/>
        <v>41370</v>
      </c>
      <c r="K295" t="str">
        <f t="shared" si="9"/>
        <v>Oct-2018</v>
      </c>
    </row>
    <row r="296" spans="1:11" x14ac:dyDescent="0.3">
      <c r="A296" t="s">
        <v>604</v>
      </c>
      <c r="B296" t="s">
        <v>605</v>
      </c>
      <c r="C296" t="s">
        <v>29</v>
      </c>
      <c r="D296" t="s">
        <v>11</v>
      </c>
      <c r="E296">
        <v>108719</v>
      </c>
      <c r="F296" s="2">
        <v>42632</v>
      </c>
      <c r="G296">
        <v>2</v>
      </c>
      <c r="H296">
        <v>2</v>
      </c>
      <c r="I296" t="str">
        <f>VLOOKUP(A296,'Job Title Data'!A296:B795,2,TRUE)</f>
        <v>Supply Chain Analyst</v>
      </c>
      <c r="J296">
        <f t="shared" si="8"/>
        <v>108721</v>
      </c>
      <c r="K296" t="str">
        <f t="shared" si="9"/>
        <v>Sep-2016</v>
      </c>
    </row>
    <row r="297" spans="1:11" x14ac:dyDescent="0.3">
      <c r="A297" t="s">
        <v>606</v>
      </c>
      <c r="B297" t="s">
        <v>607</v>
      </c>
      <c r="C297" t="s">
        <v>14</v>
      </c>
      <c r="D297" t="s">
        <v>49</v>
      </c>
      <c r="E297">
        <v>72584</v>
      </c>
      <c r="F297" s="2">
        <v>42805</v>
      </c>
      <c r="G297">
        <v>5</v>
      </c>
      <c r="H297">
        <v>11</v>
      </c>
      <c r="I297" t="str">
        <f>VLOOKUP(A297,'Job Title Data'!A297:B796,2,TRUE)</f>
        <v>Financial Analyst</v>
      </c>
      <c r="J297">
        <f t="shared" si="8"/>
        <v>72595</v>
      </c>
      <c r="K297" t="str">
        <f t="shared" si="9"/>
        <v>Mar-2017</v>
      </c>
    </row>
    <row r="298" spans="1:11" x14ac:dyDescent="0.3">
      <c r="A298" t="s">
        <v>608</v>
      </c>
      <c r="B298" t="s">
        <v>609</v>
      </c>
      <c r="C298" t="s">
        <v>14</v>
      </c>
      <c r="D298" t="s">
        <v>49</v>
      </c>
      <c r="E298">
        <v>60091</v>
      </c>
      <c r="F298" s="2">
        <v>45145</v>
      </c>
      <c r="G298">
        <v>2</v>
      </c>
      <c r="H298">
        <v>3</v>
      </c>
      <c r="I298" t="str">
        <f>VLOOKUP(A298,'Job Title Data'!A298:B797,2,TRUE)</f>
        <v>Finance Manager</v>
      </c>
      <c r="J298">
        <f t="shared" si="8"/>
        <v>60094</v>
      </c>
      <c r="K298" t="str">
        <f t="shared" si="9"/>
        <v>Aug-2023</v>
      </c>
    </row>
    <row r="299" spans="1:11" x14ac:dyDescent="0.3">
      <c r="A299" t="s">
        <v>610</v>
      </c>
      <c r="B299" t="s">
        <v>611</v>
      </c>
      <c r="C299" t="s">
        <v>36</v>
      </c>
      <c r="D299" t="s">
        <v>11</v>
      </c>
      <c r="E299">
        <v>114748</v>
      </c>
      <c r="F299" s="2">
        <v>45473</v>
      </c>
      <c r="G299">
        <v>4</v>
      </c>
      <c r="H299">
        <v>8</v>
      </c>
      <c r="I299" t="str">
        <f>VLOOKUP(A299,'Job Title Data'!A299:B798,2,TRUE)</f>
        <v>HR Manager</v>
      </c>
      <c r="J299">
        <f t="shared" si="8"/>
        <v>114756</v>
      </c>
      <c r="K299" t="str">
        <f t="shared" si="9"/>
        <v>Jun-2024</v>
      </c>
    </row>
    <row r="300" spans="1:11" x14ac:dyDescent="0.3">
      <c r="A300" t="s">
        <v>612</v>
      </c>
      <c r="B300" t="s">
        <v>613</v>
      </c>
      <c r="C300" t="s">
        <v>10</v>
      </c>
      <c r="D300" t="s">
        <v>11</v>
      </c>
      <c r="E300">
        <v>109952</v>
      </c>
      <c r="F300" s="2">
        <v>43937</v>
      </c>
      <c r="G300">
        <v>2</v>
      </c>
      <c r="H300">
        <v>3</v>
      </c>
      <c r="I300" t="str">
        <f>VLOOKUP(A300,'Job Title Data'!A300:B799,2,TRUE)</f>
        <v>Network Administrator</v>
      </c>
      <c r="J300">
        <f t="shared" si="8"/>
        <v>109955</v>
      </c>
      <c r="K300" t="str">
        <f t="shared" si="9"/>
        <v>Apr-2020</v>
      </c>
    </row>
    <row r="301" spans="1:11" x14ac:dyDescent="0.3">
      <c r="A301" t="s">
        <v>614</v>
      </c>
      <c r="B301" t="s">
        <v>615</v>
      </c>
      <c r="C301" t="s">
        <v>14</v>
      </c>
      <c r="D301" t="s">
        <v>11</v>
      </c>
      <c r="E301">
        <v>100328</v>
      </c>
      <c r="F301" s="2">
        <v>43922</v>
      </c>
      <c r="G301">
        <v>4</v>
      </c>
      <c r="H301">
        <v>6</v>
      </c>
      <c r="I301" t="str">
        <f>VLOOKUP(A301,'Job Title Data'!A301:B800,2,TRUE)</f>
        <v>Finance Manager</v>
      </c>
      <c r="J301">
        <f t="shared" si="8"/>
        <v>100334</v>
      </c>
      <c r="K301" t="str">
        <f t="shared" si="9"/>
        <v>Apr-2020</v>
      </c>
    </row>
    <row r="302" spans="1:11" x14ac:dyDescent="0.3">
      <c r="A302" t="s">
        <v>616</v>
      </c>
      <c r="B302" t="s">
        <v>617</v>
      </c>
      <c r="C302" t="s">
        <v>26</v>
      </c>
      <c r="D302" t="s">
        <v>49</v>
      </c>
      <c r="E302">
        <v>70351</v>
      </c>
      <c r="F302" s="2">
        <v>42127</v>
      </c>
      <c r="G302">
        <v>2</v>
      </c>
      <c r="H302">
        <v>3</v>
      </c>
      <c r="I302" t="str">
        <f>VLOOKUP(A302,'Job Title Data'!A302:B801,2,TRUE)</f>
        <v>Sales Associate</v>
      </c>
      <c r="J302">
        <f t="shared" si="8"/>
        <v>70354</v>
      </c>
      <c r="K302" t="str">
        <f t="shared" si="9"/>
        <v>May-2015</v>
      </c>
    </row>
    <row r="303" spans="1:11" x14ac:dyDescent="0.3">
      <c r="A303" t="s">
        <v>618</v>
      </c>
      <c r="B303" t="s">
        <v>619</v>
      </c>
      <c r="C303" t="s">
        <v>29</v>
      </c>
      <c r="D303" t="s">
        <v>11</v>
      </c>
      <c r="E303">
        <v>70957</v>
      </c>
      <c r="F303" s="2">
        <v>42447</v>
      </c>
      <c r="G303">
        <v>4</v>
      </c>
      <c r="H303">
        <v>6</v>
      </c>
      <c r="I303" t="str">
        <f>VLOOKUP(A303,'Job Title Data'!A303:B802,2,TRUE)</f>
        <v>Supply Chain Analyst</v>
      </c>
      <c r="J303">
        <f t="shared" si="8"/>
        <v>70963</v>
      </c>
      <c r="K303" t="str">
        <f t="shared" si="9"/>
        <v>Mar-2016</v>
      </c>
    </row>
    <row r="304" spans="1:11" x14ac:dyDescent="0.3">
      <c r="A304" t="s">
        <v>620</v>
      </c>
      <c r="B304" t="s">
        <v>621</v>
      </c>
      <c r="C304" t="s">
        <v>17</v>
      </c>
      <c r="D304" t="s">
        <v>11</v>
      </c>
      <c r="E304">
        <v>106385</v>
      </c>
      <c r="F304" s="2">
        <v>45194</v>
      </c>
      <c r="G304">
        <v>3</v>
      </c>
      <c r="H304">
        <v>10</v>
      </c>
      <c r="I304" t="str">
        <f>VLOOKUP(A304,'Job Title Data'!A304:B803,2,TRUE)</f>
        <v>Marketing Lead</v>
      </c>
      <c r="J304">
        <f t="shared" si="8"/>
        <v>106395</v>
      </c>
      <c r="K304" t="str">
        <f t="shared" si="9"/>
        <v>Sep-2023</v>
      </c>
    </row>
    <row r="305" spans="1:11" x14ac:dyDescent="0.3">
      <c r="A305" t="s">
        <v>622</v>
      </c>
      <c r="B305" t="s">
        <v>623</v>
      </c>
      <c r="C305" t="s">
        <v>36</v>
      </c>
      <c r="D305" t="s">
        <v>49</v>
      </c>
      <c r="E305">
        <v>107532</v>
      </c>
      <c r="F305" s="2">
        <v>42598</v>
      </c>
      <c r="G305">
        <v>2</v>
      </c>
      <c r="H305">
        <v>3</v>
      </c>
      <c r="I305" t="str">
        <f>VLOOKUP(A305,'Job Title Data'!A305:B804,2,TRUE)</f>
        <v>Talent Acquisition Specialist</v>
      </c>
      <c r="J305">
        <f t="shared" si="8"/>
        <v>107535</v>
      </c>
      <c r="K305" t="str">
        <f t="shared" si="9"/>
        <v>Aug-2016</v>
      </c>
    </row>
    <row r="306" spans="1:11" x14ac:dyDescent="0.3">
      <c r="A306" t="s">
        <v>624</v>
      </c>
      <c r="B306" t="s">
        <v>625</v>
      </c>
      <c r="C306" t="s">
        <v>17</v>
      </c>
      <c r="D306" t="s">
        <v>49</v>
      </c>
      <c r="E306">
        <v>53896</v>
      </c>
      <c r="F306" s="2">
        <v>43746</v>
      </c>
      <c r="G306">
        <v>3</v>
      </c>
      <c r="H306">
        <v>6</v>
      </c>
      <c r="I306" t="str">
        <f>VLOOKUP(A306,'Job Title Data'!A306:B805,2,TRUE)</f>
        <v>Content Strategist</v>
      </c>
      <c r="J306">
        <f t="shared" si="8"/>
        <v>53902</v>
      </c>
      <c r="K306" t="str">
        <f t="shared" si="9"/>
        <v>Oct-2019</v>
      </c>
    </row>
    <row r="307" spans="1:11" x14ac:dyDescent="0.3">
      <c r="A307" t="s">
        <v>626</v>
      </c>
      <c r="B307" t="s">
        <v>627</v>
      </c>
      <c r="C307" t="s">
        <v>26</v>
      </c>
      <c r="D307" t="s">
        <v>11</v>
      </c>
      <c r="E307">
        <v>119273</v>
      </c>
      <c r="F307" s="2">
        <v>44490</v>
      </c>
      <c r="G307">
        <v>4</v>
      </c>
      <c r="H307">
        <v>9</v>
      </c>
      <c r="I307" t="str">
        <f>VLOOKUP(A307,'Job Title Data'!A307:B806,2,TRUE)</f>
        <v>Account Manager</v>
      </c>
      <c r="J307">
        <f t="shared" si="8"/>
        <v>119282</v>
      </c>
      <c r="K307" t="str">
        <f t="shared" si="9"/>
        <v>Oct-2021</v>
      </c>
    </row>
    <row r="308" spans="1:11" x14ac:dyDescent="0.3">
      <c r="A308" t="s">
        <v>628</v>
      </c>
      <c r="B308" t="s">
        <v>629</v>
      </c>
      <c r="C308" t="s">
        <v>29</v>
      </c>
      <c r="D308" t="s">
        <v>11</v>
      </c>
      <c r="E308">
        <v>90519</v>
      </c>
      <c r="F308" s="2">
        <v>42120</v>
      </c>
      <c r="G308">
        <v>4</v>
      </c>
      <c r="H308">
        <v>15</v>
      </c>
      <c r="I308" t="str">
        <f>VLOOKUP(A308,'Job Title Data'!A308:B807,2,TRUE)</f>
        <v>Operations Coordinator</v>
      </c>
      <c r="J308">
        <f t="shared" si="8"/>
        <v>90534</v>
      </c>
      <c r="K308" t="str">
        <f t="shared" si="9"/>
        <v>Apr-2015</v>
      </c>
    </row>
    <row r="309" spans="1:11" x14ac:dyDescent="0.3">
      <c r="A309" t="s">
        <v>630</v>
      </c>
      <c r="B309" t="s">
        <v>631</v>
      </c>
      <c r="C309" t="s">
        <v>17</v>
      </c>
      <c r="D309" t="s">
        <v>49</v>
      </c>
      <c r="E309">
        <v>42837</v>
      </c>
      <c r="F309" s="2">
        <v>45416</v>
      </c>
      <c r="G309">
        <v>4</v>
      </c>
      <c r="H309">
        <v>13</v>
      </c>
      <c r="I309" t="str">
        <f>VLOOKUP(A309,'Job Title Data'!A309:B808,2,TRUE)</f>
        <v>Marketing Lead</v>
      </c>
      <c r="J309">
        <f t="shared" si="8"/>
        <v>42850</v>
      </c>
      <c r="K309" t="str">
        <f t="shared" si="9"/>
        <v>May-2024</v>
      </c>
    </row>
    <row r="310" spans="1:11" x14ac:dyDescent="0.3">
      <c r="A310" t="s">
        <v>632</v>
      </c>
      <c r="B310" t="s">
        <v>633</v>
      </c>
      <c r="C310" t="s">
        <v>36</v>
      </c>
      <c r="D310" t="s">
        <v>11</v>
      </c>
      <c r="E310">
        <v>44954</v>
      </c>
      <c r="F310" s="2">
        <v>42105</v>
      </c>
      <c r="G310">
        <v>3</v>
      </c>
      <c r="H310">
        <v>6</v>
      </c>
      <c r="I310" t="str">
        <f>VLOOKUP(A310,'Job Title Data'!A310:B809,2,TRUE)</f>
        <v>Talent Acquisition Specialist</v>
      </c>
      <c r="J310">
        <f t="shared" si="8"/>
        <v>44960</v>
      </c>
      <c r="K310" t="str">
        <f t="shared" si="9"/>
        <v>Apr-2015</v>
      </c>
    </row>
    <row r="311" spans="1:11" x14ac:dyDescent="0.3">
      <c r="A311" t="s">
        <v>634</v>
      </c>
      <c r="B311" t="s">
        <v>635</v>
      </c>
      <c r="C311" t="s">
        <v>26</v>
      </c>
      <c r="D311" t="s">
        <v>49</v>
      </c>
      <c r="E311">
        <v>100780</v>
      </c>
      <c r="F311" s="2">
        <v>44037</v>
      </c>
      <c r="G311">
        <v>2</v>
      </c>
      <c r="H311">
        <v>3</v>
      </c>
      <c r="I311" t="str">
        <f>VLOOKUP(A311,'Job Title Data'!A311:B810,2,TRUE)</f>
        <v>Sales Associate</v>
      </c>
      <c r="J311">
        <f t="shared" si="8"/>
        <v>100783</v>
      </c>
      <c r="K311" t="str">
        <f t="shared" si="9"/>
        <v>Jul-2020</v>
      </c>
    </row>
    <row r="312" spans="1:11" x14ac:dyDescent="0.3">
      <c r="A312" t="s">
        <v>636</v>
      </c>
      <c r="B312" t="s">
        <v>637</v>
      </c>
      <c r="C312" t="s">
        <v>14</v>
      </c>
      <c r="D312" t="s">
        <v>49</v>
      </c>
      <c r="E312">
        <v>78081</v>
      </c>
      <c r="F312" s="2">
        <v>43453</v>
      </c>
      <c r="G312">
        <v>1</v>
      </c>
      <c r="H312">
        <v>4</v>
      </c>
      <c r="I312" t="str">
        <f>VLOOKUP(A312,'Job Title Data'!A312:B811,2,TRUE)</f>
        <v>Finance Manager</v>
      </c>
      <c r="J312">
        <f t="shared" si="8"/>
        <v>78085</v>
      </c>
      <c r="K312" t="str">
        <f t="shared" si="9"/>
        <v>Dec-2018</v>
      </c>
    </row>
    <row r="313" spans="1:11" x14ac:dyDescent="0.3">
      <c r="A313" t="s">
        <v>638</v>
      </c>
      <c r="B313" t="s">
        <v>639</v>
      </c>
      <c r="C313" t="s">
        <v>17</v>
      </c>
      <c r="D313" t="s">
        <v>11</v>
      </c>
      <c r="E313">
        <v>68771</v>
      </c>
      <c r="F313" s="2">
        <v>43669</v>
      </c>
      <c r="G313">
        <v>4</v>
      </c>
      <c r="H313">
        <v>15</v>
      </c>
      <c r="I313" t="str">
        <f>VLOOKUP(A313,'Job Title Data'!A313:B812,2,TRUE)</f>
        <v>Marketing Analyst</v>
      </c>
      <c r="J313">
        <f t="shared" si="8"/>
        <v>68786</v>
      </c>
      <c r="K313" t="str">
        <f t="shared" si="9"/>
        <v>Jul-2019</v>
      </c>
    </row>
    <row r="314" spans="1:11" x14ac:dyDescent="0.3">
      <c r="A314" t="s">
        <v>640</v>
      </c>
      <c r="B314" t="s">
        <v>641</v>
      </c>
      <c r="C314" t="s">
        <v>26</v>
      </c>
      <c r="D314" t="s">
        <v>11</v>
      </c>
      <c r="E314">
        <v>97513</v>
      </c>
      <c r="F314" s="2">
        <v>42401</v>
      </c>
      <c r="G314">
        <v>3</v>
      </c>
      <c r="H314">
        <v>13</v>
      </c>
      <c r="I314" t="str">
        <f>VLOOKUP(A314,'Job Title Data'!A314:B813,2,TRUE)</f>
        <v>Account Manager</v>
      </c>
      <c r="J314">
        <f t="shared" si="8"/>
        <v>97526</v>
      </c>
      <c r="K314" t="str">
        <f t="shared" si="9"/>
        <v>Feb-2016</v>
      </c>
    </row>
    <row r="315" spans="1:11" x14ac:dyDescent="0.3">
      <c r="A315" t="s">
        <v>642</v>
      </c>
      <c r="B315" t="s">
        <v>643</v>
      </c>
      <c r="C315" t="s">
        <v>36</v>
      </c>
      <c r="D315" t="s">
        <v>49</v>
      </c>
      <c r="E315">
        <v>100733</v>
      </c>
      <c r="F315" s="2">
        <v>43487</v>
      </c>
      <c r="G315">
        <v>5</v>
      </c>
      <c r="H315">
        <v>3</v>
      </c>
      <c r="I315" t="str">
        <f>VLOOKUP(A315,'Job Title Data'!A315:B814,2,TRUE)</f>
        <v>HR Associate</v>
      </c>
      <c r="J315">
        <f t="shared" si="8"/>
        <v>100736</v>
      </c>
      <c r="K315" t="str">
        <f t="shared" si="9"/>
        <v>Jan-2019</v>
      </c>
    </row>
    <row r="316" spans="1:11" x14ac:dyDescent="0.3">
      <c r="A316" t="s">
        <v>644</v>
      </c>
      <c r="B316" t="s">
        <v>645</v>
      </c>
      <c r="C316" t="s">
        <v>17</v>
      </c>
      <c r="D316" t="s">
        <v>11</v>
      </c>
      <c r="E316">
        <v>61492</v>
      </c>
      <c r="F316" s="2">
        <v>45682</v>
      </c>
      <c r="G316">
        <v>1</v>
      </c>
      <c r="H316">
        <v>0</v>
      </c>
      <c r="I316" t="str">
        <f>VLOOKUP(A316,'Job Title Data'!A316:B815,2,TRUE)</f>
        <v>Marketing Analyst</v>
      </c>
      <c r="J316">
        <f t="shared" si="8"/>
        <v>61492</v>
      </c>
      <c r="K316" t="str">
        <f t="shared" si="9"/>
        <v>Jan-2025</v>
      </c>
    </row>
    <row r="317" spans="1:11" x14ac:dyDescent="0.3">
      <c r="A317" t="s">
        <v>646</v>
      </c>
      <c r="B317" t="s">
        <v>647</v>
      </c>
      <c r="C317" t="s">
        <v>14</v>
      </c>
      <c r="D317" t="s">
        <v>49</v>
      </c>
      <c r="E317">
        <v>104193</v>
      </c>
      <c r="F317" s="2">
        <v>42853</v>
      </c>
      <c r="G317">
        <v>4</v>
      </c>
      <c r="H317">
        <v>5</v>
      </c>
      <c r="I317" t="str">
        <f>VLOOKUP(A317,'Job Title Data'!A317:B816,2,TRUE)</f>
        <v>Finance Manager</v>
      </c>
      <c r="J317">
        <f t="shared" si="8"/>
        <v>104198</v>
      </c>
      <c r="K317" t="str">
        <f t="shared" si="9"/>
        <v>Apr-2017</v>
      </c>
    </row>
    <row r="318" spans="1:11" x14ac:dyDescent="0.3">
      <c r="A318" t="s">
        <v>648</v>
      </c>
      <c r="B318" t="s">
        <v>649</v>
      </c>
      <c r="C318" t="s">
        <v>10</v>
      </c>
      <c r="D318" t="s">
        <v>11</v>
      </c>
      <c r="E318">
        <v>95558</v>
      </c>
      <c r="F318" s="2">
        <v>42575</v>
      </c>
      <c r="G318">
        <v>2</v>
      </c>
      <c r="H318">
        <v>4</v>
      </c>
      <c r="I318" t="str">
        <f>VLOOKUP(A318,'Job Title Data'!A318:B817,2,TRUE)</f>
        <v>Network Administrator</v>
      </c>
      <c r="J318">
        <f t="shared" si="8"/>
        <v>95562</v>
      </c>
      <c r="K318" t="str">
        <f t="shared" si="9"/>
        <v>Jul-2016</v>
      </c>
    </row>
    <row r="319" spans="1:11" x14ac:dyDescent="0.3">
      <c r="A319" t="s">
        <v>650</v>
      </c>
      <c r="B319" t="s">
        <v>651</v>
      </c>
      <c r="C319" t="s">
        <v>29</v>
      </c>
      <c r="D319" t="s">
        <v>49</v>
      </c>
      <c r="E319">
        <v>66663</v>
      </c>
      <c r="F319" s="2">
        <v>42166</v>
      </c>
      <c r="G319">
        <v>3</v>
      </c>
      <c r="H319">
        <v>4</v>
      </c>
      <c r="I319" t="str">
        <f>VLOOKUP(A319,'Job Title Data'!A319:B818,2,TRUE)</f>
        <v>Operations Coordinator</v>
      </c>
      <c r="J319">
        <f t="shared" si="8"/>
        <v>66667</v>
      </c>
      <c r="K319" t="str">
        <f t="shared" si="9"/>
        <v>Jun-2015</v>
      </c>
    </row>
    <row r="320" spans="1:11" x14ac:dyDescent="0.3">
      <c r="A320" t="s">
        <v>652</v>
      </c>
      <c r="B320" t="s">
        <v>653</v>
      </c>
      <c r="C320" t="s">
        <v>36</v>
      </c>
      <c r="D320" t="s">
        <v>49</v>
      </c>
      <c r="E320">
        <v>85561</v>
      </c>
      <c r="F320" s="2">
        <v>45609</v>
      </c>
      <c r="G320">
        <v>5</v>
      </c>
      <c r="H320">
        <v>5</v>
      </c>
      <c r="I320" t="str">
        <f>VLOOKUP(A320,'Job Title Data'!A320:B819,2,TRUE)</f>
        <v>Talent Acquisition Specialist</v>
      </c>
      <c r="J320">
        <f t="shared" si="8"/>
        <v>85566</v>
      </c>
      <c r="K320" t="str">
        <f t="shared" si="9"/>
        <v>Nov-2024</v>
      </c>
    </row>
    <row r="321" spans="1:11" x14ac:dyDescent="0.3">
      <c r="A321" t="s">
        <v>654</v>
      </c>
      <c r="B321" t="s">
        <v>655</v>
      </c>
      <c r="C321" t="s">
        <v>36</v>
      </c>
      <c r="D321" t="s">
        <v>49</v>
      </c>
      <c r="E321">
        <v>72922</v>
      </c>
      <c r="F321" s="2">
        <v>42448</v>
      </c>
      <c r="G321">
        <v>5</v>
      </c>
      <c r="H321">
        <v>8</v>
      </c>
      <c r="I321" t="str">
        <f>VLOOKUP(A321,'Job Title Data'!A321:B820,2,TRUE)</f>
        <v>Talent Acquisition Specialist</v>
      </c>
      <c r="J321">
        <f t="shared" si="8"/>
        <v>72930</v>
      </c>
      <c r="K321" t="str">
        <f t="shared" si="9"/>
        <v>Mar-2016</v>
      </c>
    </row>
    <row r="322" spans="1:11" x14ac:dyDescent="0.3">
      <c r="A322" t="s">
        <v>656</v>
      </c>
      <c r="B322" t="s">
        <v>657</v>
      </c>
      <c r="C322" t="s">
        <v>36</v>
      </c>
      <c r="D322" t="s">
        <v>11</v>
      </c>
      <c r="E322">
        <v>100294</v>
      </c>
      <c r="F322" s="2">
        <v>45250</v>
      </c>
      <c r="G322">
        <v>5</v>
      </c>
      <c r="H322">
        <v>9</v>
      </c>
      <c r="I322" t="str">
        <f>VLOOKUP(A322,'Job Title Data'!A322:B821,2,TRUE)</f>
        <v>Talent Acquisition Specialist</v>
      </c>
      <c r="J322">
        <f t="shared" si="8"/>
        <v>100303</v>
      </c>
      <c r="K322" t="str">
        <f t="shared" si="9"/>
        <v>Nov-2023</v>
      </c>
    </row>
    <row r="323" spans="1:11" x14ac:dyDescent="0.3">
      <c r="A323" t="s">
        <v>658</v>
      </c>
      <c r="B323" t="s">
        <v>659</v>
      </c>
      <c r="C323" t="s">
        <v>17</v>
      </c>
      <c r="D323" t="s">
        <v>11</v>
      </c>
      <c r="E323">
        <v>105487</v>
      </c>
      <c r="F323" s="2">
        <v>43575</v>
      </c>
      <c r="G323">
        <v>1</v>
      </c>
      <c r="H323">
        <v>2</v>
      </c>
      <c r="I323" t="str">
        <f>VLOOKUP(A323,'Job Title Data'!A323:B822,2,TRUE)</f>
        <v>Marketing Lead</v>
      </c>
      <c r="J323">
        <f t="shared" ref="J323:J386" si="10">(E323+H323)</f>
        <v>105489</v>
      </c>
      <c r="K323" t="str">
        <f t="shared" ref="K323:K386" si="11">TEXT(F323, "MMM-YYYY")</f>
        <v>Apr-2019</v>
      </c>
    </row>
    <row r="324" spans="1:11" x14ac:dyDescent="0.3">
      <c r="A324" t="s">
        <v>660</v>
      </c>
      <c r="B324" t="s">
        <v>661</v>
      </c>
      <c r="C324" t="s">
        <v>36</v>
      </c>
      <c r="D324" t="s">
        <v>11</v>
      </c>
      <c r="E324">
        <v>67144</v>
      </c>
      <c r="F324" s="2">
        <v>44445</v>
      </c>
      <c r="G324">
        <v>2</v>
      </c>
      <c r="H324">
        <v>3</v>
      </c>
      <c r="I324" t="str">
        <f>VLOOKUP(A324,'Job Title Data'!A324:B823,2,TRUE)</f>
        <v>HR Manager</v>
      </c>
      <c r="J324">
        <f t="shared" si="10"/>
        <v>67147</v>
      </c>
      <c r="K324" t="str">
        <f t="shared" si="11"/>
        <v>Sep-2021</v>
      </c>
    </row>
    <row r="325" spans="1:11" x14ac:dyDescent="0.3">
      <c r="A325" t="s">
        <v>662</v>
      </c>
      <c r="B325" t="s">
        <v>663</v>
      </c>
      <c r="C325" t="s">
        <v>26</v>
      </c>
      <c r="D325" t="s">
        <v>49</v>
      </c>
      <c r="E325">
        <v>119878</v>
      </c>
      <c r="F325" s="2">
        <v>44382</v>
      </c>
      <c r="G325">
        <v>3</v>
      </c>
      <c r="H325">
        <v>14</v>
      </c>
      <c r="I325" t="str">
        <f>VLOOKUP(A325,'Job Title Data'!A325:B824,2,TRUE)</f>
        <v>Account Manager</v>
      </c>
      <c r="J325">
        <f t="shared" si="10"/>
        <v>119892</v>
      </c>
      <c r="K325" t="str">
        <f t="shared" si="11"/>
        <v>Jul-2021</v>
      </c>
    </row>
    <row r="326" spans="1:11" x14ac:dyDescent="0.3">
      <c r="A326" t="s">
        <v>664</v>
      </c>
      <c r="B326" t="s">
        <v>665</v>
      </c>
      <c r="C326" t="s">
        <v>14</v>
      </c>
      <c r="D326" t="s">
        <v>49</v>
      </c>
      <c r="E326">
        <v>119682</v>
      </c>
      <c r="F326" s="2">
        <v>42817</v>
      </c>
      <c r="G326">
        <v>4</v>
      </c>
      <c r="H326">
        <v>8</v>
      </c>
      <c r="I326" t="str">
        <f>VLOOKUP(A326,'Job Title Data'!A326:B825,2,TRUE)</f>
        <v>Financial Analyst</v>
      </c>
      <c r="J326">
        <f t="shared" si="10"/>
        <v>119690</v>
      </c>
      <c r="K326" t="str">
        <f t="shared" si="11"/>
        <v>Mar-2017</v>
      </c>
    </row>
    <row r="327" spans="1:11" x14ac:dyDescent="0.3">
      <c r="A327" t="s">
        <v>666</v>
      </c>
      <c r="B327" t="s">
        <v>667</v>
      </c>
      <c r="C327" t="s">
        <v>29</v>
      </c>
      <c r="D327" t="s">
        <v>49</v>
      </c>
      <c r="E327">
        <v>106388</v>
      </c>
      <c r="F327" s="2">
        <v>43148</v>
      </c>
      <c r="G327">
        <v>4</v>
      </c>
      <c r="H327">
        <v>4</v>
      </c>
      <c r="I327" t="str">
        <f>VLOOKUP(A327,'Job Title Data'!A327:B826,2,TRUE)</f>
        <v>Operations Coordinator</v>
      </c>
      <c r="J327">
        <f t="shared" si="10"/>
        <v>106392</v>
      </c>
      <c r="K327" t="str">
        <f t="shared" si="11"/>
        <v>Feb-2018</v>
      </c>
    </row>
    <row r="328" spans="1:11" x14ac:dyDescent="0.3">
      <c r="A328" t="s">
        <v>668</v>
      </c>
      <c r="B328" t="s">
        <v>669</v>
      </c>
      <c r="C328" t="s">
        <v>36</v>
      </c>
      <c r="D328" t="s">
        <v>49</v>
      </c>
      <c r="E328">
        <v>93328</v>
      </c>
      <c r="F328" s="2">
        <v>42701</v>
      </c>
      <c r="G328">
        <v>5</v>
      </c>
      <c r="H328">
        <v>14</v>
      </c>
      <c r="I328" t="str">
        <f>VLOOKUP(A328,'Job Title Data'!A328:B827,2,TRUE)</f>
        <v>Talent Acquisition Specialist</v>
      </c>
      <c r="J328">
        <f t="shared" si="10"/>
        <v>93342</v>
      </c>
      <c r="K328" t="str">
        <f t="shared" si="11"/>
        <v>Nov-2016</v>
      </c>
    </row>
    <row r="329" spans="1:11" x14ac:dyDescent="0.3">
      <c r="A329" t="s">
        <v>670</v>
      </c>
      <c r="B329" t="s">
        <v>671</v>
      </c>
      <c r="C329" t="s">
        <v>29</v>
      </c>
      <c r="D329" t="s">
        <v>49</v>
      </c>
      <c r="E329">
        <v>83486</v>
      </c>
      <c r="F329" s="2">
        <v>42663</v>
      </c>
      <c r="G329">
        <v>4</v>
      </c>
      <c r="H329">
        <v>10</v>
      </c>
      <c r="I329" t="str">
        <f>VLOOKUP(A329,'Job Title Data'!A329:B828,2,TRUE)</f>
        <v>Logistics Manager</v>
      </c>
      <c r="J329">
        <f t="shared" si="10"/>
        <v>83496</v>
      </c>
      <c r="K329" t="str">
        <f t="shared" si="11"/>
        <v>Oct-2016</v>
      </c>
    </row>
    <row r="330" spans="1:11" x14ac:dyDescent="0.3">
      <c r="A330" t="s">
        <v>672</v>
      </c>
      <c r="B330" t="s">
        <v>673</v>
      </c>
      <c r="C330" t="s">
        <v>36</v>
      </c>
      <c r="D330" t="s">
        <v>11</v>
      </c>
      <c r="E330">
        <v>57492</v>
      </c>
      <c r="F330" s="2">
        <v>44845</v>
      </c>
      <c r="G330">
        <v>5</v>
      </c>
      <c r="H330">
        <v>14</v>
      </c>
      <c r="I330" t="str">
        <f>VLOOKUP(A330,'Job Title Data'!A330:B829,2,TRUE)</f>
        <v>HR Manager</v>
      </c>
      <c r="J330">
        <f t="shared" si="10"/>
        <v>57506</v>
      </c>
      <c r="K330" t="str">
        <f t="shared" si="11"/>
        <v>Oct-2022</v>
      </c>
    </row>
    <row r="331" spans="1:11" x14ac:dyDescent="0.3">
      <c r="A331" t="s">
        <v>674</v>
      </c>
      <c r="B331" t="s">
        <v>675</v>
      </c>
      <c r="C331" t="s">
        <v>29</v>
      </c>
      <c r="D331" t="s">
        <v>11</v>
      </c>
      <c r="E331">
        <v>117881</v>
      </c>
      <c r="F331" s="2">
        <v>43749</v>
      </c>
      <c r="G331">
        <v>5</v>
      </c>
      <c r="H331">
        <v>10</v>
      </c>
      <c r="I331" t="str">
        <f>VLOOKUP(A331,'Job Title Data'!A331:B830,2,TRUE)</f>
        <v>Operations Coordinator</v>
      </c>
      <c r="J331">
        <f t="shared" si="10"/>
        <v>117891</v>
      </c>
      <c r="K331" t="str">
        <f t="shared" si="11"/>
        <v>Oct-2019</v>
      </c>
    </row>
    <row r="332" spans="1:11" x14ac:dyDescent="0.3">
      <c r="A332" t="s">
        <v>676</v>
      </c>
      <c r="B332" t="s">
        <v>677</v>
      </c>
      <c r="C332" t="s">
        <v>26</v>
      </c>
      <c r="D332" t="s">
        <v>11</v>
      </c>
      <c r="E332">
        <v>95599</v>
      </c>
      <c r="F332" s="2">
        <v>42896</v>
      </c>
      <c r="G332">
        <v>4</v>
      </c>
      <c r="H332">
        <v>6</v>
      </c>
      <c r="I332" t="str">
        <f>VLOOKUP(A332,'Job Title Data'!A332:B831,2,TRUE)</f>
        <v>Account Manager</v>
      </c>
      <c r="J332">
        <f t="shared" si="10"/>
        <v>95605</v>
      </c>
      <c r="K332" t="str">
        <f t="shared" si="11"/>
        <v>Jun-2017</v>
      </c>
    </row>
    <row r="333" spans="1:11" x14ac:dyDescent="0.3">
      <c r="A333" t="s">
        <v>678</v>
      </c>
      <c r="B333" t="s">
        <v>679</v>
      </c>
      <c r="C333" t="s">
        <v>29</v>
      </c>
      <c r="D333" t="s">
        <v>11</v>
      </c>
      <c r="E333">
        <v>72632</v>
      </c>
      <c r="F333" s="2">
        <v>43941</v>
      </c>
      <c r="G333">
        <v>1</v>
      </c>
      <c r="H333">
        <v>1</v>
      </c>
      <c r="I333" t="str">
        <f>VLOOKUP(A333,'Job Title Data'!A333:B832,2,TRUE)</f>
        <v>Logistics Manager</v>
      </c>
      <c r="J333">
        <f t="shared" si="10"/>
        <v>72633</v>
      </c>
      <c r="K333" t="str">
        <f t="shared" si="11"/>
        <v>Apr-2020</v>
      </c>
    </row>
    <row r="334" spans="1:11" x14ac:dyDescent="0.3">
      <c r="A334" t="s">
        <v>680</v>
      </c>
      <c r="B334" t="s">
        <v>681</v>
      </c>
      <c r="C334" t="s">
        <v>29</v>
      </c>
      <c r="D334" t="s">
        <v>49</v>
      </c>
      <c r="E334">
        <v>58326</v>
      </c>
      <c r="F334" s="2">
        <v>43446</v>
      </c>
      <c r="G334">
        <v>2</v>
      </c>
      <c r="H334">
        <v>2</v>
      </c>
      <c r="I334" t="str">
        <f>VLOOKUP(A334,'Job Title Data'!A334:B833,2,TRUE)</f>
        <v>Operations Coordinator</v>
      </c>
      <c r="J334">
        <f t="shared" si="10"/>
        <v>58328</v>
      </c>
      <c r="K334" t="str">
        <f t="shared" si="11"/>
        <v>Dec-2018</v>
      </c>
    </row>
    <row r="335" spans="1:11" x14ac:dyDescent="0.3">
      <c r="A335" t="s">
        <v>682</v>
      </c>
      <c r="B335" t="s">
        <v>683</v>
      </c>
      <c r="C335" t="s">
        <v>10</v>
      </c>
      <c r="D335" t="s">
        <v>49</v>
      </c>
      <c r="E335">
        <v>117608</v>
      </c>
      <c r="F335" s="2">
        <v>43405</v>
      </c>
      <c r="G335">
        <v>4</v>
      </c>
      <c r="H335">
        <v>3</v>
      </c>
      <c r="I335" t="str">
        <f>VLOOKUP(A335,'Job Title Data'!A335:B834,2,TRUE)</f>
        <v>Network Administrator</v>
      </c>
      <c r="J335">
        <f t="shared" si="10"/>
        <v>117611</v>
      </c>
      <c r="K335" t="str">
        <f t="shared" si="11"/>
        <v>Nov-2018</v>
      </c>
    </row>
    <row r="336" spans="1:11" x14ac:dyDescent="0.3">
      <c r="A336" t="s">
        <v>684</v>
      </c>
      <c r="B336" t="s">
        <v>685</v>
      </c>
      <c r="C336" t="s">
        <v>36</v>
      </c>
      <c r="D336" t="s">
        <v>49</v>
      </c>
      <c r="E336">
        <v>65434</v>
      </c>
      <c r="F336" s="2">
        <v>43344</v>
      </c>
      <c r="G336">
        <v>1</v>
      </c>
      <c r="H336">
        <v>2</v>
      </c>
      <c r="I336" t="str">
        <f>VLOOKUP(A336,'Job Title Data'!A336:B835,2,TRUE)</f>
        <v>Talent Acquisition Specialist</v>
      </c>
      <c r="J336">
        <f t="shared" si="10"/>
        <v>65436</v>
      </c>
      <c r="K336" t="str">
        <f t="shared" si="11"/>
        <v>Sep-2018</v>
      </c>
    </row>
    <row r="337" spans="1:11" x14ac:dyDescent="0.3">
      <c r="A337" t="s">
        <v>686</v>
      </c>
      <c r="B337" t="s">
        <v>687</v>
      </c>
      <c r="C337" t="s">
        <v>29</v>
      </c>
      <c r="D337" t="s">
        <v>49</v>
      </c>
      <c r="E337">
        <v>66269</v>
      </c>
      <c r="F337" s="2">
        <v>45307</v>
      </c>
      <c r="G337">
        <v>1</v>
      </c>
      <c r="H337">
        <v>3</v>
      </c>
      <c r="I337" t="str">
        <f>VLOOKUP(A337,'Job Title Data'!A337:B836,2,TRUE)</f>
        <v>Supply Chain Analyst</v>
      </c>
      <c r="J337">
        <f t="shared" si="10"/>
        <v>66272</v>
      </c>
      <c r="K337" t="str">
        <f t="shared" si="11"/>
        <v>Jan-2024</v>
      </c>
    </row>
    <row r="338" spans="1:11" x14ac:dyDescent="0.3">
      <c r="A338" t="s">
        <v>688</v>
      </c>
      <c r="B338" t="s">
        <v>689</v>
      </c>
      <c r="C338" t="s">
        <v>26</v>
      </c>
      <c r="D338" t="s">
        <v>49</v>
      </c>
      <c r="E338">
        <v>111426</v>
      </c>
      <c r="F338" s="2">
        <v>44897</v>
      </c>
      <c r="G338">
        <v>4</v>
      </c>
      <c r="H338">
        <v>8</v>
      </c>
      <c r="I338" t="str">
        <f>VLOOKUP(A338,'Job Title Data'!A338:B837,2,TRUE)</f>
        <v>Sales Executive</v>
      </c>
      <c r="J338">
        <f t="shared" si="10"/>
        <v>111434</v>
      </c>
      <c r="K338" t="str">
        <f t="shared" si="11"/>
        <v>Dec-2022</v>
      </c>
    </row>
    <row r="339" spans="1:11" x14ac:dyDescent="0.3">
      <c r="A339" t="s">
        <v>690</v>
      </c>
      <c r="B339" t="s">
        <v>691</v>
      </c>
      <c r="C339" t="s">
        <v>17</v>
      </c>
      <c r="D339" t="s">
        <v>49</v>
      </c>
      <c r="E339">
        <v>100339</v>
      </c>
      <c r="F339" s="2">
        <v>45664</v>
      </c>
      <c r="G339">
        <v>1</v>
      </c>
      <c r="H339">
        <v>2</v>
      </c>
      <c r="I339" t="str">
        <f>VLOOKUP(A339,'Job Title Data'!A339:B838,2,TRUE)</f>
        <v>Marketing Analyst</v>
      </c>
      <c r="J339">
        <f t="shared" si="10"/>
        <v>100341</v>
      </c>
      <c r="K339" t="str">
        <f t="shared" si="11"/>
        <v>Jan-2025</v>
      </c>
    </row>
    <row r="340" spans="1:11" x14ac:dyDescent="0.3">
      <c r="A340" t="s">
        <v>692</v>
      </c>
      <c r="B340" t="s">
        <v>693</v>
      </c>
      <c r="C340" t="s">
        <v>36</v>
      </c>
      <c r="D340" t="s">
        <v>49</v>
      </c>
      <c r="E340">
        <v>63044</v>
      </c>
      <c r="F340" s="2">
        <v>44353</v>
      </c>
      <c r="G340">
        <v>1</v>
      </c>
      <c r="H340">
        <v>4</v>
      </c>
      <c r="I340" t="str">
        <f>VLOOKUP(A340,'Job Title Data'!A340:B839,2,TRUE)</f>
        <v>Talent Acquisition Specialist</v>
      </c>
      <c r="J340">
        <f t="shared" si="10"/>
        <v>63048</v>
      </c>
      <c r="K340" t="str">
        <f t="shared" si="11"/>
        <v>Jun-2021</v>
      </c>
    </row>
    <row r="341" spans="1:11" x14ac:dyDescent="0.3">
      <c r="A341" t="s">
        <v>694</v>
      </c>
      <c r="B341" t="s">
        <v>695</v>
      </c>
      <c r="C341" t="s">
        <v>10</v>
      </c>
      <c r="D341" t="s">
        <v>11</v>
      </c>
      <c r="E341">
        <v>111105</v>
      </c>
      <c r="F341" s="2">
        <v>45275</v>
      </c>
      <c r="G341">
        <v>2</v>
      </c>
      <c r="H341">
        <v>4</v>
      </c>
      <c r="I341" t="str">
        <f>VLOOKUP(A341,'Job Title Data'!A341:B840,2,TRUE)</f>
        <v>IT Manager</v>
      </c>
      <c r="J341">
        <f t="shared" si="10"/>
        <v>111109</v>
      </c>
      <c r="K341" t="str">
        <f t="shared" si="11"/>
        <v>Dec-2023</v>
      </c>
    </row>
    <row r="342" spans="1:11" x14ac:dyDescent="0.3">
      <c r="A342" t="s">
        <v>696</v>
      </c>
      <c r="B342" t="s">
        <v>697</v>
      </c>
      <c r="C342" t="s">
        <v>29</v>
      </c>
      <c r="D342" t="s">
        <v>49</v>
      </c>
      <c r="E342">
        <v>118663</v>
      </c>
      <c r="F342" s="2">
        <v>42244</v>
      </c>
      <c r="G342">
        <v>2</v>
      </c>
      <c r="H342">
        <v>1</v>
      </c>
      <c r="I342" t="str">
        <f>VLOOKUP(A342,'Job Title Data'!A342:B841,2,TRUE)</f>
        <v>Operations Coordinator</v>
      </c>
      <c r="J342">
        <f t="shared" si="10"/>
        <v>118664</v>
      </c>
      <c r="K342" t="str">
        <f t="shared" si="11"/>
        <v>Aug-2015</v>
      </c>
    </row>
    <row r="343" spans="1:11" x14ac:dyDescent="0.3">
      <c r="A343" t="s">
        <v>698</v>
      </c>
      <c r="B343" t="s">
        <v>699</v>
      </c>
      <c r="C343" t="s">
        <v>10</v>
      </c>
      <c r="D343" t="s">
        <v>11</v>
      </c>
      <c r="E343">
        <v>56684</v>
      </c>
      <c r="F343" s="2">
        <v>44083</v>
      </c>
      <c r="G343">
        <v>2</v>
      </c>
      <c r="H343">
        <v>0</v>
      </c>
      <c r="I343" t="str">
        <f>VLOOKUP(A343,'Job Title Data'!A343:B842,2,TRUE)</f>
        <v>Software Engineer</v>
      </c>
      <c r="J343">
        <f t="shared" si="10"/>
        <v>56684</v>
      </c>
      <c r="K343" t="str">
        <f t="shared" si="11"/>
        <v>Sep-2020</v>
      </c>
    </row>
    <row r="344" spans="1:11" x14ac:dyDescent="0.3">
      <c r="A344" t="s">
        <v>700</v>
      </c>
      <c r="B344" t="s">
        <v>701</v>
      </c>
      <c r="C344" t="s">
        <v>14</v>
      </c>
      <c r="D344" t="s">
        <v>49</v>
      </c>
      <c r="E344">
        <v>117497</v>
      </c>
      <c r="F344" s="2">
        <v>42736</v>
      </c>
      <c r="G344">
        <v>5</v>
      </c>
      <c r="H344">
        <v>4</v>
      </c>
      <c r="I344" t="str">
        <f>VLOOKUP(A344,'Job Title Data'!A344:B843,2,TRUE)</f>
        <v>Finance Manager</v>
      </c>
      <c r="J344">
        <f t="shared" si="10"/>
        <v>117501</v>
      </c>
      <c r="K344" t="str">
        <f t="shared" si="11"/>
        <v>Jan-2017</v>
      </c>
    </row>
    <row r="345" spans="1:11" x14ac:dyDescent="0.3">
      <c r="A345" t="s">
        <v>702</v>
      </c>
      <c r="B345" t="s">
        <v>703</v>
      </c>
      <c r="C345" t="s">
        <v>17</v>
      </c>
      <c r="D345" t="s">
        <v>11</v>
      </c>
      <c r="E345">
        <v>65730</v>
      </c>
      <c r="F345" s="2">
        <v>43306</v>
      </c>
      <c r="G345">
        <v>5</v>
      </c>
      <c r="H345">
        <v>3</v>
      </c>
      <c r="I345" t="str">
        <f>VLOOKUP(A345,'Job Title Data'!A345:B844,2,TRUE)</f>
        <v>Marketing Analyst</v>
      </c>
      <c r="J345">
        <f t="shared" si="10"/>
        <v>65733</v>
      </c>
      <c r="K345" t="str">
        <f t="shared" si="11"/>
        <v>Jul-2018</v>
      </c>
    </row>
    <row r="346" spans="1:11" x14ac:dyDescent="0.3">
      <c r="A346" t="s">
        <v>704</v>
      </c>
      <c r="B346" t="s">
        <v>705</v>
      </c>
      <c r="C346" t="s">
        <v>36</v>
      </c>
      <c r="D346" t="s">
        <v>11</v>
      </c>
      <c r="E346">
        <v>76224</v>
      </c>
      <c r="F346" s="2">
        <v>45546</v>
      </c>
      <c r="G346">
        <v>3</v>
      </c>
      <c r="H346">
        <v>11</v>
      </c>
      <c r="I346" t="str">
        <f>VLOOKUP(A346,'Job Title Data'!A346:B845,2,TRUE)</f>
        <v>HR Associate</v>
      </c>
      <c r="J346">
        <f t="shared" si="10"/>
        <v>76235</v>
      </c>
      <c r="K346" t="str">
        <f t="shared" si="11"/>
        <v>Sep-2024</v>
      </c>
    </row>
    <row r="347" spans="1:11" x14ac:dyDescent="0.3">
      <c r="A347" t="s">
        <v>706</v>
      </c>
      <c r="B347" t="s">
        <v>707</v>
      </c>
      <c r="C347" t="s">
        <v>26</v>
      </c>
      <c r="D347" t="s">
        <v>11</v>
      </c>
      <c r="E347">
        <v>101810</v>
      </c>
      <c r="F347" s="2">
        <v>42390</v>
      </c>
      <c r="G347">
        <v>3</v>
      </c>
      <c r="H347">
        <v>10</v>
      </c>
      <c r="I347" t="str">
        <f>VLOOKUP(A347,'Job Title Data'!A347:B846,2,TRUE)</f>
        <v>Account Manager</v>
      </c>
      <c r="J347">
        <f t="shared" si="10"/>
        <v>101820</v>
      </c>
      <c r="K347" t="str">
        <f t="shared" si="11"/>
        <v>Jan-2016</v>
      </c>
    </row>
    <row r="348" spans="1:11" x14ac:dyDescent="0.3">
      <c r="A348" t="s">
        <v>708</v>
      </c>
      <c r="B348" t="s">
        <v>709</v>
      </c>
      <c r="C348" t="s">
        <v>36</v>
      </c>
      <c r="D348" t="s">
        <v>11</v>
      </c>
      <c r="E348">
        <v>53103</v>
      </c>
      <c r="F348" s="2">
        <v>42152</v>
      </c>
      <c r="G348">
        <v>2</v>
      </c>
      <c r="H348">
        <v>3</v>
      </c>
      <c r="I348" t="str">
        <f>VLOOKUP(A348,'Job Title Data'!A348:B847,2,TRUE)</f>
        <v>Talent Acquisition Specialist</v>
      </c>
      <c r="J348">
        <f t="shared" si="10"/>
        <v>53106</v>
      </c>
      <c r="K348" t="str">
        <f t="shared" si="11"/>
        <v>May-2015</v>
      </c>
    </row>
    <row r="349" spans="1:11" x14ac:dyDescent="0.3">
      <c r="A349" t="s">
        <v>710</v>
      </c>
      <c r="B349" t="s">
        <v>711</v>
      </c>
      <c r="C349" t="s">
        <v>10</v>
      </c>
      <c r="D349" t="s">
        <v>11</v>
      </c>
      <c r="E349">
        <v>106866</v>
      </c>
      <c r="F349" s="2">
        <v>45568</v>
      </c>
      <c r="G349">
        <v>4</v>
      </c>
      <c r="H349">
        <v>7</v>
      </c>
      <c r="I349" t="str">
        <f>VLOOKUP(A349,'Job Title Data'!A349:B848,2,TRUE)</f>
        <v>Software Engineer</v>
      </c>
      <c r="J349">
        <f t="shared" si="10"/>
        <v>106873</v>
      </c>
      <c r="K349" t="str">
        <f t="shared" si="11"/>
        <v>Oct-2024</v>
      </c>
    </row>
    <row r="350" spans="1:11" x14ac:dyDescent="0.3">
      <c r="A350" t="s">
        <v>712</v>
      </c>
      <c r="B350" t="s">
        <v>713</v>
      </c>
      <c r="C350" t="s">
        <v>14</v>
      </c>
      <c r="D350" t="s">
        <v>11</v>
      </c>
      <c r="E350">
        <v>106025</v>
      </c>
      <c r="F350" s="2">
        <v>43894</v>
      </c>
      <c r="G350">
        <v>3</v>
      </c>
      <c r="H350">
        <v>15</v>
      </c>
      <c r="I350" t="str">
        <f>VLOOKUP(A350,'Job Title Data'!A350:B849,2,TRUE)</f>
        <v>Financial Analyst</v>
      </c>
      <c r="J350">
        <f t="shared" si="10"/>
        <v>106040</v>
      </c>
      <c r="K350" t="str">
        <f t="shared" si="11"/>
        <v>Mar-2020</v>
      </c>
    </row>
    <row r="351" spans="1:11" x14ac:dyDescent="0.3">
      <c r="A351" t="s">
        <v>714</v>
      </c>
      <c r="B351" t="s">
        <v>715</v>
      </c>
      <c r="C351" t="s">
        <v>29</v>
      </c>
      <c r="D351" t="s">
        <v>49</v>
      </c>
      <c r="E351">
        <v>88900</v>
      </c>
      <c r="F351" s="2">
        <v>44476</v>
      </c>
      <c r="G351">
        <v>3</v>
      </c>
      <c r="H351">
        <v>5</v>
      </c>
      <c r="I351" t="str">
        <f>VLOOKUP(A351,'Job Title Data'!A351:B850,2,TRUE)</f>
        <v>Logistics Manager</v>
      </c>
      <c r="J351">
        <f t="shared" si="10"/>
        <v>88905</v>
      </c>
      <c r="K351" t="str">
        <f t="shared" si="11"/>
        <v>Oct-2021</v>
      </c>
    </row>
    <row r="352" spans="1:11" x14ac:dyDescent="0.3">
      <c r="A352" t="s">
        <v>716</v>
      </c>
      <c r="B352" t="s">
        <v>717</v>
      </c>
      <c r="C352" t="s">
        <v>14</v>
      </c>
      <c r="D352" t="s">
        <v>49</v>
      </c>
      <c r="E352">
        <v>98916</v>
      </c>
      <c r="F352" s="2">
        <v>44974</v>
      </c>
      <c r="G352">
        <v>5</v>
      </c>
      <c r="H352">
        <v>8</v>
      </c>
      <c r="I352" t="str">
        <f>VLOOKUP(A352,'Job Title Data'!A352:B851,2,TRUE)</f>
        <v>Accountant</v>
      </c>
      <c r="J352">
        <f t="shared" si="10"/>
        <v>98924</v>
      </c>
      <c r="K352" t="str">
        <f t="shared" si="11"/>
        <v>Feb-2023</v>
      </c>
    </row>
    <row r="353" spans="1:11" x14ac:dyDescent="0.3">
      <c r="A353" t="s">
        <v>718</v>
      </c>
      <c r="B353" t="s">
        <v>719</v>
      </c>
      <c r="C353" t="s">
        <v>29</v>
      </c>
      <c r="D353" t="s">
        <v>11</v>
      </c>
      <c r="E353">
        <v>86981</v>
      </c>
      <c r="F353" s="2">
        <v>42382</v>
      </c>
      <c r="G353">
        <v>3</v>
      </c>
      <c r="H353">
        <v>9</v>
      </c>
      <c r="I353" t="str">
        <f>VLOOKUP(A353,'Job Title Data'!A353:B852,2,TRUE)</f>
        <v>Operations Coordinator</v>
      </c>
      <c r="J353">
        <f t="shared" si="10"/>
        <v>86990</v>
      </c>
      <c r="K353" t="str">
        <f t="shared" si="11"/>
        <v>Jan-2016</v>
      </c>
    </row>
    <row r="354" spans="1:11" x14ac:dyDescent="0.3">
      <c r="A354" t="s">
        <v>720</v>
      </c>
      <c r="B354" t="s">
        <v>721</v>
      </c>
      <c r="C354" t="s">
        <v>14</v>
      </c>
      <c r="D354" t="s">
        <v>49</v>
      </c>
      <c r="E354">
        <v>112074</v>
      </c>
      <c r="F354" s="2">
        <v>42494</v>
      </c>
      <c r="G354">
        <v>3</v>
      </c>
      <c r="H354">
        <v>15</v>
      </c>
      <c r="I354" t="str">
        <f>VLOOKUP(A354,'Job Title Data'!A354:B853,2,TRUE)</f>
        <v>Accountant</v>
      </c>
      <c r="J354">
        <f t="shared" si="10"/>
        <v>112089</v>
      </c>
      <c r="K354" t="str">
        <f t="shared" si="11"/>
        <v>May-2016</v>
      </c>
    </row>
    <row r="355" spans="1:11" x14ac:dyDescent="0.3">
      <c r="A355" t="s">
        <v>722</v>
      </c>
      <c r="B355" t="s">
        <v>723</v>
      </c>
      <c r="C355" t="s">
        <v>17</v>
      </c>
      <c r="D355" t="s">
        <v>11</v>
      </c>
      <c r="E355">
        <v>112708</v>
      </c>
      <c r="F355" s="2">
        <v>42604</v>
      </c>
      <c r="G355">
        <v>5</v>
      </c>
      <c r="H355">
        <v>9</v>
      </c>
      <c r="I355" t="str">
        <f>VLOOKUP(A355,'Job Title Data'!A355:B854,2,TRUE)</f>
        <v>Marketing Analyst</v>
      </c>
      <c r="J355">
        <f t="shared" si="10"/>
        <v>112717</v>
      </c>
      <c r="K355" t="str">
        <f t="shared" si="11"/>
        <v>Aug-2016</v>
      </c>
    </row>
    <row r="356" spans="1:11" x14ac:dyDescent="0.3">
      <c r="A356" t="s">
        <v>724</v>
      </c>
      <c r="B356" t="s">
        <v>725</v>
      </c>
      <c r="C356" t="s">
        <v>10</v>
      </c>
      <c r="D356" t="s">
        <v>49</v>
      </c>
      <c r="E356">
        <v>48017</v>
      </c>
      <c r="F356" s="2">
        <v>42291</v>
      </c>
      <c r="G356">
        <v>1</v>
      </c>
      <c r="H356">
        <v>1</v>
      </c>
      <c r="I356" t="str">
        <f>VLOOKUP(A356,'Job Title Data'!A356:B855,2,TRUE)</f>
        <v>Systems Analyst</v>
      </c>
      <c r="J356">
        <f t="shared" si="10"/>
        <v>48018</v>
      </c>
      <c r="K356" t="str">
        <f t="shared" si="11"/>
        <v>Oct-2015</v>
      </c>
    </row>
    <row r="357" spans="1:11" x14ac:dyDescent="0.3">
      <c r="A357" t="s">
        <v>726</v>
      </c>
      <c r="B357" t="s">
        <v>727</v>
      </c>
      <c r="C357" t="s">
        <v>29</v>
      </c>
      <c r="D357" t="s">
        <v>49</v>
      </c>
      <c r="E357">
        <v>114959</v>
      </c>
      <c r="F357" s="2">
        <v>42316</v>
      </c>
      <c r="G357">
        <v>1</v>
      </c>
      <c r="H357">
        <v>3</v>
      </c>
      <c r="I357" t="str">
        <f>VLOOKUP(A357,'Job Title Data'!A357:B856,2,TRUE)</f>
        <v>Operations Coordinator</v>
      </c>
      <c r="J357">
        <f t="shared" si="10"/>
        <v>114962</v>
      </c>
      <c r="K357" t="str">
        <f t="shared" si="11"/>
        <v>Nov-2015</v>
      </c>
    </row>
    <row r="358" spans="1:11" x14ac:dyDescent="0.3">
      <c r="A358" t="s">
        <v>728</v>
      </c>
      <c r="B358" t="s">
        <v>729</v>
      </c>
      <c r="C358" t="s">
        <v>17</v>
      </c>
      <c r="D358" t="s">
        <v>11</v>
      </c>
      <c r="E358">
        <v>60862</v>
      </c>
      <c r="F358" s="2">
        <v>44887</v>
      </c>
      <c r="G358">
        <v>5</v>
      </c>
      <c r="H358">
        <v>10</v>
      </c>
      <c r="I358" t="str">
        <f>VLOOKUP(A358,'Job Title Data'!A358:B857,2,TRUE)</f>
        <v>Content Strategist</v>
      </c>
      <c r="J358">
        <f t="shared" si="10"/>
        <v>60872</v>
      </c>
      <c r="K358" t="str">
        <f t="shared" si="11"/>
        <v>Nov-2022</v>
      </c>
    </row>
    <row r="359" spans="1:11" x14ac:dyDescent="0.3">
      <c r="A359" t="s">
        <v>730</v>
      </c>
      <c r="B359" t="s">
        <v>731</v>
      </c>
      <c r="C359" t="s">
        <v>14</v>
      </c>
      <c r="D359" t="s">
        <v>11</v>
      </c>
      <c r="E359">
        <v>118776</v>
      </c>
      <c r="F359" s="2">
        <v>42352</v>
      </c>
      <c r="G359">
        <v>3</v>
      </c>
      <c r="H359">
        <v>10</v>
      </c>
      <c r="I359" t="str">
        <f>VLOOKUP(A359,'Job Title Data'!A359:B858,2,TRUE)</f>
        <v>Finance Manager</v>
      </c>
      <c r="J359">
        <f t="shared" si="10"/>
        <v>118786</v>
      </c>
      <c r="K359" t="str">
        <f t="shared" si="11"/>
        <v>Dec-2015</v>
      </c>
    </row>
    <row r="360" spans="1:11" x14ac:dyDescent="0.3">
      <c r="A360" t="s">
        <v>732</v>
      </c>
      <c r="B360" t="s">
        <v>733</v>
      </c>
      <c r="C360" t="s">
        <v>14</v>
      </c>
      <c r="D360" t="s">
        <v>49</v>
      </c>
      <c r="E360">
        <v>74972</v>
      </c>
      <c r="F360" s="2">
        <v>44100</v>
      </c>
      <c r="G360">
        <v>5</v>
      </c>
      <c r="H360">
        <v>5</v>
      </c>
      <c r="I360" t="str">
        <f>VLOOKUP(A360,'Job Title Data'!A360:B859,2,TRUE)</f>
        <v>Accountant</v>
      </c>
      <c r="J360">
        <f t="shared" si="10"/>
        <v>74977</v>
      </c>
      <c r="K360" t="str">
        <f t="shared" si="11"/>
        <v>Sep-2020</v>
      </c>
    </row>
    <row r="361" spans="1:11" x14ac:dyDescent="0.3">
      <c r="A361" t="s">
        <v>734</v>
      </c>
      <c r="B361" t="s">
        <v>735</v>
      </c>
      <c r="C361" t="s">
        <v>26</v>
      </c>
      <c r="D361" t="s">
        <v>49</v>
      </c>
      <c r="E361">
        <v>67058</v>
      </c>
      <c r="F361" s="2">
        <v>42384</v>
      </c>
      <c r="G361">
        <v>2</v>
      </c>
      <c r="H361">
        <v>4</v>
      </c>
      <c r="I361" t="str">
        <f>VLOOKUP(A361,'Job Title Data'!A361:B860,2,TRUE)</f>
        <v>Sales Executive</v>
      </c>
      <c r="J361">
        <f t="shared" si="10"/>
        <v>67062</v>
      </c>
      <c r="K361" t="str">
        <f t="shared" si="11"/>
        <v>Jan-2016</v>
      </c>
    </row>
    <row r="362" spans="1:11" x14ac:dyDescent="0.3">
      <c r="A362" t="s">
        <v>736</v>
      </c>
      <c r="B362" t="s">
        <v>737</v>
      </c>
      <c r="C362" t="s">
        <v>36</v>
      </c>
      <c r="D362" t="s">
        <v>49</v>
      </c>
      <c r="E362">
        <v>83769</v>
      </c>
      <c r="F362" s="2">
        <v>42699</v>
      </c>
      <c r="G362">
        <v>1</v>
      </c>
      <c r="H362">
        <v>5</v>
      </c>
      <c r="I362" t="str">
        <f>VLOOKUP(A362,'Job Title Data'!A362:B861,2,TRUE)</f>
        <v>Talent Acquisition Specialist</v>
      </c>
      <c r="J362">
        <f t="shared" si="10"/>
        <v>83774</v>
      </c>
      <c r="K362" t="str">
        <f t="shared" si="11"/>
        <v>Nov-2016</v>
      </c>
    </row>
    <row r="363" spans="1:11" x14ac:dyDescent="0.3">
      <c r="A363" t="s">
        <v>738</v>
      </c>
      <c r="B363" t="s">
        <v>739</v>
      </c>
      <c r="C363" t="s">
        <v>26</v>
      </c>
      <c r="D363" t="s">
        <v>49</v>
      </c>
      <c r="E363">
        <v>86375</v>
      </c>
      <c r="F363" s="2">
        <v>45343</v>
      </c>
      <c r="G363">
        <v>1</v>
      </c>
      <c r="H363">
        <v>1</v>
      </c>
      <c r="I363" t="str">
        <f>VLOOKUP(A363,'Job Title Data'!A363:B862,2,TRUE)</f>
        <v>Sales Executive</v>
      </c>
      <c r="J363">
        <f t="shared" si="10"/>
        <v>86376</v>
      </c>
      <c r="K363" t="str">
        <f t="shared" si="11"/>
        <v>Feb-2024</v>
      </c>
    </row>
    <row r="364" spans="1:11" x14ac:dyDescent="0.3">
      <c r="A364" t="s">
        <v>740</v>
      </c>
      <c r="B364" t="s">
        <v>741</v>
      </c>
      <c r="C364" t="s">
        <v>29</v>
      </c>
      <c r="D364" t="s">
        <v>49</v>
      </c>
      <c r="E364">
        <v>78904</v>
      </c>
      <c r="F364" s="2">
        <v>43649</v>
      </c>
      <c r="G364">
        <v>4</v>
      </c>
      <c r="H364">
        <v>12</v>
      </c>
      <c r="I364" t="str">
        <f>VLOOKUP(A364,'Job Title Data'!A364:B863,2,TRUE)</f>
        <v>Logistics Manager</v>
      </c>
      <c r="J364">
        <f t="shared" si="10"/>
        <v>78916</v>
      </c>
      <c r="K364" t="str">
        <f t="shared" si="11"/>
        <v>Jul-2019</v>
      </c>
    </row>
    <row r="365" spans="1:11" x14ac:dyDescent="0.3">
      <c r="A365" t="s">
        <v>742</v>
      </c>
      <c r="B365" t="s">
        <v>743</v>
      </c>
      <c r="C365" t="s">
        <v>10</v>
      </c>
      <c r="D365" t="s">
        <v>11</v>
      </c>
      <c r="E365">
        <v>77527</v>
      </c>
      <c r="F365" s="2">
        <v>42391</v>
      </c>
      <c r="G365">
        <v>2</v>
      </c>
      <c r="H365">
        <v>1</v>
      </c>
      <c r="I365" t="str">
        <f>VLOOKUP(A365,'Job Title Data'!A365:B864,2,TRUE)</f>
        <v>Systems Analyst</v>
      </c>
      <c r="J365">
        <f t="shared" si="10"/>
        <v>77528</v>
      </c>
      <c r="K365" t="str">
        <f t="shared" si="11"/>
        <v>Jan-2016</v>
      </c>
    </row>
    <row r="366" spans="1:11" x14ac:dyDescent="0.3">
      <c r="A366" t="s">
        <v>744</v>
      </c>
      <c r="B366" t="s">
        <v>745</v>
      </c>
      <c r="C366" t="s">
        <v>26</v>
      </c>
      <c r="D366" t="s">
        <v>11</v>
      </c>
      <c r="E366">
        <v>67384</v>
      </c>
      <c r="F366" s="2">
        <v>42711</v>
      </c>
      <c r="G366">
        <v>5</v>
      </c>
      <c r="H366">
        <v>11</v>
      </c>
      <c r="I366" t="str">
        <f>VLOOKUP(A366,'Job Title Data'!A366:B865,2,TRUE)</f>
        <v>Sales Associate</v>
      </c>
      <c r="J366">
        <f t="shared" si="10"/>
        <v>67395</v>
      </c>
      <c r="K366" t="str">
        <f t="shared" si="11"/>
        <v>Dec-2016</v>
      </c>
    </row>
    <row r="367" spans="1:11" x14ac:dyDescent="0.3">
      <c r="A367" t="s">
        <v>746</v>
      </c>
      <c r="B367" t="s">
        <v>747</v>
      </c>
      <c r="C367" t="s">
        <v>14</v>
      </c>
      <c r="D367" t="s">
        <v>49</v>
      </c>
      <c r="E367">
        <v>50652</v>
      </c>
      <c r="F367" s="2">
        <v>45095</v>
      </c>
      <c r="G367">
        <v>4</v>
      </c>
      <c r="H367">
        <v>12</v>
      </c>
      <c r="I367" t="str">
        <f>VLOOKUP(A367,'Job Title Data'!A367:B866,2,TRUE)</f>
        <v>Finance Manager</v>
      </c>
      <c r="J367">
        <f t="shared" si="10"/>
        <v>50664</v>
      </c>
      <c r="K367" t="str">
        <f t="shared" si="11"/>
        <v>Jun-2023</v>
      </c>
    </row>
    <row r="368" spans="1:11" x14ac:dyDescent="0.3">
      <c r="A368" t="s">
        <v>748</v>
      </c>
      <c r="B368" t="s">
        <v>749</v>
      </c>
      <c r="C368" t="s">
        <v>17</v>
      </c>
      <c r="D368" t="s">
        <v>49</v>
      </c>
      <c r="E368">
        <v>100714</v>
      </c>
      <c r="F368" s="2">
        <v>43858</v>
      </c>
      <c r="G368">
        <v>1</v>
      </c>
      <c r="H368">
        <v>4</v>
      </c>
      <c r="I368" t="str">
        <f>VLOOKUP(A368,'Job Title Data'!A368:B867,2,TRUE)</f>
        <v>Marketing Analyst</v>
      </c>
      <c r="J368">
        <f t="shared" si="10"/>
        <v>100718</v>
      </c>
      <c r="K368" t="str">
        <f t="shared" si="11"/>
        <v>Jan-2020</v>
      </c>
    </row>
    <row r="369" spans="1:11" x14ac:dyDescent="0.3">
      <c r="A369" t="s">
        <v>750</v>
      </c>
      <c r="B369" t="s">
        <v>751</v>
      </c>
      <c r="C369" t="s">
        <v>10</v>
      </c>
      <c r="D369" t="s">
        <v>11</v>
      </c>
      <c r="E369">
        <v>72564</v>
      </c>
      <c r="F369" s="2">
        <v>43210</v>
      </c>
      <c r="G369">
        <v>5</v>
      </c>
      <c r="H369">
        <v>9</v>
      </c>
      <c r="I369" t="str">
        <f>VLOOKUP(A369,'Job Title Data'!A369:B868,2,TRUE)</f>
        <v>Software Engineer</v>
      </c>
      <c r="J369">
        <f t="shared" si="10"/>
        <v>72573</v>
      </c>
      <c r="K369" t="str">
        <f t="shared" si="11"/>
        <v>Apr-2018</v>
      </c>
    </row>
    <row r="370" spans="1:11" x14ac:dyDescent="0.3">
      <c r="A370" t="s">
        <v>752</v>
      </c>
      <c r="B370" t="s">
        <v>753</v>
      </c>
      <c r="C370" t="s">
        <v>17</v>
      </c>
      <c r="D370" t="s">
        <v>49</v>
      </c>
      <c r="E370">
        <v>87919</v>
      </c>
      <c r="F370" s="2">
        <v>43953</v>
      </c>
      <c r="G370">
        <v>2</v>
      </c>
      <c r="H370">
        <v>0</v>
      </c>
      <c r="I370" t="str">
        <f>VLOOKUP(A370,'Job Title Data'!A370:B869,2,TRUE)</f>
        <v>Marketing Analyst</v>
      </c>
      <c r="J370">
        <f t="shared" si="10"/>
        <v>87919</v>
      </c>
      <c r="K370" t="str">
        <f t="shared" si="11"/>
        <v>May-2020</v>
      </c>
    </row>
    <row r="371" spans="1:11" x14ac:dyDescent="0.3">
      <c r="A371" t="s">
        <v>754</v>
      </c>
      <c r="B371" t="s">
        <v>755</v>
      </c>
      <c r="C371" t="s">
        <v>17</v>
      </c>
      <c r="D371" t="s">
        <v>49</v>
      </c>
      <c r="E371">
        <v>88173</v>
      </c>
      <c r="F371" s="2">
        <v>45045</v>
      </c>
      <c r="G371">
        <v>4</v>
      </c>
      <c r="H371">
        <v>3</v>
      </c>
      <c r="I371" t="str">
        <f>VLOOKUP(A371,'Job Title Data'!A371:B870,2,TRUE)</f>
        <v>Marketing Lead</v>
      </c>
      <c r="J371">
        <f t="shared" si="10"/>
        <v>88176</v>
      </c>
      <c r="K371" t="str">
        <f t="shared" si="11"/>
        <v>Apr-2023</v>
      </c>
    </row>
    <row r="372" spans="1:11" x14ac:dyDescent="0.3">
      <c r="A372" t="s">
        <v>756</v>
      </c>
      <c r="B372" t="s">
        <v>757</v>
      </c>
      <c r="C372" t="s">
        <v>29</v>
      </c>
      <c r="D372" t="s">
        <v>49</v>
      </c>
      <c r="E372">
        <v>95830</v>
      </c>
      <c r="F372" s="2">
        <v>44804</v>
      </c>
      <c r="G372">
        <v>2</v>
      </c>
      <c r="H372">
        <v>4</v>
      </c>
      <c r="I372" t="str">
        <f>VLOOKUP(A372,'Job Title Data'!A372:B871,2,TRUE)</f>
        <v>Logistics Manager</v>
      </c>
      <c r="J372">
        <f t="shared" si="10"/>
        <v>95834</v>
      </c>
      <c r="K372" t="str">
        <f t="shared" si="11"/>
        <v>Aug-2022</v>
      </c>
    </row>
    <row r="373" spans="1:11" x14ac:dyDescent="0.3">
      <c r="A373" t="s">
        <v>758</v>
      </c>
      <c r="B373" t="s">
        <v>759</v>
      </c>
      <c r="C373" t="s">
        <v>36</v>
      </c>
      <c r="D373" t="s">
        <v>11</v>
      </c>
      <c r="E373">
        <v>118680</v>
      </c>
      <c r="F373" s="2">
        <v>43653</v>
      </c>
      <c r="G373">
        <v>3</v>
      </c>
      <c r="H373">
        <v>6</v>
      </c>
      <c r="I373" t="str">
        <f>VLOOKUP(A373,'Job Title Data'!A373:B872,2,TRUE)</f>
        <v>Talent Acquisition Specialist</v>
      </c>
      <c r="J373">
        <f t="shared" si="10"/>
        <v>118686</v>
      </c>
      <c r="K373" t="str">
        <f t="shared" si="11"/>
        <v>Jul-2019</v>
      </c>
    </row>
    <row r="374" spans="1:11" x14ac:dyDescent="0.3">
      <c r="A374" t="s">
        <v>760</v>
      </c>
      <c r="B374" t="s">
        <v>761</v>
      </c>
      <c r="C374" t="s">
        <v>17</v>
      </c>
      <c r="D374" t="s">
        <v>49</v>
      </c>
      <c r="E374">
        <v>66469</v>
      </c>
      <c r="F374" s="2">
        <v>42787</v>
      </c>
      <c r="G374">
        <v>1</v>
      </c>
      <c r="H374">
        <v>5</v>
      </c>
      <c r="I374" t="str">
        <f>VLOOKUP(A374,'Job Title Data'!A374:B873,2,TRUE)</f>
        <v>Marketing Analyst</v>
      </c>
      <c r="J374">
        <f t="shared" si="10"/>
        <v>66474</v>
      </c>
      <c r="K374" t="str">
        <f t="shared" si="11"/>
        <v>Feb-2017</v>
      </c>
    </row>
    <row r="375" spans="1:11" x14ac:dyDescent="0.3">
      <c r="A375" t="s">
        <v>762</v>
      </c>
      <c r="B375" t="s">
        <v>763</v>
      </c>
      <c r="C375" t="s">
        <v>29</v>
      </c>
      <c r="D375" t="s">
        <v>49</v>
      </c>
      <c r="E375">
        <v>54773</v>
      </c>
      <c r="F375" s="2">
        <v>45610</v>
      </c>
      <c r="G375">
        <v>3</v>
      </c>
      <c r="H375">
        <v>5</v>
      </c>
      <c r="I375" t="str">
        <f>VLOOKUP(A375,'Job Title Data'!A375:B874,2,TRUE)</f>
        <v>Logistics Manager</v>
      </c>
      <c r="J375">
        <f t="shared" si="10"/>
        <v>54778</v>
      </c>
      <c r="K375" t="str">
        <f t="shared" si="11"/>
        <v>Nov-2024</v>
      </c>
    </row>
    <row r="376" spans="1:11" x14ac:dyDescent="0.3">
      <c r="A376" t="s">
        <v>764</v>
      </c>
      <c r="B376" t="s">
        <v>765</v>
      </c>
      <c r="C376" t="s">
        <v>26</v>
      </c>
      <c r="D376" t="s">
        <v>49</v>
      </c>
      <c r="E376">
        <v>64575</v>
      </c>
      <c r="F376" s="2">
        <v>42954</v>
      </c>
      <c r="G376">
        <v>2</v>
      </c>
      <c r="H376">
        <v>3</v>
      </c>
      <c r="I376" t="str">
        <f>VLOOKUP(A376,'Job Title Data'!A376:B875,2,TRUE)</f>
        <v>Account Manager</v>
      </c>
      <c r="J376">
        <f t="shared" si="10"/>
        <v>64578</v>
      </c>
      <c r="K376" t="str">
        <f t="shared" si="11"/>
        <v>Aug-2017</v>
      </c>
    </row>
    <row r="377" spans="1:11" x14ac:dyDescent="0.3">
      <c r="A377" t="s">
        <v>766</v>
      </c>
      <c r="B377" t="s">
        <v>767</v>
      </c>
      <c r="C377" t="s">
        <v>17</v>
      </c>
      <c r="D377" t="s">
        <v>49</v>
      </c>
      <c r="E377">
        <v>56556</v>
      </c>
      <c r="F377" s="2">
        <v>42223</v>
      </c>
      <c r="G377">
        <v>3</v>
      </c>
      <c r="H377">
        <v>8</v>
      </c>
      <c r="I377" t="str">
        <f>VLOOKUP(A377,'Job Title Data'!A377:B876,2,TRUE)</f>
        <v>Marketing Analyst</v>
      </c>
      <c r="J377">
        <f t="shared" si="10"/>
        <v>56564</v>
      </c>
      <c r="K377" t="str">
        <f t="shared" si="11"/>
        <v>Aug-2015</v>
      </c>
    </row>
    <row r="378" spans="1:11" x14ac:dyDescent="0.3">
      <c r="A378" t="s">
        <v>768</v>
      </c>
      <c r="B378" t="s">
        <v>769</v>
      </c>
      <c r="C378" t="s">
        <v>36</v>
      </c>
      <c r="D378" t="s">
        <v>49</v>
      </c>
      <c r="E378">
        <v>95972</v>
      </c>
      <c r="F378" s="2">
        <v>42842</v>
      </c>
      <c r="G378">
        <v>2</v>
      </c>
      <c r="H378">
        <v>4</v>
      </c>
      <c r="I378" t="str">
        <f>VLOOKUP(A378,'Job Title Data'!A378:B877,2,TRUE)</f>
        <v>HR Manager</v>
      </c>
      <c r="J378">
        <f t="shared" si="10"/>
        <v>95976</v>
      </c>
      <c r="K378" t="str">
        <f t="shared" si="11"/>
        <v>Apr-2017</v>
      </c>
    </row>
    <row r="379" spans="1:11" x14ac:dyDescent="0.3">
      <c r="A379" t="s">
        <v>770</v>
      </c>
      <c r="B379" t="s">
        <v>771</v>
      </c>
      <c r="C379" t="s">
        <v>36</v>
      </c>
      <c r="D379" t="s">
        <v>49</v>
      </c>
      <c r="E379">
        <v>113708</v>
      </c>
      <c r="F379" s="2">
        <v>44370</v>
      </c>
      <c r="G379">
        <v>5</v>
      </c>
      <c r="H379">
        <v>6</v>
      </c>
      <c r="I379" t="str">
        <f>VLOOKUP(A379,'Job Title Data'!A379:B878,2,TRUE)</f>
        <v>HR Manager</v>
      </c>
      <c r="J379">
        <f t="shared" si="10"/>
        <v>113714</v>
      </c>
      <c r="K379" t="str">
        <f t="shared" si="11"/>
        <v>Jun-2021</v>
      </c>
    </row>
    <row r="380" spans="1:11" x14ac:dyDescent="0.3">
      <c r="A380" t="s">
        <v>772</v>
      </c>
      <c r="B380" t="s">
        <v>773</v>
      </c>
      <c r="C380" t="s">
        <v>10</v>
      </c>
      <c r="D380" t="s">
        <v>11</v>
      </c>
      <c r="E380">
        <v>97573</v>
      </c>
      <c r="F380" s="2">
        <v>42634</v>
      </c>
      <c r="G380">
        <v>3</v>
      </c>
      <c r="H380">
        <v>12</v>
      </c>
      <c r="I380" t="str">
        <f>VLOOKUP(A380,'Job Title Data'!A380:B879,2,TRUE)</f>
        <v>Network Administrator</v>
      </c>
      <c r="J380">
        <f t="shared" si="10"/>
        <v>97585</v>
      </c>
      <c r="K380" t="str">
        <f t="shared" si="11"/>
        <v>Sep-2016</v>
      </c>
    </row>
    <row r="381" spans="1:11" x14ac:dyDescent="0.3">
      <c r="A381" t="s">
        <v>774</v>
      </c>
      <c r="B381" t="s">
        <v>775</v>
      </c>
      <c r="C381" t="s">
        <v>10</v>
      </c>
      <c r="D381" t="s">
        <v>49</v>
      </c>
      <c r="E381">
        <v>91394</v>
      </c>
      <c r="F381" s="2">
        <v>42372</v>
      </c>
      <c r="G381">
        <v>3</v>
      </c>
      <c r="H381">
        <v>15</v>
      </c>
      <c r="I381" t="str">
        <f>VLOOKUP(A381,'Job Title Data'!A381:B880,2,TRUE)</f>
        <v>Software Engineer</v>
      </c>
      <c r="J381">
        <f t="shared" si="10"/>
        <v>91409</v>
      </c>
      <c r="K381" t="str">
        <f t="shared" si="11"/>
        <v>Jan-2016</v>
      </c>
    </row>
    <row r="382" spans="1:11" x14ac:dyDescent="0.3">
      <c r="A382" t="s">
        <v>776</v>
      </c>
      <c r="B382" t="s">
        <v>777</v>
      </c>
      <c r="C382" t="s">
        <v>17</v>
      </c>
      <c r="D382" t="s">
        <v>49</v>
      </c>
      <c r="E382">
        <v>113037</v>
      </c>
      <c r="F382" s="2">
        <v>44624</v>
      </c>
      <c r="G382">
        <v>3</v>
      </c>
      <c r="H382">
        <v>8</v>
      </c>
      <c r="I382" t="str">
        <f>VLOOKUP(A382,'Job Title Data'!A382:B881,2,TRUE)</f>
        <v>Marketing Lead</v>
      </c>
      <c r="J382">
        <f t="shared" si="10"/>
        <v>113045</v>
      </c>
      <c r="K382" t="str">
        <f t="shared" si="11"/>
        <v>Mar-2022</v>
      </c>
    </row>
    <row r="383" spans="1:11" x14ac:dyDescent="0.3">
      <c r="A383" t="s">
        <v>778</v>
      </c>
      <c r="B383" t="s">
        <v>779</v>
      </c>
      <c r="C383" t="s">
        <v>29</v>
      </c>
      <c r="D383" t="s">
        <v>49</v>
      </c>
      <c r="E383">
        <v>99741</v>
      </c>
      <c r="F383" s="2">
        <v>44135</v>
      </c>
      <c r="G383">
        <v>3</v>
      </c>
      <c r="H383">
        <v>12</v>
      </c>
      <c r="I383" t="str">
        <f>VLOOKUP(A383,'Job Title Data'!A383:B882,2,TRUE)</f>
        <v>Operations Coordinator</v>
      </c>
      <c r="J383">
        <f t="shared" si="10"/>
        <v>99753</v>
      </c>
      <c r="K383" t="str">
        <f t="shared" si="11"/>
        <v>Oct-2020</v>
      </c>
    </row>
    <row r="384" spans="1:11" x14ac:dyDescent="0.3">
      <c r="A384" t="s">
        <v>780</v>
      </c>
      <c r="B384" t="s">
        <v>781</v>
      </c>
      <c r="C384" t="s">
        <v>26</v>
      </c>
      <c r="D384" t="s">
        <v>49</v>
      </c>
      <c r="E384">
        <v>58576</v>
      </c>
      <c r="F384" s="2">
        <v>43513</v>
      </c>
      <c r="G384">
        <v>3</v>
      </c>
      <c r="H384">
        <v>12</v>
      </c>
      <c r="I384" t="str">
        <f>VLOOKUP(A384,'Job Title Data'!A384:B883,2,TRUE)</f>
        <v>Sales Executive</v>
      </c>
      <c r="J384">
        <f t="shared" si="10"/>
        <v>58588</v>
      </c>
      <c r="K384" t="str">
        <f t="shared" si="11"/>
        <v>Feb-2019</v>
      </c>
    </row>
    <row r="385" spans="1:11" x14ac:dyDescent="0.3">
      <c r="A385" t="s">
        <v>782</v>
      </c>
      <c r="B385" t="s">
        <v>783</v>
      </c>
      <c r="C385" t="s">
        <v>10</v>
      </c>
      <c r="D385" t="s">
        <v>49</v>
      </c>
      <c r="E385">
        <v>114242</v>
      </c>
      <c r="F385" s="2">
        <v>44655</v>
      </c>
      <c r="G385">
        <v>3</v>
      </c>
      <c r="H385">
        <v>13</v>
      </c>
      <c r="I385" t="str">
        <f>VLOOKUP(A385,'Job Title Data'!A385:B884,2,TRUE)</f>
        <v>Network Administrator</v>
      </c>
      <c r="J385">
        <f t="shared" si="10"/>
        <v>114255</v>
      </c>
      <c r="K385" t="str">
        <f t="shared" si="11"/>
        <v>Apr-2022</v>
      </c>
    </row>
    <row r="386" spans="1:11" x14ac:dyDescent="0.3">
      <c r="A386" t="s">
        <v>784</v>
      </c>
      <c r="B386" t="s">
        <v>785</v>
      </c>
      <c r="C386" t="s">
        <v>17</v>
      </c>
      <c r="D386" t="s">
        <v>49</v>
      </c>
      <c r="E386">
        <v>74799</v>
      </c>
      <c r="F386" s="2">
        <v>43153</v>
      </c>
      <c r="G386">
        <v>3</v>
      </c>
      <c r="H386">
        <v>4</v>
      </c>
      <c r="I386" t="str">
        <f>VLOOKUP(A386,'Job Title Data'!A386:B885,2,TRUE)</f>
        <v>Content Strategist</v>
      </c>
      <c r="J386">
        <f t="shared" si="10"/>
        <v>74803</v>
      </c>
      <c r="K386" t="str">
        <f t="shared" si="11"/>
        <v>Feb-2018</v>
      </c>
    </row>
    <row r="387" spans="1:11" x14ac:dyDescent="0.3">
      <c r="A387" t="s">
        <v>786</v>
      </c>
      <c r="B387" t="s">
        <v>787</v>
      </c>
      <c r="C387" t="s">
        <v>36</v>
      </c>
      <c r="D387" t="s">
        <v>11</v>
      </c>
      <c r="E387">
        <v>52806</v>
      </c>
      <c r="F387" s="2">
        <v>42924</v>
      </c>
      <c r="G387">
        <v>2</v>
      </c>
      <c r="H387">
        <v>0</v>
      </c>
      <c r="I387" t="str">
        <f>VLOOKUP(A387,'Job Title Data'!A387:B886,2,TRUE)</f>
        <v>HR Manager</v>
      </c>
      <c r="J387">
        <f t="shared" ref="J387:J450" si="12">(E387+H387)</f>
        <v>52806</v>
      </c>
      <c r="K387" t="str">
        <f t="shared" ref="K387:K450" si="13">TEXT(F387, "MMM-YYYY")</f>
        <v>Jul-2017</v>
      </c>
    </row>
    <row r="388" spans="1:11" x14ac:dyDescent="0.3">
      <c r="A388" t="s">
        <v>788</v>
      </c>
      <c r="B388" t="s">
        <v>789</v>
      </c>
      <c r="C388" t="s">
        <v>26</v>
      </c>
      <c r="D388" t="s">
        <v>11</v>
      </c>
      <c r="E388">
        <v>82947</v>
      </c>
      <c r="F388" s="2">
        <v>44686</v>
      </c>
      <c r="G388">
        <v>3</v>
      </c>
      <c r="H388">
        <v>10</v>
      </c>
      <c r="I388" t="str">
        <f>VLOOKUP(A388,'Job Title Data'!A388:B887,2,TRUE)</f>
        <v>Sales Associate</v>
      </c>
      <c r="J388">
        <f t="shared" si="12"/>
        <v>82957</v>
      </c>
      <c r="K388" t="str">
        <f t="shared" si="13"/>
        <v>May-2022</v>
      </c>
    </row>
    <row r="389" spans="1:11" x14ac:dyDescent="0.3">
      <c r="A389" t="s">
        <v>790</v>
      </c>
      <c r="B389" t="s">
        <v>791</v>
      </c>
      <c r="C389" t="s">
        <v>17</v>
      </c>
      <c r="D389" t="s">
        <v>49</v>
      </c>
      <c r="E389">
        <v>102005</v>
      </c>
      <c r="F389" s="2">
        <v>43887</v>
      </c>
      <c r="G389">
        <v>2</v>
      </c>
      <c r="H389">
        <v>5</v>
      </c>
      <c r="I389" t="str">
        <f>VLOOKUP(A389,'Job Title Data'!A389:B888,2,TRUE)</f>
        <v>Marketing Analyst</v>
      </c>
      <c r="J389">
        <f t="shared" si="12"/>
        <v>102010</v>
      </c>
      <c r="K389" t="str">
        <f t="shared" si="13"/>
        <v>Feb-2020</v>
      </c>
    </row>
    <row r="390" spans="1:11" x14ac:dyDescent="0.3">
      <c r="A390" t="s">
        <v>792</v>
      </c>
      <c r="B390" t="s">
        <v>793</v>
      </c>
      <c r="C390" t="s">
        <v>36</v>
      </c>
      <c r="D390" t="s">
        <v>11</v>
      </c>
      <c r="E390">
        <v>60228</v>
      </c>
      <c r="F390" s="2">
        <v>43730</v>
      </c>
      <c r="G390">
        <v>4</v>
      </c>
      <c r="H390">
        <v>11</v>
      </c>
      <c r="I390" t="str">
        <f>VLOOKUP(A390,'Job Title Data'!A390:B889,2,TRUE)</f>
        <v>HR Associate</v>
      </c>
      <c r="J390">
        <f t="shared" si="12"/>
        <v>60239</v>
      </c>
      <c r="K390" t="str">
        <f t="shared" si="13"/>
        <v>Sep-2019</v>
      </c>
    </row>
    <row r="391" spans="1:11" x14ac:dyDescent="0.3">
      <c r="A391" t="s">
        <v>794</v>
      </c>
      <c r="B391" t="s">
        <v>795</v>
      </c>
      <c r="C391" t="s">
        <v>14</v>
      </c>
      <c r="D391" t="s">
        <v>49</v>
      </c>
      <c r="E391">
        <v>104165</v>
      </c>
      <c r="F391" s="2">
        <v>45079</v>
      </c>
      <c r="G391">
        <v>5</v>
      </c>
      <c r="H391">
        <v>6</v>
      </c>
      <c r="I391" t="str">
        <f>VLOOKUP(A391,'Job Title Data'!A391:B890,2,TRUE)</f>
        <v>Financial Analyst</v>
      </c>
      <c r="J391">
        <f t="shared" si="12"/>
        <v>104171</v>
      </c>
      <c r="K391" t="str">
        <f t="shared" si="13"/>
        <v>Jun-2023</v>
      </c>
    </row>
    <row r="392" spans="1:11" x14ac:dyDescent="0.3">
      <c r="A392" t="s">
        <v>796</v>
      </c>
      <c r="B392" t="s">
        <v>797</v>
      </c>
      <c r="C392" t="s">
        <v>29</v>
      </c>
      <c r="D392" t="s">
        <v>11</v>
      </c>
      <c r="E392">
        <v>61766</v>
      </c>
      <c r="F392" s="2">
        <v>42743</v>
      </c>
      <c r="G392">
        <v>4</v>
      </c>
      <c r="H392">
        <v>4</v>
      </c>
      <c r="I392" t="str">
        <f>VLOOKUP(A392,'Job Title Data'!A392:B891,2,TRUE)</f>
        <v>Operations Coordinator</v>
      </c>
      <c r="J392">
        <f t="shared" si="12"/>
        <v>61770</v>
      </c>
      <c r="K392" t="str">
        <f t="shared" si="13"/>
        <v>Jan-2017</v>
      </c>
    </row>
    <row r="393" spans="1:11" x14ac:dyDescent="0.3">
      <c r="A393" t="s">
        <v>798</v>
      </c>
      <c r="B393" t="s">
        <v>799</v>
      </c>
      <c r="C393" t="s">
        <v>17</v>
      </c>
      <c r="D393" t="s">
        <v>49</v>
      </c>
      <c r="E393">
        <v>47774</v>
      </c>
      <c r="F393" s="2">
        <v>43857</v>
      </c>
      <c r="G393">
        <v>1</v>
      </c>
      <c r="H393">
        <v>3</v>
      </c>
      <c r="I393" t="str">
        <f>VLOOKUP(A393,'Job Title Data'!A393:B892,2,TRUE)</f>
        <v>Marketing Lead</v>
      </c>
      <c r="J393">
        <f t="shared" si="12"/>
        <v>47777</v>
      </c>
      <c r="K393" t="str">
        <f t="shared" si="13"/>
        <v>Jan-2020</v>
      </c>
    </row>
    <row r="394" spans="1:11" x14ac:dyDescent="0.3">
      <c r="A394" t="s">
        <v>800</v>
      </c>
      <c r="B394" t="s">
        <v>801</v>
      </c>
      <c r="C394" t="s">
        <v>29</v>
      </c>
      <c r="D394" t="s">
        <v>11</v>
      </c>
      <c r="E394">
        <v>41082</v>
      </c>
      <c r="F394" s="2">
        <v>44258</v>
      </c>
      <c r="G394">
        <v>4</v>
      </c>
      <c r="H394">
        <v>5</v>
      </c>
      <c r="I394" t="str">
        <f>VLOOKUP(A394,'Job Title Data'!A394:B893,2,TRUE)</f>
        <v>Operations Coordinator</v>
      </c>
      <c r="J394">
        <f t="shared" si="12"/>
        <v>41087</v>
      </c>
      <c r="K394" t="str">
        <f t="shared" si="13"/>
        <v>Mar-2021</v>
      </c>
    </row>
    <row r="395" spans="1:11" x14ac:dyDescent="0.3">
      <c r="A395" t="s">
        <v>802</v>
      </c>
      <c r="B395" t="s">
        <v>803</v>
      </c>
      <c r="C395" t="s">
        <v>17</v>
      </c>
      <c r="D395" t="s">
        <v>11</v>
      </c>
      <c r="E395">
        <v>60895</v>
      </c>
      <c r="F395" s="2">
        <v>44097</v>
      </c>
      <c r="G395">
        <v>1</v>
      </c>
      <c r="H395">
        <v>2</v>
      </c>
      <c r="I395" t="str">
        <f>VLOOKUP(A395,'Job Title Data'!A395:B894,2,TRUE)</f>
        <v>Marketing Lead</v>
      </c>
      <c r="J395">
        <f t="shared" si="12"/>
        <v>60897</v>
      </c>
      <c r="K395" t="str">
        <f t="shared" si="13"/>
        <v>Sep-2020</v>
      </c>
    </row>
    <row r="396" spans="1:11" x14ac:dyDescent="0.3">
      <c r="A396" t="s">
        <v>804</v>
      </c>
      <c r="B396" t="s">
        <v>805</v>
      </c>
      <c r="C396" t="s">
        <v>26</v>
      </c>
      <c r="D396" t="s">
        <v>49</v>
      </c>
      <c r="E396">
        <v>41983</v>
      </c>
      <c r="F396" s="2">
        <v>44803</v>
      </c>
      <c r="G396">
        <v>2</v>
      </c>
      <c r="H396">
        <v>1</v>
      </c>
      <c r="I396" t="str">
        <f>VLOOKUP(A396,'Job Title Data'!A396:B895,2,TRUE)</f>
        <v>Sales Executive</v>
      </c>
      <c r="J396">
        <f t="shared" si="12"/>
        <v>41984</v>
      </c>
      <c r="K396" t="str">
        <f t="shared" si="13"/>
        <v>Aug-2022</v>
      </c>
    </row>
    <row r="397" spans="1:11" x14ac:dyDescent="0.3">
      <c r="A397" t="s">
        <v>806</v>
      </c>
      <c r="B397" t="s">
        <v>807</v>
      </c>
      <c r="C397" t="s">
        <v>10</v>
      </c>
      <c r="D397" t="s">
        <v>49</v>
      </c>
      <c r="E397">
        <v>54477</v>
      </c>
      <c r="F397" s="2">
        <v>42858</v>
      </c>
      <c r="G397">
        <v>3</v>
      </c>
      <c r="H397">
        <v>3</v>
      </c>
      <c r="I397" t="str">
        <f>VLOOKUP(A397,'Job Title Data'!A397:B896,2,TRUE)</f>
        <v>IT Manager</v>
      </c>
      <c r="J397">
        <f t="shared" si="12"/>
        <v>54480</v>
      </c>
      <c r="K397" t="str">
        <f t="shared" si="13"/>
        <v>May-2017</v>
      </c>
    </row>
    <row r="398" spans="1:11" x14ac:dyDescent="0.3">
      <c r="A398" t="s">
        <v>808</v>
      </c>
      <c r="B398" t="s">
        <v>809</v>
      </c>
      <c r="C398" t="s">
        <v>14</v>
      </c>
      <c r="D398" t="s">
        <v>49</v>
      </c>
      <c r="E398">
        <v>42151</v>
      </c>
      <c r="F398" s="2">
        <v>45103</v>
      </c>
      <c r="G398">
        <v>5</v>
      </c>
      <c r="H398">
        <v>9</v>
      </c>
      <c r="I398" t="str">
        <f>VLOOKUP(A398,'Job Title Data'!A398:B897,2,TRUE)</f>
        <v>Accountant</v>
      </c>
      <c r="J398">
        <f t="shared" si="12"/>
        <v>42160</v>
      </c>
      <c r="K398" t="str">
        <f t="shared" si="13"/>
        <v>Jun-2023</v>
      </c>
    </row>
    <row r="399" spans="1:11" x14ac:dyDescent="0.3">
      <c r="A399" t="s">
        <v>810</v>
      </c>
      <c r="B399" t="s">
        <v>811</v>
      </c>
      <c r="C399" t="s">
        <v>17</v>
      </c>
      <c r="D399" t="s">
        <v>49</v>
      </c>
      <c r="E399">
        <v>82866</v>
      </c>
      <c r="F399" s="2">
        <v>44861</v>
      </c>
      <c r="G399">
        <v>4</v>
      </c>
      <c r="H399">
        <v>13</v>
      </c>
      <c r="I399" t="str">
        <f>VLOOKUP(A399,'Job Title Data'!A399:B898,2,TRUE)</f>
        <v>Marketing Lead</v>
      </c>
      <c r="J399">
        <f t="shared" si="12"/>
        <v>82879</v>
      </c>
      <c r="K399" t="str">
        <f t="shared" si="13"/>
        <v>Oct-2022</v>
      </c>
    </row>
    <row r="400" spans="1:11" x14ac:dyDescent="0.3">
      <c r="A400" t="s">
        <v>812</v>
      </c>
      <c r="B400" t="s">
        <v>813</v>
      </c>
      <c r="C400" t="s">
        <v>36</v>
      </c>
      <c r="D400" t="s">
        <v>11</v>
      </c>
      <c r="E400">
        <v>88988</v>
      </c>
      <c r="F400" s="2">
        <v>43198</v>
      </c>
      <c r="G400">
        <v>1</v>
      </c>
      <c r="H400">
        <v>2</v>
      </c>
      <c r="I400" t="str">
        <f>VLOOKUP(A400,'Job Title Data'!A400:B899,2,TRUE)</f>
        <v>HR Manager</v>
      </c>
      <c r="J400">
        <f t="shared" si="12"/>
        <v>88990</v>
      </c>
      <c r="K400" t="str">
        <f t="shared" si="13"/>
        <v>Apr-2018</v>
      </c>
    </row>
    <row r="401" spans="1:11" x14ac:dyDescent="0.3">
      <c r="A401" t="s">
        <v>814</v>
      </c>
      <c r="B401" t="s">
        <v>815</v>
      </c>
      <c r="C401" t="s">
        <v>10</v>
      </c>
      <c r="D401" t="s">
        <v>11</v>
      </c>
      <c r="E401">
        <v>61281</v>
      </c>
      <c r="F401" s="2">
        <v>44385</v>
      </c>
      <c r="G401">
        <v>5</v>
      </c>
      <c r="H401">
        <v>10</v>
      </c>
      <c r="I401" t="str">
        <f>VLOOKUP(A401,'Job Title Data'!A401:B900,2,TRUE)</f>
        <v>Systems Analyst</v>
      </c>
      <c r="J401">
        <f t="shared" si="12"/>
        <v>61291</v>
      </c>
      <c r="K401" t="str">
        <f t="shared" si="13"/>
        <v>Jul-2021</v>
      </c>
    </row>
    <row r="402" spans="1:11" x14ac:dyDescent="0.3">
      <c r="A402" t="s">
        <v>816</v>
      </c>
      <c r="B402" t="s">
        <v>817</v>
      </c>
      <c r="C402" t="s">
        <v>17</v>
      </c>
      <c r="D402" t="s">
        <v>11</v>
      </c>
      <c r="E402">
        <v>58433</v>
      </c>
      <c r="F402" s="2">
        <v>43803</v>
      </c>
      <c r="G402">
        <v>4</v>
      </c>
      <c r="H402">
        <v>14</v>
      </c>
      <c r="I402" t="str">
        <f>VLOOKUP(A402,'Job Title Data'!A402:B901,2,TRUE)</f>
        <v>Marketing Lead</v>
      </c>
      <c r="J402">
        <f t="shared" si="12"/>
        <v>58447</v>
      </c>
      <c r="K402" t="str">
        <f t="shared" si="13"/>
        <v>Dec-2019</v>
      </c>
    </row>
    <row r="403" spans="1:11" x14ac:dyDescent="0.3">
      <c r="A403" t="s">
        <v>818</v>
      </c>
      <c r="B403" t="s">
        <v>819</v>
      </c>
      <c r="C403" t="s">
        <v>29</v>
      </c>
      <c r="D403" t="s">
        <v>49</v>
      </c>
      <c r="E403">
        <v>57135</v>
      </c>
      <c r="F403" s="2">
        <v>44313</v>
      </c>
      <c r="G403">
        <v>2</v>
      </c>
      <c r="H403">
        <v>5</v>
      </c>
      <c r="I403" t="str">
        <f>VLOOKUP(A403,'Job Title Data'!A403:B902,2,TRUE)</f>
        <v>Operations Coordinator</v>
      </c>
      <c r="J403">
        <f t="shared" si="12"/>
        <v>57140</v>
      </c>
      <c r="K403" t="str">
        <f t="shared" si="13"/>
        <v>Apr-2021</v>
      </c>
    </row>
    <row r="404" spans="1:11" x14ac:dyDescent="0.3">
      <c r="A404" t="s">
        <v>820</v>
      </c>
      <c r="B404" t="s">
        <v>821</v>
      </c>
      <c r="C404" t="s">
        <v>29</v>
      </c>
      <c r="D404" t="s">
        <v>11</v>
      </c>
      <c r="E404">
        <v>57577</v>
      </c>
      <c r="F404" s="2">
        <v>44967</v>
      </c>
      <c r="G404">
        <v>2</v>
      </c>
      <c r="H404">
        <v>0</v>
      </c>
      <c r="I404" t="str">
        <f>VLOOKUP(A404,'Job Title Data'!A404:B903,2,TRUE)</f>
        <v>Logistics Manager</v>
      </c>
      <c r="J404">
        <f t="shared" si="12"/>
        <v>57577</v>
      </c>
      <c r="K404" t="str">
        <f t="shared" si="13"/>
        <v>Feb-2023</v>
      </c>
    </row>
    <row r="405" spans="1:11" x14ac:dyDescent="0.3">
      <c r="A405" t="s">
        <v>822</v>
      </c>
      <c r="B405" t="s">
        <v>823</v>
      </c>
      <c r="C405" t="s">
        <v>10</v>
      </c>
      <c r="D405" t="s">
        <v>11</v>
      </c>
      <c r="E405">
        <v>109335</v>
      </c>
      <c r="F405" s="2">
        <v>44629</v>
      </c>
      <c r="G405">
        <v>4</v>
      </c>
      <c r="H405">
        <v>5</v>
      </c>
      <c r="I405" t="str">
        <f>VLOOKUP(A405,'Job Title Data'!A405:B904,2,TRUE)</f>
        <v>Software Engineer</v>
      </c>
      <c r="J405">
        <f t="shared" si="12"/>
        <v>109340</v>
      </c>
      <c r="K405" t="str">
        <f t="shared" si="13"/>
        <v>Mar-2022</v>
      </c>
    </row>
    <row r="406" spans="1:11" x14ac:dyDescent="0.3">
      <c r="A406" t="s">
        <v>824</v>
      </c>
      <c r="B406" t="s">
        <v>825</v>
      </c>
      <c r="C406" t="s">
        <v>29</v>
      </c>
      <c r="D406" t="s">
        <v>11</v>
      </c>
      <c r="E406">
        <v>54970</v>
      </c>
      <c r="F406" s="2">
        <v>44827</v>
      </c>
      <c r="G406">
        <v>1</v>
      </c>
      <c r="H406">
        <v>2</v>
      </c>
      <c r="I406" t="str">
        <f>VLOOKUP(A406,'Job Title Data'!A406:B905,2,TRUE)</f>
        <v>Logistics Manager</v>
      </c>
      <c r="J406">
        <f t="shared" si="12"/>
        <v>54972</v>
      </c>
      <c r="K406" t="str">
        <f t="shared" si="13"/>
        <v>Sep-2022</v>
      </c>
    </row>
    <row r="407" spans="1:11" x14ac:dyDescent="0.3">
      <c r="A407" t="s">
        <v>826</v>
      </c>
      <c r="B407" t="s">
        <v>827</v>
      </c>
      <c r="C407" t="s">
        <v>36</v>
      </c>
      <c r="D407" t="s">
        <v>49</v>
      </c>
      <c r="E407">
        <v>99427</v>
      </c>
      <c r="F407" s="2">
        <v>44507</v>
      </c>
      <c r="G407">
        <v>4</v>
      </c>
      <c r="H407">
        <v>8</v>
      </c>
      <c r="I407" t="str">
        <f>VLOOKUP(A407,'Job Title Data'!A407:B906,2,TRUE)</f>
        <v>HR Manager</v>
      </c>
      <c r="J407">
        <f t="shared" si="12"/>
        <v>99435</v>
      </c>
      <c r="K407" t="str">
        <f t="shared" si="13"/>
        <v>Nov-2021</v>
      </c>
    </row>
    <row r="408" spans="1:11" x14ac:dyDescent="0.3">
      <c r="A408" t="s">
        <v>828</v>
      </c>
      <c r="B408" t="s">
        <v>829</v>
      </c>
      <c r="C408" t="s">
        <v>26</v>
      </c>
      <c r="D408" t="s">
        <v>49</v>
      </c>
      <c r="E408">
        <v>52411</v>
      </c>
      <c r="F408" s="2">
        <v>42926</v>
      </c>
      <c r="G408">
        <v>3</v>
      </c>
      <c r="H408">
        <v>4</v>
      </c>
      <c r="I408" t="str">
        <f>VLOOKUP(A408,'Job Title Data'!A408:B907,2,TRUE)</f>
        <v>Sales Executive</v>
      </c>
      <c r="J408">
        <f t="shared" si="12"/>
        <v>52415</v>
      </c>
      <c r="K408" t="str">
        <f t="shared" si="13"/>
        <v>Jul-2017</v>
      </c>
    </row>
    <row r="409" spans="1:11" x14ac:dyDescent="0.3">
      <c r="A409" t="s">
        <v>830</v>
      </c>
      <c r="B409" t="s">
        <v>831</v>
      </c>
      <c r="C409" t="s">
        <v>29</v>
      </c>
      <c r="D409" t="s">
        <v>11</v>
      </c>
      <c r="E409">
        <v>111725</v>
      </c>
      <c r="F409" s="2">
        <v>45650</v>
      </c>
      <c r="G409">
        <v>3</v>
      </c>
      <c r="H409">
        <v>8</v>
      </c>
      <c r="I409" t="str">
        <f>VLOOKUP(A409,'Job Title Data'!A409:B908,2,TRUE)</f>
        <v>Operations Coordinator</v>
      </c>
      <c r="J409">
        <f t="shared" si="12"/>
        <v>111733</v>
      </c>
      <c r="K409" t="str">
        <f t="shared" si="13"/>
        <v>Dec-2024</v>
      </c>
    </row>
    <row r="410" spans="1:11" x14ac:dyDescent="0.3">
      <c r="A410" t="s">
        <v>832</v>
      </c>
      <c r="B410" t="s">
        <v>833</v>
      </c>
      <c r="C410" t="s">
        <v>29</v>
      </c>
      <c r="D410" t="s">
        <v>11</v>
      </c>
      <c r="E410">
        <v>104287</v>
      </c>
      <c r="F410" s="2">
        <v>44659</v>
      </c>
      <c r="G410">
        <v>4</v>
      </c>
      <c r="H410">
        <v>15</v>
      </c>
      <c r="I410" t="str">
        <f>VLOOKUP(A410,'Job Title Data'!A410:B909,2,TRUE)</f>
        <v>Operations Coordinator</v>
      </c>
      <c r="J410">
        <f t="shared" si="12"/>
        <v>104302</v>
      </c>
      <c r="K410" t="str">
        <f t="shared" si="13"/>
        <v>Apr-2022</v>
      </c>
    </row>
    <row r="411" spans="1:11" x14ac:dyDescent="0.3">
      <c r="A411" t="s">
        <v>834</v>
      </c>
      <c r="B411" t="s">
        <v>835</v>
      </c>
      <c r="C411" t="s">
        <v>26</v>
      </c>
      <c r="D411" t="s">
        <v>11</v>
      </c>
      <c r="E411">
        <v>90868</v>
      </c>
      <c r="F411" s="2">
        <v>44674</v>
      </c>
      <c r="G411">
        <v>5</v>
      </c>
      <c r="H411">
        <v>15</v>
      </c>
      <c r="I411" t="str">
        <f>VLOOKUP(A411,'Job Title Data'!A411:B910,2,TRUE)</f>
        <v>Sales Executive</v>
      </c>
      <c r="J411">
        <f t="shared" si="12"/>
        <v>90883</v>
      </c>
      <c r="K411" t="str">
        <f t="shared" si="13"/>
        <v>Apr-2022</v>
      </c>
    </row>
    <row r="412" spans="1:11" x14ac:dyDescent="0.3">
      <c r="A412" t="s">
        <v>836</v>
      </c>
      <c r="B412" t="s">
        <v>837</v>
      </c>
      <c r="C412" t="s">
        <v>26</v>
      </c>
      <c r="D412" t="s">
        <v>49</v>
      </c>
      <c r="E412">
        <v>83760</v>
      </c>
      <c r="F412" s="2">
        <v>45675</v>
      </c>
      <c r="G412">
        <v>3</v>
      </c>
      <c r="H412">
        <v>9</v>
      </c>
      <c r="I412" t="str">
        <f>VLOOKUP(A412,'Job Title Data'!A412:B911,2,TRUE)</f>
        <v>Sales Associate</v>
      </c>
      <c r="J412">
        <f t="shared" si="12"/>
        <v>83769</v>
      </c>
      <c r="K412" t="str">
        <f t="shared" si="13"/>
        <v>Jan-2025</v>
      </c>
    </row>
    <row r="413" spans="1:11" x14ac:dyDescent="0.3">
      <c r="A413" t="s">
        <v>838</v>
      </c>
      <c r="B413" t="s">
        <v>641</v>
      </c>
      <c r="C413" t="s">
        <v>17</v>
      </c>
      <c r="D413" t="s">
        <v>49</v>
      </c>
      <c r="E413">
        <v>65643</v>
      </c>
      <c r="F413" s="2">
        <v>45369</v>
      </c>
      <c r="G413">
        <v>2</v>
      </c>
      <c r="H413">
        <v>4</v>
      </c>
      <c r="I413" t="str">
        <f>VLOOKUP(A413,'Job Title Data'!A413:B912,2,TRUE)</f>
        <v>Marketing Lead</v>
      </c>
      <c r="J413">
        <f t="shared" si="12"/>
        <v>65647</v>
      </c>
      <c r="K413" t="str">
        <f t="shared" si="13"/>
        <v>Mar-2024</v>
      </c>
    </row>
    <row r="414" spans="1:11" x14ac:dyDescent="0.3">
      <c r="A414" t="s">
        <v>839</v>
      </c>
      <c r="B414" t="s">
        <v>840</v>
      </c>
      <c r="C414" t="s">
        <v>14</v>
      </c>
      <c r="D414" t="s">
        <v>49</v>
      </c>
      <c r="E414">
        <v>107410</v>
      </c>
      <c r="F414" s="2">
        <v>42222</v>
      </c>
      <c r="G414">
        <v>1</v>
      </c>
      <c r="H414">
        <v>5</v>
      </c>
      <c r="I414" t="str">
        <f>VLOOKUP(A414,'Job Title Data'!A414:B913,2,TRUE)</f>
        <v>Financial Analyst</v>
      </c>
      <c r="J414">
        <f t="shared" si="12"/>
        <v>107415</v>
      </c>
      <c r="K414" t="str">
        <f t="shared" si="13"/>
        <v>Aug-2015</v>
      </c>
    </row>
    <row r="415" spans="1:11" x14ac:dyDescent="0.3">
      <c r="A415" t="s">
        <v>841</v>
      </c>
      <c r="B415" t="s">
        <v>842</v>
      </c>
      <c r="C415" t="s">
        <v>36</v>
      </c>
      <c r="D415" t="s">
        <v>49</v>
      </c>
      <c r="E415">
        <v>88228</v>
      </c>
      <c r="F415" s="2">
        <v>44094</v>
      </c>
      <c r="G415">
        <v>2</v>
      </c>
      <c r="H415">
        <v>0</v>
      </c>
      <c r="I415" t="str">
        <f>VLOOKUP(A415,'Job Title Data'!A415:B914,2,TRUE)</f>
        <v>HR Associate</v>
      </c>
      <c r="J415">
        <f t="shared" si="12"/>
        <v>88228</v>
      </c>
      <c r="K415" t="str">
        <f t="shared" si="13"/>
        <v>Sep-2020</v>
      </c>
    </row>
    <row r="416" spans="1:11" x14ac:dyDescent="0.3">
      <c r="A416" t="s">
        <v>843</v>
      </c>
      <c r="B416" t="s">
        <v>844</v>
      </c>
      <c r="C416" t="s">
        <v>10</v>
      </c>
      <c r="D416" t="s">
        <v>11</v>
      </c>
      <c r="E416">
        <v>67940</v>
      </c>
      <c r="F416" s="2">
        <v>43001</v>
      </c>
      <c r="G416">
        <v>3</v>
      </c>
      <c r="H416">
        <v>4</v>
      </c>
      <c r="I416" t="str">
        <f>VLOOKUP(A416,'Job Title Data'!A416:B915,2,TRUE)</f>
        <v>IT Manager</v>
      </c>
      <c r="J416">
        <f t="shared" si="12"/>
        <v>67944</v>
      </c>
      <c r="K416" t="str">
        <f t="shared" si="13"/>
        <v>Sep-2017</v>
      </c>
    </row>
    <row r="417" spans="1:11" x14ac:dyDescent="0.3">
      <c r="A417" t="s">
        <v>845</v>
      </c>
      <c r="B417" t="s">
        <v>846</v>
      </c>
      <c r="C417" t="s">
        <v>29</v>
      </c>
      <c r="D417" t="s">
        <v>11</v>
      </c>
      <c r="E417">
        <v>119238</v>
      </c>
      <c r="F417" s="2">
        <v>42675</v>
      </c>
      <c r="G417">
        <v>1</v>
      </c>
      <c r="H417">
        <v>5</v>
      </c>
      <c r="I417" t="str">
        <f>VLOOKUP(A417,'Job Title Data'!A417:B916,2,TRUE)</f>
        <v>Operations Coordinator</v>
      </c>
      <c r="J417">
        <f t="shared" si="12"/>
        <v>119243</v>
      </c>
      <c r="K417" t="str">
        <f t="shared" si="13"/>
        <v>Nov-2016</v>
      </c>
    </row>
    <row r="418" spans="1:11" x14ac:dyDescent="0.3">
      <c r="A418" t="s">
        <v>847</v>
      </c>
      <c r="B418" t="s">
        <v>848</v>
      </c>
      <c r="C418" t="s">
        <v>17</v>
      </c>
      <c r="D418" t="s">
        <v>11</v>
      </c>
      <c r="E418">
        <v>60087</v>
      </c>
      <c r="F418" s="2">
        <v>43896</v>
      </c>
      <c r="G418">
        <v>2</v>
      </c>
      <c r="H418">
        <v>5</v>
      </c>
      <c r="I418" t="str">
        <f>VLOOKUP(A418,'Job Title Data'!A418:B917,2,TRUE)</f>
        <v>Content Strategist</v>
      </c>
      <c r="J418">
        <f t="shared" si="12"/>
        <v>60092</v>
      </c>
      <c r="K418" t="str">
        <f t="shared" si="13"/>
        <v>Mar-2020</v>
      </c>
    </row>
    <row r="419" spans="1:11" x14ac:dyDescent="0.3">
      <c r="A419" t="s">
        <v>849</v>
      </c>
      <c r="B419" t="s">
        <v>850</v>
      </c>
      <c r="C419" t="s">
        <v>29</v>
      </c>
      <c r="D419" t="s">
        <v>11</v>
      </c>
      <c r="E419">
        <v>107170</v>
      </c>
      <c r="F419" s="2">
        <v>43139</v>
      </c>
      <c r="G419">
        <v>2</v>
      </c>
      <c r="H419">
        <v>4</v>
      </c>
      <c r="I419" t="str">
        <f>VLOOKUP(A419,'Job Title Data'!A419:B918,2,TRUE)</f>
        <v>Supply Chain Analyst</v>
      </c>
      <c r="J419">
        <f t="shared" si="12"/>
        <v>107174</v>
      </c>
      <c r="K419" t="str">
        <f t="shared" si="13"/>
        <v>Feb-2018</v>
      </c>
    </row>
    <row r="420" spans="1:11" x14ac:dyDescent="0.3">
      <c r="A420" t="s">
        <v>851</v>
      </c>
      <c r="B420" t="s">
        <v>852</v>
      </c>
      <c r="C420" t="s">
        <v>26</v>
      </c>
      <c r="D420" t="s">
        <v>11</v>
      </c>
      <c r="E420">
        <v>112390</v>
      </c>
      <c r="F420" s="2">
        <v>44150</v>
      </c>
      <c r="G420">
        <v>4</v>
      </c>
      <c r="H420">
        <v>11</v>
      </c>
      <c r="I420" t="str">
        <f>VLOOKUP(A420,'Job Title Data'!A420:B919,2,TRUE)</f>
        <v>Sales Associate</v>
      </c>
      <c r="J420">
        <f t="shared" si="12"/>
        <v>112401</v>
      </c>
      <c r="K420" t="str">
        <f t="shared" si="13"/>
        <v>Nov-2020</v>
      </c>
    </row>
    <row r="421" spans="1:11" x14ac:dyDescent="0.3">
      <c r="A421" t="s">
        <v>853</v>
      </c>
      <c r="B421" t="s">
        <v>854</v>
      </c>
      <c r="C421" t="s">
        <v>10</v>
      </c>
      <c r="D421" t="s">
        <v>49</v>
      </c>
      <c r="E421">
        <v>76375</v>
      </c>
      <c r="F421" s="2">
        <v>42360</v>
      </c>
      <c r="G421">
        <v>1</v>
      </c>
      <c r="H421">
        <v>2</v>
      </c>
      <c r="I421" t="str">
        <f>VLOOKUP(A421,'Job Title Data'!A421:B920,2,TRUE)</f>
        <v>Network Administrator</v>
      </c>
      <c r="J421">
        <f t="shared" si="12"/>
        <v>76377</v>
      </c>
      <c r="K421" t="str">
        <f t="shared" si="13"/>
        <v>Dec-2015</v>
      </c>
    </row>
    <row r="422" spans="1:11" x14ac:dyDescent="0.3">
      <c r="A422" t="s">
        <v>855</v>
      </c>
      <c r="B422" t="s">
        <v>856</v>
      </c>
      <c r="C422" t="s">
        <v>29</v>
      </c>
      <c r="D422" t="s">
        <v>49</v>
      </c>
      <c r="E422">
        <v>77796</v>
      </c>
      <c r="F422" s="2">
        <v>44046</v>
      </c>
      <c r="G422">
        <v>4</v>
      </c>
      <c r="H422">
        <v>3</v>
      </c>
      <c r="I422" t="str">
        <f>VLOOKUP(A422,'Job Title Data'!A422:B921,2,TRUE)</f>
        <v>Supply Chain Analyst</v>
      </c>
      <c r="J422">
        <f t="shared" si="12"/>
        <v>77799</v>
      </c>
      <c r="K422" t="str">
        <f t="shared" si="13"/>
        <v>Aug-2020</v>
      </c>
    </row>
    <row r="423" spans="1:11" x14ac:dyDescent="0.3">
      <c r="A423" t="s">
        <v>857</v>
      </c>
      <c r="B423" t="s">
        <v>858</v>
      </c>
      <c r="C423" t="s">
        <v>36</v>
      </c>
      <c r="D423" t="s">
        <v>49</v>
      </c>
      <c r="E423">
        <v>87570</v>
      </c>
      <c r="F423" s="2">
        <v>43156</v>
      </c>
      <c r="G423">
        <v>1</v>
      </c>
      <c r="H423">
        <v>4</v>
      </c>
      <c r="I423" t="str">
        <f>VLOOKUP(A423,'Job Title Data'!A423:B922,2,TRUE)</f>
        <v>Talent Acquisition Specialist</v>
      </c>
      <c r="J423">
        <f t="shared" si="12"/>
        <v>87574</v>
      </c>
      <c r="K423" t="str">
        <f t="shared" si="13"/>
        <v>Feb-2018</v>
      </c>
    </row>
    <row r="424" spans="1:11" x14ac:dyDescent="0.3">
      <c r="A424" t="s">
        <v>859</v>
      </c>
      <c r="B424" t="s">
        <v>860</v>
      </c>
      <c r="C424" t="s">
        <v>26</v>
      </c>
      <c r="D424" t="s">
        <v>11</v>
      </c>
      <c r="E424">
        <v>62278</v>
      </c>
      <c r="F424" s="2">
        <v>44335</v>
      </c>
      <c r="G424">
        <v>2</v>
      </c>
      <c r="H424">
        <v>3</v>
      </c>
      <c r="I424" t="str">
        <f>VLOOKUP(A424,'Job Title Data'!A424:B923,2,TRUE)</f>
        <v>Sales Executive</v>
      </c>
      <c r="J424">
        <f t="shared" si="12"/>
        <v>62281</v>
      </c>
      <c r="K424" t="str">
        <f t="shared" si="13"/>
        <v>May-2021</v>
      </c>
    </row>
    <row r="425" spans="1:11" x14ac:dyDescent="0.3">
      <c r="A425" t="s">
        <v>861</v>
      </c>
      <c r="B425" t="s">
        <v>862</v>
      </c>
      <c r="C425" t="s">
        <v>36</v>
      </c>
      <c r="D425" t="s">
        <v>49</v>
      </c>
      <c r="E425">
        <v>92503</v>
      </c>
      <c r="F425" s="2">
        <v>44799</v>
      </c>
      <c r="G425">
        <v>5</v>
      </c>
      <c r="H425">
        <v>8</v>
      </c>
      <c r="I425" t="str">
        <f>VLOOKUP(A425,'Job Title Data'!A425:B924,2,TRUE)</f>
        <v>HR Manager</v>
      </c>
      <c r="J425">
        <f t="shared" si="12"/>
        <v>92511</v>
      </c>
      <c r="K425" t="str">
        <f t="shared" si="13"/>
        <v>Aug-2022</v>
      </c>
    </row>
    <row r="426" spans="1:11" x14ac:dyDescent="0.3">
      <c r="A426" t="s">
        <v>863</v>
      </c>
      <c r="B426" t="s">
        <v>864</v>
      </c>
      <c r="C426" t="s">
        <v>17</v>
      </c>
      <c r="D426" t="s">
        <v>49</v>
      </c>
      <c r="E426">
        <v>112898</v>
      </c>
      <c r="F426" s="2">
        <v>44453</v>
      </c>
      <c r="G426">
        <v>3</v>
      </c>
      <c r="H426">
        <v>5</v>
      </c>
      <c r="I426" t="str">
        <f>VLOOKUP(A426,'Job Title Data'!A426:B925,2,TRUE)</f>
        <v>Marketing Lead</v>
      </c>
      <c r="J426">
        <f t="shared" si="12"/>
        <v>112903</v>
      </c>
      <c r="K426" t="str">
        <f t="shared" si="13"/>
        <v>Sep-2021</v>
      </c>
    </row>
    <row r="427" spans="1:11" x14ac:dyDescent="0.3">
      <c r="A427" t="s">
        <v>865</v>
      </c>
      <c r="B427" t="s">
        <v>866</v>
      </c>
      <c r="C427" t="s">
        <v>26</v>
      </c>
      <c r="D427" t="s">
        <v>11</v>
      </c>
      <c r="E427">
        <v>45462</v>
      </c>
      <c r="F427" s="2">
        <v>43978</v>
      </c>
      <c r="G427">
        <v>3</v>
      </c>
      <c r="H427">
        <v>6</v>
      </c>
      <c r="I427" t="str">
        <f>VLOOKUP(A427,'Job Title Data'!A427:B926,2,TRUE)</f>
        <v>Account Manager</v>
      </c>
      <c r="J427">
        <f t="shared" si="12"/>
        <v>45468</v>
      </c>
      <c r="K427" t="str">
        <f t="shared" si="13"/>
        <v>May-2020</v>
      </c>
    </row>
    <row r="428" spans="1:11" x14ac:dyDescent="0.3">
      <c r="A428" t="s">
        <v>867</v>
      </c>
      <c r="B428" t="s">
        <v>868</v>
      </c>
      <c r="C428" t="s">
        <v>17</v>
      </c>
      <c r="D428" t="s">
        <v>49</v>
      </c>
      <c r="E428">
        <v>72058</v>
      </c>
      <c r="F428" s="2">
        <v>44361</v>
      </c>
      <c r="G428">
        <v>3</v>
      </c>
      <c r="H428">
        <v>14</v>
      </c>
      <c r="I428" t="str">
        <f>VLOOKUP(A428,'Job Title Data'!A428:B927,2,TRUE)</f>
        <v>Marketing Lead</v>
      </c>
      <c r="J428">
        <f t="shared" si="12"/>
        <v>72072</v>
      </c>
      <c r="K428" t="str">
        <f t="shared" si="13"/>
        <v>Jun-2021</v>
      </c>
    </row>
    <row r="429" spans="1:11" x14ac:dyDescent="0.3">
      <c r="A429" t="s">
        <v>869</v>
      </c>
      <c r="B429" t="s">
        <v>870</v>
      </c>
      <c r="C429" t="s">
        <v>29</v>
      </c>
      <c r="D429" t="s">
        <v>49</v>
      </c>
      <c r="E429">
        <v>113691</v>
      </c>
      <c r="F429" s="2">
        <v>43129</v>
      </c>
      <c r="G429">
        <v>5</v>
      </c>
      <c r="H429">
        <v>10</v>
      </c>
      <c r="I429" t="str">
        <f>VLOOKUP(A429,'Job Title Data'!A429:B928,2,TRUE)</f>
        <v>Operations Coordinator</v>
      </c>
      <c r="J429">
        <f t="shared" si="12"/>
        <v>113701</v>
      </c>
      <c r="K429" t="str">
        <f t="shared" si="13"/>
        <v>Jan-2018</v>
      </c>
    </row>
    <row r="430" spans="1:11" x14ac:dyDescent="0.3">
      <c r="A430" t="s">
        <v>871</v>
      </c>
      <c r="B430" t="s">
        <v>872</v>
      </c>
      <c r="C430" t="s">
        <v>10</v>
      </c>
      <c r="D430" t="s">
        <v>49</v>
      </c>
      <c r="E430">
        <v>78720</v>
      </c>
      <c r="F430" s="2">
        <v>43141</v>
      </c>
      <c r="G430">
        <v>2</v>
      </c>
      <c r="H430">
        <v>4</v>
      </c>
      <c r="I430" t="str">
        <f>VLOOKUP(A430,'Job Title Data'!A430:B929,2,TRUE)</f>
        <v>Software Engineer</v>
      </c>
      <c r="J430">
        <f t="shared" si="12"/>
        <v>78724</v>
      </c>
      <c r="K430" t="str">
        <f t="shared" si="13"/>
        <v>Feb-2018</v>
      </c>
    </row>
    <row r="431" spans="1:11" x14ac:dyDescent="0.3">
      <c r="A431" t="s">
        <v>873</v>
      </c>
      <c r="B431" t="s">
        <v>874</v>
      </c>
      <c r="C431" t="s">
        <v>14</v>
      </c>
      <c r="D431" t="s">
        <v>11</v>
      </c>
      <c r="E431">
        <v>42576</v>
      </c>
      <c r="F431" s="2">
        <v>44288</v>
      </c>
      <c r="G431">
        <v>5</v>
      </c>
      <c r="H431">
        <v>6</v>
      </c>
      <c r="I431" t="str">
        <f>VLOOKUP(A431,'Job Title Data'!A431:B930,2,TRUE)</f>
        <v>Accountant</v>
      </c>
      <c r="J431">
        <f t="shared" si="12"/>
        <v>42582</v>
      </c>
      <c r="K431" t="str">
        <f t="shared" si="13"/>
        <v>Apr-2021</v>
      </c>
    </row>
    <row r="432" spans="1:11" x14ac:dyDescent="0.3">
      <c r="A432" t="s">
        <v>875</v>
      </c>
      <c r="B432" t="s">
        <v>876</v>
      </c>
      <c r="C432" t="s">
        <v>29</v>
      </c>
      <c r="D432" t="s">
        <v>11</v>
      </c>
      <c r="E432">
        <v>109115</v>
      </c>
      <c r="F432" s="2">
        <v>44146</v>
      </c>
      <c r="G432">
        <v>4</v>
      </c>
      <c r="H432">
        <v>6</v>
      </c>
      <c r="I432" t="str">
        <f>VLOOKUP(A432,'Job Title Data'!A432:B931,2,TRUE)</f>
        <v>Logistics Manager</v>
      </c>
      <c r="J432">
        <f t="shared" si="12"/>
        <v>109121</v>
      </c>
      <c r="K432" t="str">
        <f t="shared" si="13"/>
        <v>Nov-2020</v>
      </c>
    </row>
    <row r="433" spans="1:11" x14ac:dyDescent="0.3">
      <c r="A433" t="s">
        <v>877</v>
      </c>
      <c r="B433" t="s">
        <v>878</v>
      </c>
      <c r="C433" t="s">
        <v>10</v>
      </c>
      <c r="D433" t="s">
        <v>11</v>
      </c>
      <c r="E433">
        <v>96602</v>
      </c>
      <c r="F433" s="2">
        <v>44192</v>
      </c>
      <c r="G433">
        <v>5</v>
      </c>
      <c r="H433">
        <v>12</v>
      </c>
      <c r="I433" t="str">
        <f>VLOOKUP(A433,'Job Title Data'!A433:B932,2,TRUE)</f>
        <v>IT Manager</v>
      </c>
      <c r="J433">
        <f t="shared" si="12"/>
        <v>96614</v>
      </c>
      <c r="K433" t="str">
        <f t="shared" si="13"/>
        <v>Dec-2020</v>
      </c>
    </row>
    <row r="434" spans="1:11" x14ac:dyDescent="0.3">
      <c r="A434" t="s">
        <v>879</v>
      </c>
      <c r="B434" t="s">
        <v>880</v>
      </c>
      <c r="C434" t="s">
        <v>14</v>
      </c>
      <c r="D434" t="s">
        <v>49</v>
      </c>
      <c r="E434">
        <v>60894</v>
      </c>
      <c r="F434" s="2">
        <v>42996</v>
      </c>
      <c r="G434">
        <v>4</v>
      </c>
      <c r="H434">
        <v>14</v>
      </c>
      <c r="I434" t="str">
        <f>VLOOKUP(A434,'Job Title Data'!A434:B933,2,TRUE)</f>
        <v>Finance Manager</v>
      </c>
      <c r="J434">
        <f t="shared" si="12"/>
        <v>60908</v>
      </c>
      <c r="K434" t="str">
        <f t="shared" si="13"/>
        <v>Sep-2017</v>
      </c>
    </row>
    <row r="435" spans="1:11" x14ac:dyDescent="0.3">
      <c r="A435" t="s">
        <v>881</v>
      </c>
      <c r="B435" t="s">
        <v>882</v>
      </c>
      <c r="C435" t="s">
        <v>36</v>
      </c>
      <c r="D435" t="s">
        <v>49</v>
      </c>
      <c r="E435">
        <v>79918</v>
      </c>
      <c r="F435" s="2">
        <v>43053</v>
      </c>
      <c r="G435">
        <v>1</v>
      </c>
      <c r="H435">
        <v>3</v>
      </c>
      <c r="I435" t="str">
        <f>VLOOKUP(A435,'Job Title Data'!A435:B934,2,TRUE)</f>
        <v>Talent Acquisition Specialist</v>
      </c>
      <c r="J435">
        <f t="shared" si="12"/>
        <v>79921</v>
      </c>
      <c r="K435" t="str">
        <f t="shared" si="13"/>
        <v>Nov-2017</v>
      </c>
    </row>
    <row r="436" spans="1:11" x14ac:dyDescent="0.3">
      <c r="A436" t="s">
        <v>883</v>
      </c>
      <c r="B436" t="s">
        <v>884</v>
      </c>
      <c r="C436" t="s">
        <v>10</v>
      </c>
      <c r="D436" t="s">
        <v>49</v>
      </c>
      <c r="E436">
        <v>92662</v>
      </c>
      <c r="F436" s="2">
        <v>44138</v>
      </c>
      <c r="G436">
        <v>5</v>
      </c>
      <c r="H436">
        <v>14</v>
      </c>
      <c r="I436" t="str">
        <f>VLOOKUP(A436,'Job Title Data'!A436:B935,2,TRUE)</f>
        <v>Systems Analyst</v>
      </c>
      <c r="J436">
        <f t="shared" si="12"/>
        <v>92676</v>
      </c>
      <c r="K436" t="str">
        <f t="shared" si="13"/>
        <v>Nov-2020</v>
      </c>
    </row>
    <row r="437" spans="1:11" x14ac:dyDescent="0.3">
      <c r="A437" t="s">
        <v>885</v>
      </c>
      <c r="B437" t="s">
        <v>886</v>
      </c>
      <c r="C437" t="s">
        <v>17</v>
      </c>
      <c r="D437" t="s">
        <v>49</v>
      </c>
      <c r="E437">
        <v>57049</v>
      </c>
      <c r="F437" s="2">
        <v>43005</v>
      </c>
      <c r="G437">
        <v>1</v>
      </c>
      <c r="H437">
        <v>5</v>
      </c>
      <c r="I437" t="str">
        <f>VLOOKUP(A437,'Job Title Data'!A437:B936,2,TRUE)</f>
        <v>Marketing Analyst</v>
      </c>
      <c r="J437">
        <f t="shared" si="12"/>
        <v>57054</v>
      </c>
      <c r="K437" t="str">
        <f t="shared" si="13"/>
        <v>Sep-2017</v>
      </c>
    </row>
    <row r="438" spans="1:11" x14ac:dyDescent="0.3">
      <c r="A438" t="s">
        <v>887</v>
      </c>
      <c r="B438" t="s">
        <v>888</v>
      </c>
      <c r="C438" t="s">
        <v>10</v>
      </c>
      <c r="D438" t="s">
        <v>11</v>
      </c>
      <c r="E438">
        <v>71005</v>
      </c>
      <c r="F438" s="2">
        <v>42086</v>
      </c>
      <c r="G438">
        <v>4</v>
      </c>
      <c r="H438">
        <v>15</v>
      </c>
      <c r="I438" t="str">
        <f>VLOOKUP(A438,'Job Title Data'!A438:B937,2,TRUE)</f>
        <v>IT Manager</v>
      </c>
      <c r="J438">
        <f t="shared" si="12"/>
        <v>71020</v>
      </c>
      <c r="K438" t="str">
        <f t="shared" si="13"/>
        <v>Mar-2015</v>
      </c>
    </row>
    <row r="439" spans="1:11" x14ac:dyDescent="0.3">
      <c r="A439" t="s">
        <v>889</v>
      </c>
      <c r="B439" t="s">
        <v>890</v>
      </c>
      <c r="C439" t="s">
        <v>14</v>
      </c>
      <c r="D439" t="s">
        <v>49</v>
      </c>
      <c r="E439">
        <v>113352</v>
      </c>
      <c r="F439" s="2">
        <v>43016</v>
      </c>
      <c r="G439">
        <v>2</v>
      </c>
      <c r="H439">
        <v>1</v>
      </c>
      <c r="I439" t="str">
        <f>VLOOKUP(A439,'Job Title Data'!A439:B938,2,TRUE)</f>
        <v>Financial Analyst</v>
      </c>
      <c r="J439">
        <f t="shared" si="12"/>
        <v>113353</v>
      </c>
      <c r="K439" t="str">
        <f t="shared" si="13"/>
        <v>Oct-2017</v>
      </c>
    </row>
    <row r="440" spans="1:11" x14ac:dyDescent="0.3">
      <c r="A440" t="s">
        <v>891</v>
      </c>
      <c r="B440" t="s">
        <v>892</v>
      </c>
      <c r="C440" t="s">
        <v>26</v>
      </c>
      <c r="D440" t="s">
        <v>49</v>
      </c>
      <c r="E440">
        <v>109919</v>
      </c>
      <c r="F440" s="2">
        <v>42684</v>
      </c>
      <c r="G440">
        <v>2</v>
      </c>
      <c r="H440">
        <v>0</v>
      </c>
      <c r="I440" t="str">
        <f>VLOOKUP(A440,'Job Title Data'!A440:B939,2,TRUE)</f>
        <v>Sales Associate</v>
      </c>
      <c r="J440">
        <f t="shared" si="12"/>
        <v>109919</v>
      </c>
      <c r="K440" t="str">
        <f t="shared" si="13"/>
        <v>Nov-2016</v>
      </c>
    </row>
    <row r="441" spans="1:11" x14ac:dyDescent="0.3">
      <c r="A441" t="s">
        <v>893</v>
      </c>
      <c r="B441" t="s">
        <v>894</v>
      </c>
      <c r="C441" t="s">
        <v>14</v>
      </c>
      <c r="D441" t="s">
        <v>49</v>
      </c>
      <c r="E441">
        <v>71001</v>
      </c>
      <c r="F441" s="2">
        <v>42107</v>
      </c>
      <c r="G441">
        <v>2</v>
      </c>
      <c r="H441">
        <v>1</v>
      </c>
      <c r="I441" t="str">
        <f>VLOOKUP(A441,'Job Title Data'!A441:B940,2,TRUE)</f>
        <v>Finance Manager</v>
      </c>
      <c r="J441">
        <f t="shared" si="12"/>
        <v>71002</v>
      </c>
      <c r="K441" t="str">
        <f t="shared" si="13"/>
        <v>Apr-2015</v>
      </c>
    </row>
    <row r="442" spans="1:11" x14ac:dyDescent="0.3">
      <c r="A442" t="s">
        <v>895</v>
      </c>
      <c r="B442" t="s">
        <v>896</v>
      </c>
      <c r="C442" t="s">
        <v>17</v>
      </c>
      <c r="D442" t="s">
        <v>11</v>
      </c>
      <c r="E442">
        <v>48080</v>
      </c>
      <c r="F442" s="2">
        <v>42844</v>
      </c>
      <c r="G442">
        <v>5</v>
      </c>
      <c r="H442">
        <v>4</v>
      </c>
      <c r="I442" t="str">
        <f>VLOOKUP(A442,'Job Title Data'!A442:B941,2,TRUE)</f>
        <v>Content Strategist</v>
      </c>
      <c r="J442">
        <f t="shared" si="12"/>
        <v>48084</v>
      </c>
      <c r="K442" t="str">
        <f t="shared" si="13"/>
        <v>Apr-2017</v>
      </c>
    </row>
    <row r="443" spans="1:11" x14ac:dyDescent="0.3">
      <c r="A443" t="s">
        <v>897</v>
      </c>
      <c r="B443" t="s">
        <v>898</v>
      </c>
      <c r="C443" t="s">
        <v>14</v>
      </c>
      <c r="D443" t="s">
        <v>11</v>
      </c>
      <c r="E443">
        <v>67458</v>
      </c>
      <c r="F443" s="2">
        <v>45481</v>
      </c>
      <c r="G443">
        <v>1</v>
      </c>
      <c r="H443">
        <v>1</v>
      </c>
      <c r="I443" t="str">
        <f>VLOOKUP(A443,'Job Title Data'!A443:B942,2,TRUE)</f>
        <v>Accountant</v>
      </c>
      <c r="J443">
        <f t="shared" si="12"/>
        <v>67459</v>
      </c>
      <c r="K443" t="str">
        <f t="shared" si="13"/>
        <v>Jul-2024</v>
      </c>
    </row>
    <row r="444" spans="1:11" x14ac:dyDescent="0.3">
      <c r="A444" t="s">
        <v>899</v>
      </c>
      <c r="B444" t="s">
        <v>900</v>
      </c>
      <c r="C444" t="s">
        <v>17</v>
      </c>
      <c r="D444" t="s">
        <v>49</v>
      </c>
      <c r="E444">
        <v>102675</v>
      </c>
      <c r="F444" s="2">
        <v>43720</v>
      </c>
      <c r="G444">
        <v>2</v>
      </c>
      <c r="H444">
        <v>2</v>
      </c>
      <c r="I444" t="str">
        <f>VLOOKUP(A444,'Job Title Data'!A444:B943,2,TRUE)</f>
        <v>Marketing Analyst</v>
      </c>
      <c r="J444">
        <f t="shared" si="12"/>
        <v>102677</v>
      </c>
      <c r="K444" t="str">
        <f t="shared" si="13"/>
        <v>Sep-2019</v>
      </c>
    </row>
    <row r="445" spans="1:11" x14ac:dyDescent="0.3">
      <c r="A445" t="s">
        <v>901</v>
      </c>
      <c r="B445" t="s">
        <v>902</v>
      </c>
      <c r="C445" t="s">
        <v>36</v>
      </c>
      <c r="D445" t="s">
        <v>49</v>
      </c>
      <c r="E445">
        <v>117900</v>
      </c>
      <c r="F445" s="2">
        <v>45446</v>
      </c>
      <c r="G445">
        <v>4</v>
      </c>
      <c r="H445">
        <v>8</v>
      </c>
      <c r="I445" t="str">
        <f>VLOOKUP(A445,'Job Title Data'!A445:B944,2,TRUE)</f>
        <v>HR Associate</v>
      </c>
      <c r="J445">
        <f t="shared" si="12"/>
        <v>117908</v>
      </c>
      <c r="K445" t="str">
        <f t="shared" si="13"/>
        <v>Jun-2024</v>
      </c>
    </row>
    <row r="446" spans="1:11" x14ac:dyDescent="0.3">
      <c r="A446" t="s">
        <v>903</v>
      </c>
      <c r="B446" t="s">
        <v>904</v>
      </c>
      <c r="C446" t="s">
        <v>29</v>
      </c>
      <c r="D446" t="s">
        <v>49</v>
      </c>
      <c r="E446">
        <v>104995</v>
      </c>
      <c r="F446" s="2">
        <v>44100</v>
      </c>
      <c r="G446">
        <v>2</v>
      </c>
      <c r="H446">
        <v>5</v>
      </c>
      <c r="I446" t="str">
        <f>VLOOKUP(A446,'Job Title Data'!A446:B945,2,TRUE)</f>
        <v>Supply Chain Analyst</v>
      </c>
      <c r="J446">
        <f t="shared" si="12"/>
        <v>105000</v>
      </c>
      <c r="K446" t="str">
        <f t="shared" si="13"/>
        <v>Sep-2020</v>
      </c>
    </row>
    <row r="447" spans="1:11" x14ac:dyDescent="0.3">
      <c r="A447" t="s">
        <v>905</v>
      </c>
      <c r="B447" t="s">
        <v>906</v>
      </c>
      <c r="C447" t="s">
        <v>36</v>
      </c>
      <c r="D447" t="s">
        <v>11</v>
      </c>
      <c r="E447">
        <v>96346</v>
      </c>
      <c r="F447" s="2">
        <v>45575</v>
      </c>
      <c r="G447">
        <v>1</v>
      </c>
      <c r="H447">
        <v>4</v>
      </c>
      <c r="I447" t="str">
        <f>VLOOKUP(A447,'Job Title Data'!A447:B946,2,TRUE)</f>
        <v>HR Associate</v>
      </c>
      <c r="J447">
        <f t="shared" si="12"/>
        <v>96350</v>
      </c>
      <c r="K447" t="str">
        <f t="shared" si="13"/>
        <v>Oct-2024</v>
      </c>
    </row>
    <row r="448" spans="1:11" x14ac:dyDescent="0.3">
      <c r="A448" t="s">
        <v>907</v>
      </c>
      <c r="B448" t="s">
        <v>908</v>
      </c>
      <c r="C448" t="s">
        <v>17</v>
      </c>
      <c r="D448" t="s">
        <v>11</v>
      </c>
      <c r="E448">
        <v>115342</v>
      </c>
      <c r="F448" s="2">
        <v>43836</v>
      </c>
      <c r="G448">
        <v>3</v>
      </c>
      <c r="H448">
        <v>9</v>
      </c>
      <c r="I448" t="str">
        <f>VLOOKUP(A448,'Job Title Data'!A448:B947,2,TRUE)</f>
        <v>Marketing Analyst</v>
      </c>
      <c r="J448">
        <f t="shared" si="12"/>
        <v>115351</v>
      </c>
      <c r="K448" t="str">
        <f t="shared" si="13"/>
        <v>Jan-2020</v>
      </c>
    </row>
    <row r="449" spans="1:11" x14ac:dyDescent="0.3">
      <c r="A449" t="s">
        <v>909</v>
      </c>
      <c r="B449" t="s">
        <v>910</v>
      </c>
      <c r="C449" t="s">
        <v>36</v>
      </c>
      <c r="D449" t="s">
        <v>11</v>
      </c>
      <c r="E449">
        <v>96300</v>
      </c>
      <c r="F449" s="2">
        <v>42534</v>
      </c>
      <c r="G449">
        <v>5</v>
      </c>
      <c r="H449">
        <v>14</v>
      </c>
      <c r="I449" t="str">
        <f>VLOOKUP(A449,'Job Title Data'!A449:B948,2,TRUE)</f>
        <v>Talent Acquisition Specialist</v>
      </c>
      <c r="J449">
        <f t="shared" si="12"/>
        <v>96314</v>
      </c>
      <c r="K449" t="str">
        <f t="shared" si="13"/>
        <v>Jun-2016</v>
      </c>
    </row>
    <row r="450" spans="1:11" x14ac:dyDescent="0.3">
      <c r="A450" t="s">
        <v>911</v>
      </c>
      <c r="B450" t="s">
        <v>912</v>
      </c>
      <c r="C450" t="s">
        <v>36</v>
      </c>
      <c r="D450" t="s">
        <v>49</v>
      </c>
      <c r="E450">
        <v>90902</v>
      </c>
      <c r="F450" s="2">
        <v>45153</v>
      </c>
      <c r="G450">
        <v>2</v>
      </c>
      <c r="H450">
        <v>4</v>
      </c>
      <c r="I450" t="str">
        <f>VLOOKUP(A450,'Job Title Data'!A450:B949,2,TRUE)</f>
        <v>Talent Acquisition Specialist</v>
      </c>
      <c r="J450">
        <f t="shared" si="12"/>
        <v>90906</v>
      </c>
      <c r="K450" t="str">
        <f t="shared" si="13"/>
        <v>Aug-2023</v>
      </c>
    </row>
    <row r="451" spans="1:11" x14ac:dyDescent="0.3">
      <c r="A451" t="s">
        <v>913</v>
      </c>
      <c r="B451" t="s">
        <v>914</v>
      </c>
      <c r="C451" t="s">
        <v>17</v>
      </c>
      <c r="D451" t="s">
        <v>49</v>
      </c>
      <c r="E451">
        <v>65506</v>
      </c>
      <c r="F451" s="2">
        <v>42998</v>
      </c>
      <c r="G451">
        <v>5</v>
      </c>
      <c r="H451">
        <v>14</v>
      </c>
      <c r="I451" t="str">
        <f>VLOOKUP(A451,'Job Title Data'!A451:B950,2,TRUE)</f>
        <v>Content Strategist</v>
      </c>
      <c r="J451">
        <f t="shared" ref="J451:J501" si="14">(E451+H451)</f>
        <v>65520</v>
      </c>
      <c r="K451" t="str">
        <f t="shared" ref="K451:K501" si="15">TEXT(F451, "MMM-YYYY")</f>
        <v>Sep-2017</v>
      </c>
    </row>
    <row r="452" spans="1:11" x14ac:dyDescent="0.3">
      <c r="A452" t="s">
        <v>915</v>
      </c>
      <c r="B452" t="s">
        <v>916</v>
      </c>
      <c r="C452" t="s">
        <v>36</v>
      </c>
      <c r="D452" t="s">
        <v>49</v>
      </c>
      <c r="E452">
        <v>50120</v>
      </c>
      <c r="F452" s="2">
        <v>45375</v>
      </c>
      <c r="G452">
        <v>3</v>
      </c>
      <c r="H452">
        <v>6</v>
      </c>
      <c r="I452" t="str">
        <f>VLOOKUP(A452,'Job Title Data'!A452:B951,2,TRUE)</f>
        <v>HR Associate</v>
      </c>
      <c r="J452">
        <f t="shared" si="14"/>
        <v>50126</v>
      </c>
      <c r="K452" t="str">
        <f t="shared" si="15"/>
        <v>Mar-2024</v>
      </c>
    </row>
    <row r="453" spans="1:11" x14ac:dyDescent="0.3">
      <c r="A453" t="s">
        <v>917</v>
      </c>
      <c r="B453" t="s">
        <v>918</v>
      </c>
      <c r="C453" t="s">
        <v>14</v>
      </c>
      <c r="D453" t="s">
        <v>49</v>
      </c>
      <c r="E453">
        <v>68805</v>
      </c>
      <c r="F453" s="2">
        <v>42232</v>
      </c>
      <c r="G453">
        <v>5</v>
      </c>
      <c r="H453">
        <v>9</v>
      </c>
      <c r="I453" t="str">
        <f>VLOOKUP(A453,'Job Title Data'!A453:B952,2,TRUE)</f>
        <v>Accountant</v>
      </c>
      <c r="J453">
        <f t="shared" si="14"/>
        <v>68814</v>
      </c>
      <c r="K453" t="str">
        <f t="shared" si="15"/>
        <v>Aug-2015</v>
      </c>
    </row>
    <row r="454" spans="1:11" x14ac:dyDescent="0.3">
      <c r="A454" t="s">
        <v>919</v>
      </c>
      <c r="B454" t="s">
        <v>920</v>
      </c>
      <c r="C454" t="s">
        <v>10</v>
      </c>
      <c r="D454" t="s">
        <v>11</v>
      </c>
      <c r="E454">
        <v>92086</v>
      </c>
      <c r="F454" s="2">
        <v>43243</v>
      </c>
      <c r="G454">
        <v>5</v>
      </c>
      <c r="H454">
        <v>10</v>
      </c>
      <c r="I454" t="str">
        <f>VLOOKUP(A454,'Job Title Data'!A454:B953,2,TRUE)</f>
        <v>Network Administrator</v>
      </c>
      <c r="J454">
        <f t="shared" si="14"/>
        <v>92096</v>
      </c>
      <c r="K454" t="str">
        <f t="shared" si="15"/>
        <v>May-2018</v>
      </c>
    </row>
    <row r="455" spans="1:11" x14ac:dyDescent="0.3">
      <c r="A455" t="s">
        <v>921</v>
      </c>
      <c r="B455" t="s">
        <v>922</v>
      </c>
      <c r="C455" t="s">
        <v>36</v>
      </c>
      <c r="D455" t="s">
        <v>11</v>
      </c>
      <c r="E455">
        <v>104570</v>
      </c>
      <c r="F455" s="2">
        <v>43186</v>
      </c>
      <c r="G455">
        <v>4</v>
      </c>
      <c r="H455">
        <v>14</v>
      </c>
      <c r="I455" t="str">
        <f>VLOOKUP(A455,'Job Title Data'!A455:B954,2,TRUE)</f>
        <v>HR Manager</v>
      </c>
      <c r="J455">
        <f t="shared" si="14"/>
        <v>104584</v>
      </c>
      <c r="K455" t="str">
        <f t="shared" si="15"/>
        <v>Mar-2018</v>
      </c>
    </row>
    <row r="456" spans="1:11" x14ac:dyDescent="0.3">
      <c r="A456" t="s">
        <v>923</v>
      </c>
      <c r="B456" t="s">
        <v>924</v>
      </c>
      <c r="C456" t="s">
        <v>29</v>
      </c>
      <c r="D456" t="s">
        <v>49</v>
      </c>
      <c r="E456">
        <v>82172</v>
      </c>
      <c r="F456" s="2">
        <v>42701</v>
      </c>
      <c r="G456">
        <v>4</v>
      </c>
      <c r="H456">
        <v>13</v>
      </c>
      <c r="I456" t="str">
        <f>VLOOKUP(A456,'Job Title Data'!A456:B955,2,TRUE)</f>
        <v>Logistics Manager</v>
      </c>
      <c r="J456">
        <f t="shared" si="14"/>
        <v>82185</v>
      </c>
      <c r="K456" t="str">
        <f t="shared" si="15"/>
        <v>Nov-2016</v>
      </c>
    </row>
    <row r="457" spans="1:11" x14ac:dyDescent="0.3">
      <c r="A457" t="s">
        <v>925</v>
      </c>
      <c r="B457" t="s">
        <v>926</v>
      </c>
      <c r="C457" t="s">
        <v>26</v>
      </c>
      <c r="D457" t="s">
        <v>11</v>
      </c>
      <c r="E457">
        <v>102772</v>
      </c>
      <c r="F457" s="2">
        <v>42586</v>
      </c>
      <c r="G457">
        <v>4</v>
      </c>
      <c r="H457">
        <v>4</v>
      </c>
      <c r="I457" t="str">
        <f>VLOOKUP(A457,'Job Title Data'!A457:B956,2,TRUE)</f>
        <v>Sales Associate</v>
      </c>
      <c r="J457">
        <f t="shared" si="14"/>
        <v>102776</v>
      </c>
      <c r="K457" t="str">
        <f t="shared" si="15"/>
        <v>Aug-2016</v>
      </c>
    </row>
    <row r="458" spans="1:11" x14ac:dyDescent="0.3">
      <c r="A458" t="s">
        <v>927</v>
      </c>
      <c r="B458" t="s">
        <v>928</v>
      </c>
      <c r="C458" t="s">
        <v>29</v>
      </c>
      <c r="D458" t="s">
        <v>11</v>
      </c>
      <c r="E458">
        <v>57027</v>
      </c>
      <c r="F458" s="2">
        <v>42857</v>
      </c>
      <c r="G458">
        <v>3</v>
      </c>
      <c r="H458">
        <v>13</v>
      </c>
      <c r="I458" t="str">
        <f>VLOOKUP(A458,'Job Title Data'!A458:B957,2,TRUE)</f>
        <v>Supply Chain Analyst</v>
      </c>
      <c r="J458">
        <f t="shared" si="14"/>
        <v>57040</v>
      </c>
      <c r="K458" t="str">
        <f t="shared" si="15"/>
        <v>May-2017</v>
      </c>
    </row>
    <row r="459" spans="1:11" x14ac:dyDescent="0.3">
      <c r="A459" t="s">
        <v>929</v>
      </c>
      <c r="B459" t="s">
        <v>930</v>
      </c>
      <c r="C459" t="s">
        <v>17</v>
      </c>
      <c r="D459" t="s">
        <v>11</v>
      </c>
      <c r="E459">
        <v>61511</v>
      </c>
      <c r="F459" s="2">
        <v>45554</v>
      </c>
      <c r="G459">
        <v>5</v>
      </c>
      <c r="H459">
        <v>15</v>
      </c>
      <c r="I459" t="str">
        <f>VLOOKUP(A459,'Job Title Data'!A459:B958,2,TRUE)</f>
        <v>Marketing Lead</v>
      </c>
      <c r="J459">
        <f t="shared" si="14"/>
        <v>61526</v>
      </c>
      <c r="K459" t="str">
        <f t="shared" si="15"/>
        <v>Sep-2024</v>
      </c>
    </row>
    <row r="460" spans="1:11" x14ac:dyDescent="0.3">
      <c r="A460" t="s">
        <v>931</v>
      </c>
      <c r="B460" t="s">
        <v>932</v>
      </c>
      <c r="C460" t="s">
        <v>10</v>
      </c>
      <c r="D460" t="s">
        <v>11</v>
      </c>
      <c r="E460">
        <v>92874</v>
      </c>
      <c r="F460" s="2">
        <v>42707</v>
      </c>
      <c r="G460">
        <v>4</v>
      </c>
      <c r="H460">
        <v>4</v>
      </c>
      <c r="I460" t="str">
        <f>VLOOKUP(A460,'Job Title Data'!A460:B959,2,TRUE)</f>
        <v>Network Administrator</v>
      </c>
      <c r="J460">
        <f t="shared" si="14"/>
        <v>92878</v>
      </c>
      <c r="K460" t="str">
        <f t="shared" si="15"/>
        <v>Dec-2016</v>
      </c>
    </row>
    <row r="461" spans="1:11" x14ac:dyDescent="0.3">
      <c r="A461" t="s">
        <v>933</v>
      </c>
      <c r="B461" t="s">
        <v>934</v>
      </c>
      <c r="C461" t="s">
        <v>14</v>
      </c>
      <c r="D461" t="s">
        <v>49</v>
      </c>
      <c r="E461">
        <v>81499</v>
      </c>
      <c r="F461" s="2">
        <v>44533</v>
      </c>
      <c r="G461">
        <v>5</v>
      </c>
      <c r="H461">
        <v>14</v>
      </c>
      <c r="I461" t="str">
        <f>VLOOKUP(A461,'Job Title Data'!A461:B960,2,TRUE)</f>
        <v>Finance Manager</v>
      </c>
      <c r="J461">
        <f t="shared" si="14"/>
        <v>81513</v>
      </c>
      <c r="K461" t="str">
        <f t="shared" si="15"/>
        <v>Dec-2021</v>
      </c>
    </row>
    <row r="462" spans="1:11" x14ac:dyDescent="0.3">
      <c r="A462" t="s">
        <v>935</v>
      </c>
      <c r="B462" t="s">
        <v>936</v>
      </c>
      <c r="C462" t="s">
        <v>26</v>
      </c>
      <c r="D462" t="s">
        <v>11</v>
      </c>
      <c r="E462">
        <v>57546</v>
      </c>
      <c r="F462" s="2">
        <v>44509</v>
      </c>
      <c r="G462">
        <v>5</v>
      </c>
      <c r="H462">
        <v>8</v>
      </c>
      <c r="I462" t="str">
        <f>VLOOKUP(A462,'Job Title Data'!A462:B961,2,TRUE)</f>
        <v>Sales Associate</v>
      </c>
      <c r="J462">
        <f t="shared" si="14"/>
        <v>57554</v>
      </c>
      <c r="K462" t="str">
        <f t="shared" si="15"/>
        <v>Nov-2021</v>
      </c>
    </row>
    <row r="463" spans="1:11" x14ac:dyDescent="0.3">
      <c r="A463" t="s">
        <v>937</v>
      </c>
      <c r="B463" t="s">
        <v>938</v>
      </c>
      <c r="C463" t="s">
        <v>36</v>
      </c>
      <c r="D463" t="s">
        <v>11</v>
      </c>
      <c r="E463">
        <v>70525</v>
      </c>
      <c r="F463" s="2">
        <v>43245</v>
      </c>
      <c r="G463">
        <v>3</v>
      </c>
      <c r="H463">
        <v>13</v>
      </c>
      <c r="I463" t="str">
        <f>VLOOKUP(A463,'Job Title Data'!A463:B962,2,TRUE)</f>
        <v>HR Associate</v>
      </c>
      <c r="J463">
        <f t="shared" si="14"/>
        <v>70538</v>
      </c>
      <c r="K463" t="str">
        <f t="shared" si="15"/>
        <v>May-2018</v>
      </c>
    </row>
    <row r="464" spans="1:11" x14ac:dyDescent="0.3">
      <c r="A464" t="s">
        <v>939</v>
      </c>
      <c r="B464" t="s">
        <v>940</v>
      </c>
      <c r="C464" t="s">
        <v>17</v>
      </c>
      <c r="D464" t="s">
        <v>11</v>
      </c>
      <c r="E464">
        <v>42219</v>
      </c>
      <c r="F464" s="2">
        <v>43902</v>
      </c>
      <c r="G464">
        <v>1</v>
      </c>
      <c r="H464">
        <v>2</v>
      </c>
      <c r="I464" t="str">
        <f>VLOOKUP(A464,'Job Title Data'!A464:B963,2,TRUE)</f>
        <v>Marketing Lead</v>
      </c>
      <c r="J464">
        <f t="shared" si="14"/>
        <v>42221</v>
      </c>
      <c r="K464" t="str">
        <f t="shared" si="15"/>
        <v>Mar-2020</v>
      </c>
    </row>
    <row r="465" spans="1:11" x14ac:dyDescent="0.3">
      <c r="A465" t="s">
        <v>941</v>
      </c>
      <c r="B465" t="s">
        <v>942</v>
      </c>
      <c r="C465" t="s">
        <v>29</v>
      </c>
      <c r="D465" t="s">
        <v>49</v>
      </c>
      <c r="E465">
        <v>100632</v>
      </c>
      <c r="F465" s="2">
        <v>44116</v>
      </c>
      <c r="G465">
        <v>1</v>
      </c>
      <c r="H465">
        <v>5</v>
      </c>
      <c r="I465" t="str">
        <f>VLOOKUP(A465,'Job Title Data'!A465:B964,2,TRUE)</f>
        <v>Logistics Manager</v>
      </c>
      <c r="J465">
        <f t="shared" si="14"/>
        <v>100637</v>
      </c>
      <c r="K465" t="str">
        <f t="shared" si="15"/>
        <v>Oct-2020</v>
      </c>
    </row>
    <row r="466" spans="1:11" x14ac:dyDescent="0.3">
      <c r="A466" t="s">
        <v>943</v>
      </c>
      <c r="B466" t="s">
        <v>944</v>
      </c>
      <c r="C466" t="s">
        <v>14</v>
      </c>
      <c r="D466" t="s">
        <v>11</v>
      </c>
      <c r="E466">
        <v>87579</v>
      </c>
      <c r="F466" s="2">
        <v>43359</v>
      </c>
      <c r="G466">
        <v>4</v>
      </c>
      <c r="H466">
        <v>14</v>
      </c>
      <c r="I466" t="str">
        <f>VLOOKUP(A466,'Job Title Data'!A466:B965,2,TRUE)</f>
        <v>Finance Manager</v>
      </c>
      <c r="J466">
        <f t="shared" si="14"/>
        <v>87593</v>
      </c>
      <c r="K466" t="str">
        <f t="shared" si="15"/>
        <v>Sep-2018</v>
      </c>
    </row>
    <row r="467" spans="1:11" x14ac:dyDescent="0.3">
      <c r="A467" t="s">
        <v>945</v>
      </c>
      <c r="B467" t="s">
        <v>946</v>
      </c>
      <c r="C467" t="s">
        <v>36</v>
      </c>
      <c r="D467" t="s">
        <v>11</v>
      </c>
      <c r="E467">
        <v>97388</v>
      </c>
      <c r="F467" s="2">
        <v>44333</v>
      </c>
      <c r="G467">
        <v>3</v>
      </c>
      <c r="H467">
        <v>3</v>
      </c>
      <c r="I467" t="str">
        <f>VLOOKUP(A467,'Job Title Data'!A467:B966,2,TRUE)</f>
        <v>HR Manager</v>
      </c>
      <c r="J467">
        <f t="shared" si="14"/>
        <v>97391</v>
      </c>
      <c r="K467" t="str">
        <f t="shared" si="15"/>
        <v>May-2021</v>
      </c>
    </row>
    <row r="468" spans="1:11" x14ac:dyDescent="0.3">
      <c r="A468" t="s">
        <v>947</v>
      </c>
      <c r="B468" t="s">
        <v>948</v>
      </c>
      <c r="C468" t="s">
        <v>10</v>
      </c>
      <c r="D468" t="s">
        <v>49</v>
      </c>
      <c r="E468">
        <v>67297</v>
      </c>
      <c r="F468" s="2">
        <v>43828</v>
      </c>
      <c r="G468">
        <v>1</v>
      </c>
      <c r="H468">
        <v>1</v>
      </c>
      <c r="I468" t="str">
        <f>VLOOKUP(A468,'Job Title Data'!A468:B967,2,TRUE)</f>
        <v>IT Manager</v>
      </c>
      <c r="J468">
        <f t="shared" si="14"/>
        <v>67298</v>
      </c>
      <c r="K468" t="str">
        <f t="shared" si="15"/>
        <v>Dec-2019</v>
      </c>
    </row>
    <row r="469" spans="1:11" x14ac:dyDescent="0.3">
      <c r="A469" t="s">
        <v>949</v>
      </c>
      <c r="B469" t="s">
        <v>950</v>
      </c>
      <c r="C469" t="s">
        <v>17</v>
      </c>
      <c r="D469" t="s">
        <v>49</v>
      </c>
      <c r="E469">
        <v>95073</v>
      </c>
      <c r="F469" s="2">
        <v>45453</v>
      </c>
      <c r="G469">
        <v>4</v>
      </c>
      <c r="H469">
        <v>4</v>
      </c>
      <c r="I469" t="str">
        <f>VLOOKUP(A469,'Job Title Data'!A469:B968,2,TRUE)</f>
        <v>Content Strategist</v>
      </c>
      <c r="J469">
        <f t="shared" si="14"/>
        <v>95077</v>
      </c>
      <c r="K469" t="str">
        <f t="shared" si="15"/>
        <v>Jun-2024</v>
      </c>
    </row>
    <row r="470" spans="1:11" x14ac:dyDescent="0.3">
      <c r="A470" t="s">
        <v>951</v>
      </c>
      <c r="B470" t="s">
        <v>952</v>
      </c>
      <c r="C470" t="s">
        <v>36</v>
      </c>
      <c r="D470" t="s">
        <v>49</v>
      </c>
      <c r="E470">
        <v>95522</v>
      </c>
      <c r="F470" s="2">
        <v>44132</v>
      </c>
      <c r="G470">
        <v>4</v>
      </c>
      <c r="H470">
        <v>9</v>
      </c>
      <c r="I470" t="str">
        <f>VLOOKUP(A470,'Job Title Data'!A470:B969,2,TRUE)</f>
        <v>Talent Acquisition Specialist</v>
      </c>
      <c r="J470">
        <f t="shared" si="14"/>
        <v>95531</v>
      </c>
      <c r="K470" t="str">
        <f t="shared" si="15"/>
        <v>Oct-2020</v>
      </c>
    </row>
    <row r="471" spans="1:11" x14ac:dyDescent="0.3">
      <c r="A471" t="s">
        <v>953</v>
      </c>
      <c r="B471" t="s">
        <v>954</v>
      </c>
      <c r="C471" t="s">
        <v>17</v>
      </c>
      <c r="D471" t="s">
        <v>49</v>
      </c>
      <c r="E471">
        <v>103569</v>
      </c>
      <c r="F471" s="2">
        <v>44758</v>
      </c>
      <c r="G471">
        <v>4</v>
      </c>
      <c r="H471">
        <v>3</v>
      </c>
      <c r="I471" t="str">
        <f>VLOOKUP(A471,'Job Title Data'!A471:B970,2,TRUE)</f>
        <v>Marketing Lead</v>
      </c>
      <c r="J471">
        <f t="shared" si="14"/>
        <v>103572</v>
      </c>
      <c r="K471" t="str">
        <f t="shared" si="15"/>
        <v>Jul-2022</v>
      </c>
    </row>
    <row r="472" spans="1:11" x14ac:dyDescent="0.3">
      <c r="A472" t="s">
        <v>955</v>
      </c>
      <c r="B472" t="s">
        <v>956</v>
      </c>
      <c r="C472" t="s">
        <v>17</v>
      </c>
      <c r="D472" t="s">
        <v>11</v>
      </c>
      <c r="E472">
        <v>113514</v>
      </c>
      <c r="F472" s="2">
        <v>44973</v>
      </c>
      <c r="G472">
        <v>2</v>
      </c>
      <c r="H472">
        <v>4</v>
      </c>
      <c r="I472" t="str">
        <f>VLOOKUP(A472,'Job Title Data'!A472:B971,2,TRUE)</f>
        <v>Content Strategist</v>
      </c>
      <c r="J472">
        <f t="shared" si="14"/>
        <v>113518</v>
      </c>
      <c r="K472" t="str">
        <f t="shared" si="15"/>
        <v>Feb-2023</v>
      </c>
    </row>
    <row r="473" spans="1:11" x14ac:dyDescent="0.3">
      <c r="A473" t="s">
        <v>957</v>
      </c>
      <c r="B473" t="s">
        <v>958</v>
      </c>
      <c r="C473" t="s">
        <v>36</v>
      </c>
      <c r="D473" t="s">
        <v>49</v>
      </c>
      <c r="E473">
        <v>43387</v>
      </c>
      <c r="F473" s="2">
        <v>44416</v>
      </c>
      <c r="G473">
        <v>5</v>
      </c>
      <c r="H473">
        <v>7</v>
      </c>
      <c r="I473" t="str">
        <f>VLOOKUP(A473,'Job Title Data'!A473:B972,2,TRUE)</f>
        <v>HR Associate</v>
      </c>
      <c r="J473">
        <f t="shared" si="14"/>
        <v>43394</v>
      </c>
      <c r="K473" t="str">
        <f t="shared" si="15"/>
        <v>Aug-2021</v>
      </c>
    </row>
    <row r="474" spans="1:11" x14ac:dyDescent="0.3">
      <c r="A474" t="s">
        <v>959</v>
      </c>
      <c r="B474" t="s">
        <v>960</v>
      </c>
      <c r="C474" t="s">
        <v>26</v>
      </c>
      <c r="D474" t="s">
        <v>11</v>
      </c>
      <c r="E474">
        <v>93647</v>
      </c>
      <c r="F474" s="2">
        <v>42827</v>
      </c>
      <c r="G474">
        <v>2</v>
      </c>
      <c r="H474">
        <v>1</v>
      </c>
      <c r="I474" t="str">
        <f>VLOOKUP(A474,'Job Title Data'!A474:B973,2,TRUE)</f>
        <v>Sales Associate</v>
      </c>
      <c r="J474">
        <f t="shared" si="14"/>
        <v>93648</v>
      </c>
      <c r="K474" t="str">
        <f t="shared" si="15"/>
        <v>Apr-2017</v>
      </c>
    </row>
    <row r="475" spans="1:11" x14ac:dyDescent="0.3">
      <c r="A475" t="s">
        <v>961</v>
      </c>
      <c r="B475" t="s">
        <v>962</v>
      </c>
      <c r="C475" t="s">
        <v>14</v>
      </c>
      <c r="D475" t="s">
        <v>49</v>
      </c>
      <c r="E475">
        <v>99362</v>
      </c>
      <c r="F475" s="2">
        <v>42979</v>
      </c>
      <c r="G475">
        <v>1</v>
      </c>
      <c r="H475">
        <v>4</v>
      </c>
      <c r="I475" t="str">
        <f>VLOOKUP(A475,'Job Title Data'!A475:B974,2,TRUE)</f>
        <v>Financial Analyst</v>
      </c>
      <c r="J475">
        <f t="shared" si="14"/>
        <v>99366</v>
      </c>
      <c r="K475" t="str">
        <f t="shared" si="15"/>
        <v>Sep-2017</v>
      </c>
    </row>
    <row r="476" spans="1:11" x14ac:dyDescent="0.3">
      <c r="A476" t="s">
        <v>963</v>
      </c>
      <c r="B476" t="s">
        <v>964</v>
      </c>
      <c r="C476" t="s">
        <v>26</v>
      </c>
      <c r="D476" t="s">
        <v>49</v>
      </c>
      <c r="E476">
        <v>116965</v>
      </c>
      <c r="F476" s="2">
        <v>43009</v>
      </c>
      <c r="G476">
        <v>3</v>
      </c>
      <c r="H476">
        <v>4</v>
      </c>
      <c r="I476" t="str">
        <f>VLOOKUP(A476,'Job Title Data'!A476:B975,2,TRUE)</f>
        <v>Sales Associate</v>
      </c>
      <c r="J476">
        <f t="shared" si="14"/>
        <v>116969</v>
      </c>
      <c r="K476" t="str">
        <f t="shared" si="15"/>
        <v>Oct-2017</v>
      </c>
    </row>
    <row r="477" spans="1:11" x14ac:dyDescent="0.3">
      <c r="A477" t="s">
        <v>965</v>
      </c>
      <c r="B477" t="s">
        <v>966</v>
      </c>
      <c r="C477" t="s">
        <v>17</v>
      </c>
      <c r="D477" t="s">
        <v>11</v>
      </c>
      <c r="E477">
        <v>72482</v>
      </c>
      <c r="F477" s="2">
        <v>44838</v>
      </c>
      <c r="G477">
        <v>1</v>
      </c>
      <c r="H477">
        <v>2</v>
      </c>
      <c r="I477" t="str">
        <f>VLOOKUP(A477,'Job Title Data'!A477:B976,2,TRUE)</f>
        <v>Content Strategist</v>
      </c>
      <c r="J477">
        <f t="shared" si="14"/>
        <v>72484</v>
      </c>
      <c r="K477" t="str">
        <f t="shared" si="15"/>
        <v>Oct-2022</v>
      </c>
    </row>
    <row r="478" spans="1:11" x14ac:dyDescent="0.3">
      <c r="A478" t="s">
        <v>967</v>
      </c>
      <c r="B478" t="s">
        <v>968</v>
      </c>
      <c r="C478" t="s">
        <v>29</v>
      </c>
      <c r="D478" t="s">
        <v>49</v>
      </c>
      <c r="E478">
        <v>67812</v>
      </c>
      <c r="F478" s="2">
        <v>43185</v>
      </c>
      <c r="G478">
        <v>3</v>
      </c>
      <c r="H478">
        <v>9</v>
      </c>
      <c r="I478" t="str">
        <f>VLOOKUP(A478,'Job Title Data'!A478:B977,2,TRUE)</f>
        <v>Logistics Manager</v>
      </c>
      <c r="J478">
        <f t="shared" si="14"/>
        <v>67821</v>
      </c>
      <c r="K478" t="str">
        <f t="shared" si="15"/>
        <v>Mar-2018</v>
      </c>
    </row>
    <row r="479" spans="1:11" x14ac:dyDescent="0.3">
      <c r="A479" t="s">
        <v>969</v>
      </c>
      <c r="B479" t="s">
        <v>970</v>
      </c>
      <c r="C479" t="s">
        <v>36</v>
      </c>
      <c r="D479" t="s">
        <v>11</v>
      </c>
      <c r="E479">
        <v>48644</v>
      </c>
      <c r="F479" s="2">
        <v>43381</v>
      </c>
      <c r="G479">
        <v>3</v>
      </c>
      <c r="H479">
        <v>12</v>
      </c>
      <c r="I479" t="str">
        <f>VLOOKUP(A479,'Job Title Data'!A479:B978,2,TRUE)</f>
        <v>HR Manager</v>
      </c>
      <c r="J479">
        <f t="shared" si="14"/>
        <v>48656</v>
      </c>
      <c r="K479" t="str">
        <f t="shared" si="15"/>
        <v>Oct-2018</v>
      </c>
    </row>
    <row r="480" spans="1:11" x14ac:dyDescent="0.3">
      <c r="A480" t="s">
        <v>971</v>
      </c>
      <c r="B480" t="s">
        <v>972</v>
      </c>
      <c r="C480" t="s">
        <v>17</v>
      </c>
      <c r="D480" t="s">
        <v>11</v>
      </c>
      <c r="E480">
        <v>99608</v>
      </c>
      <c r="F480" s="2">
        <v>44700</v>
      </c>
      <c r="G480">
        <v>3</v>
      </c>
      <c r="H480">
        <v>10</v>
      </c>
      <c r="I480" t="str">
        <f>VLOOKUP(A480,'Job Title Data'!A480:B979,2,TRUE)</f>
        <v>Marketing Lead</v>
      </c>
      <c r="J480">
        <f t="shared" si="14"/>
        <v>99618</v>
      </c>
      <c r="K480" t="str">
        <f t="shared" si="15"/>
        <v>May-2022</v>
      </c>
    </row>
    <row r="481" spans="1:11" x14ac:dyDescent="0.3">
      <c r="A481" t="s">
        <v>973</v>
      </c>
      <c r="B481" t="s">
        <v>974</v>
      </c>
      <c r="C481" t="s">
        <v>10</v>
      </c>
      <c r="D481" t="s">
        <v>49</v>
      </c>
      <c r="E481">
        <v>81584</v>
      </c>
      <c r="F481" s="2">
        <v>44389</v>
      </c>
      <c r="G481">
        <v>3</v>
      </c>
      <c r="H481">
        <v>14</v>
      </c>
      <c r="I481" t="str">
        <f>VLOOKUP(A481,'Job Title Data'!A481:B980,2,TRUE)</f>
        <v>IT Manager</v>
      </c>
      <c r="J481">
        <f t="shared" si="14"/>
        <v>81598</v>
      </c>
      <c r="K481" t="str">
        <f t="shared" si="15"/>
        <v>Jul-2021</v>
      </c>
    </row>
    <row r="482" spans="1:11" x14ac:dyDescent="0.3">
      <c r="A482" t="s">
        <v>975</v>
      </c>
      <c r="B482" t="s">
        <v>976</v>
      </c>
      <c r="C482" t="s">
        <v>36</v>
      </c>
      <c r="D482" t="s">
        <v>11</v>
      </c>
      <c r="E482">
        <v>46354</v>
      </c>
      <c r="F482" s="2">
        <v>44042</v>
      </c>
      <c r="G482">
        <v>1</v>
      </c>
      <c r="H482">
        <v>5</v>
      </c>
      <c r="I482" t="str">
        <f>VLOOKUP(A482,'Job Title Data'!A482:B981,2,TRUE)</f>
        <v>HR Associate</v>
      </c>
      <c r="J482">
        <f t="shared" si="14"/>
        <v>46359</v>
      </c>
      <c r="K482" t="str">
        <f t="shared" si="15"/>
        <v>Jul-2020</v>
      </c>
    </row>
    <row r="483" spans="1:11" x14ac:dyDescent="0.3">
      <c r="A483" t="s">
        <v>977</v>
      </c>
      <c r="B483" t="s">
        <v>978</v>
      </c>
      <c r="C483" t="s">
        <v>17</v>
      </c>
      <c r="D483" t="s">
        <v>11</v>
      </c>
      <c r="E483">
        <v>65075</v>
      </c>
      <c r="F483" s="2">
        <v>44887</v>
      </c>
      <c r="G483">
        <v>4</v>
      </c>
      <c r="H483">
        <v>4</v>
      </c>
      <c r="I483" t="str">
        <f>VLOOKUP(A483,'Job Title Data'!A483:B982,2,TRUE)</f>
        <v>Marketing Analyst</v>
      </c>
      <c r="J483">
        <f t="shared" si="14"/>
        <v>65079</v>
      </c>
      <c r="K483" t="str">
        <f t="shared" si="15"/>
        <v>Nov-2022</v>
      </c>
    </row>
    <row r="484" spans="1:11" x14ac:dyDescent="0.3">
      <c r="A484" t="s">
        <v>979</v>
      </c>
      <c r="B484" t="s">
        <v>980</v>
      </c>
      <c r="C484" t="s">
        <v>17</v>
      </c>
      <c r="D484" t="s">
        <v>49</v>
      </c>
      <c r="E484">
        <v>58029</v>
      </c>
      <c r="F484" s="2">
        <v>43069</v>
      </c>
      <c r="G484">
        <v>1</v>
      </c>
      <c r="H484">
        <v>0</v>
      </c>
      <c r="I484" t="str">
        <f>VLOOKUP(A484,'Job Title Data'!A484:B983,2,TRUE)</f>
        <v>Marketing Analyst</v>
      </c>
      <c r="J484">
        <f t="shared" si="14"/>
        <v>58029</v>
      </c>
      <c r="K484" t="str">
        <f t="shared" si="15"/>
        <v>Nov-2017</v>
      </c>
    </row>
    <row r="485" spans="1:11" x14ac:dyDescent="0.3">
      <c r="A485" t="s">
        <v>981</v>
      </c>
      <c r="B485" t="s">
        <v>982</v>
      </c>
      <c r="C485" t="s">
        <v>26</v>
      </c>
      <c r="D485" t="s">
        <v>49</v>
      </c>
      <c r="E485">
        <v>43253</v>
      </c>
      <c r="F485" s="2">
        <v>42549</v>
      </c>
      <c r="G485">
        <v>3</v>
      </c>
      <c r="H485">
        <v>11</v>
      </c>
      <c r="I485" t="str">
        <f>VLOOKUP(A485,'Job Title Data'!A485:B984,2,TRUE)</f>
        <v>Sales Associate</v>
      </c>
      <c r="J485">
        <f t="shared" si="14"/>
        <v>43264</v>
      </c>
      <c r="K485" t="str">
        <f t="shared" si="15"/>
        <v>Jun-2016</v>
      </c>
    </row>
    <row r="486" spans="1:11" x14ac:dyDescent="0.3">
      <c r="A486" t="s">
        <v>983</v>
      </c>
      <c r="B486" t="s">
        <v>984</v>
      </c>
      <c r="C486" t="s">
        <v>10</v>
      </c>
      <c r="D486" t="s">
        <v>11</v>
      </c>
      <c r="E486">
        <v>99995</v>
      </c>
      <c r="F486" s="2">
        <v>43642</v>
      </c>
      <c r="G486">
        <v>4</v>
      </c>
      <c r="H486">
        <v>12</v>
      </c>
      <c r="I486" t="str">
        <f>VLOOKUP(A486,'Job Title Data'!A486:B985,2,TRUE)</f>
        <v>Systems Analyst</v>
      </c>
      <c r="J486">
        <f t="shared" si="14"/>
        <v>100007</v>
      </c>
      <c r="K486" t="str">
        <f t="shared" si="15"/>
        <v>Jun-2019</v>
      </c>
    </row>
    <row r="487" spans="1:11" x14ac:dyDescent="0.3">
      <c r="A487" t="s">
        <v>985</v>
      </c>
      <c r="B487" t="s">
        <v>986</v>
      </c>
      <c r="C487" t="s">
        <v>26</v>
      </c>
      <c r="D487" t="s">
        <v>49</v>
      </c>
      <c r="E487">
        <v>95054</v>
      </c>
      <c r="F487" s="2">
        <v>45232</v>
      </c>
      <c r="G487">
        <v>5</v>
      </c>
      <c r="H487">
        <v>9</v>
      </c>
      <c r="I487" t="str">
        <f>VLOOKUP(A487,'Job Title Data'!A487:B986,2,TRUE)</f>
        <v>Account Manager</v>
      </c>
      <c r="J487">
        <f t="shared" si="14"/>
        <v>95063</v>
      </c>
      <c r="K487" t="str">
        <f t="shared" si="15"/>
        <v>Nov-2023</v>
      </c>
    </row>
    <row r="488" spans="1:11" x14ac:dyDescent="0.3">
      <c r="A488" t="s">
        <v>987</v>
      </c>
      <c r="B488" t="s">
        <v>988</v>
      </c>
      <c r="C488" t="s">
        <v>29</v>
      </c>
      <c r="D488" t="s">
        <v>11</v>
      </c>
      <c r="E488">
        <v>66316</v>
      </c>
      <c r="F488" s="2">
        <v>44172</v>
      </c>
      <c r="G488">
        <v>1</v>
      </c>
      <c r="H488">
        <v>0</v>
      </c>
      <c r="I488" t="str">
        <f>VLOOKUP(A488,'Job Title Data'!A488:B987,2,TRUE)</f>
        <v>Logistics Manager</v>
      </c>
      <c r="J488">
        <f t="shared" si="14"/>
        <v>66316</v>
      </c>
      <c r="K488" t="str">
        <f t="shared" si="15"/>
        <v>Dec-2020</v>
      </c>
    </row>
    <row r="489" spans="1:11" x14ac:dyDescent="0.3">
      <c r="A489" t="s">
        <v>989</v>
      </c>
      <c r="B489" t="s">
        <v>990</v>
      </c>
      <c r="C489" t="s">
        <v>36</v>
      </c>
      <c r="D489" t="s">
        <v>49</v>
      </c>
      <c r="E489">
        <v>48761</v>
      </c>
      <c r="F489" s="2">
        <v>42252</v>
      </c>
      <c r="G489">
        <v>2</v>
      </c>
      <c r="H489">
        <v>0</v>
      </c>
      <c r="I489" t="str">
        <f>VLOOKUP(A489,'Job Title Data'!A489:B988,2,TRUE)</f>
        <v>HR Associate</v>
      </c>
      <c r="J489">
        <f t="shared" si="14"/>
        <v>48761</v>
      </c>
      <c r="K489" t="str">
        <f t="shared" si="15"/>
        <v>Sep-2015</v>
      </c>
    </row>
    <row r="490" spans="1:11" x14ac:dyDescent="0.3">
      <c r="A490" t="s">
        <v>991</v>
      </c>
      <c r="B490" t="s">
        <v>992</v>
      </c>
      <c r="C490" t="s">
        <v>29</v>
      </c>
      <c r="D490" t="s">
        <v>49</v>
      </c>
      <c r="E490">
        <v>109312</v>
      </c>
      <c r="F490" s="2">
        <v>42577</v>
      </c>
      <c r="G490">
        <v>2</v>
      </c>
      <c r="H490">
        <v>2</v>
      </c>
      <c r="I490" t="str">
        <f>VLOOKUP(A490,'Job Title Data'!A490:B989,2,TRUE)</f>
        <v>Operations Coordinator</v>
      </c>
      <c r="J490">
        <f t="shared" si="14"/>
        <v>109314</v>
      </c>
      <c r="K490" t="str">
        <f t="shared" si="15"/>
        <v>Jul-2016</v>
      </c>
    </row>
    <row r="491" spans="1:11" x14ac:dyDescent="0.3">
      <c r="A491" t="s">
        <v>993</v>
      </c>
      <c r="B491" t="s">
        <v>994</v>
      </c>
      <c r="C491" t="s">
        <v>29</v>
      </c>
      <c r="D491" t="s">
        <v>11</v>
      </c>
      <c r="E491">
        <v>51496</v>
      </c>
      <c r="F491" s="2">
        <v>44077</v>
      </c>
      <c r="G491">
        <v>2</v>
      </c>
      <c r="H491">
        <v>2</v>
      </c>
      <c r="I491" t="str">
        <f>VLOOKUP(A491,'Job Title Data'!A491:B990,2,TRUE)</f>
        <v>Supply Chain Analyst</v>
      </c>
      <c r="J491">
        <f t="shared" si="14"/>
        <v>51498</v>
      </c>
      <c r="K491" t="str">
        <f t="shared" si="15"/>
        <v>Sep-2020</v>
      </c>
    </row>
    <row r="492" spans="1:11" x14ac:dyDescent="0.3">
      <c r="A492" t="s">
        <v>995</v>
      </c>
      <c r="B492" t="s">
        <v>996</v>
      </c>
      <c r="C492" t="s">
        <v>17</v>
      </c>
      <c r="D492" t="s">
        <v>49</v>
      </c>
      <c r="E492">
        <v>98058</v>
      </c>
      <c r="F492" s="2">
        <v>44665</v>
      </c>
      <c r="G492">
        <v>5</v>
      </c>
      <c r="H492">
        <v>11</v>
      </c>
      <c r="I492" t="str">
        <f>VLOOKUP(A492,'Job Title Data'!A492:B991,2,TRUE)</f>
        <v>Marketing Lead</v>
      </c>
      <c r="J492">
        <f t="shared" si="14"/>
        <v>98069</v>
      </c>
      <c r="K492" t="str">
        <f t="shared" si="15"/>
        <v>Apr-2022</v>
      </c>
    </row>
    <row r="493" spans="1:11" x14ac:dyDescent="0.3">
      <c r="A493" t="s">
        <v>997</v>
      </c>
      <c r="B493" t="s">
        <v>998</v>
      </c>
      <c r="C493" t="s">
        <v>14</v>
      </c>
      <c r="D493" t="s">
        <v>49</v>
      </c>
      <c r="E493">
        <v>108053</v>
      </c>
      <c r="F493" s="2">
        <v>45656</v>
      </c>
      <c r="G493">
        <v>3</v>
      </c>
      <c r="H493">
        <v>15</v>
      </c>
      <c r="I493" t="str">
        <f>VLOOKUP(A493,'Job Title Data'!A493:B992,2,TRUE)</f>
        <v>Finance Manager</v>
      </c>
      <c r="J493">
        <f t="shared" si="14"/>
        <v>108068</v>
      </c>
      <c r="K493" t="str">
        <f t="shared" si="15"/>
        <v>Dec-2024</v>
      </c>
    </row>
    <row r="494" spans="1:11" x14ac:dyDescent="0.3">
      <c r="A494" t="s">
        <v>999</v>
      </c>
      <c r="B494" t="s">
        <v>1000</v>
      </c>
      <c r="C494" t="s">
        <v>10</v>
      </c>
      <c r="D494" t="s">
        <v>11</v>
      </c>
      <c r="E494">
        <v>87409</v>
      </c>
      <c r="F494" s="2">
        <v>44586</v>
      </c>
      <c r="G494">
        <v>2</v>
      </c>
      <c r="H494">
        <v>1</v>
      </c>
      <c r="I494" t="str">
        <f>VLOOKUP(A494,'Job Title Data'!A494:B993,2,TRUE)</f>
        <v>IT Manager</v>
      </c>
      <c r="J494">
        <f t="shared" si="14"/>
        <v>87410</v>
      </c>
      <c r="K494" t="str">
        <f t="shared" si="15"/>
        <v>Jan-2022</v>
      </c>
    </row>
    <row r="495" spans="1:11" x14ac:dyDescent="0.3">
      <c r="A495" t="s">
        <v>1001</v>
      </c>
      <c r="B495" t="s">
        <v>1002</v>
      </c>
      <c r="C495" t="s">
        <v>10</v>
      </c>
      <c r="D495" t="s">
        <v>11</v>
      </c>
      <c r="E495">
        <v>77072</v>
      </c>
      <c r="F495" s="2">
        <v>42584</v>
      </c>
      <c r="G495">
        <v>5</v>
      </c>
      <c r="H495">
        <v>5</v>
      </c>
      <c r="I495" t="str">
        <f>VLOOKUP(A495,'Job Title Data'!A495:B994,2,TRUE)</f>
        <v>Network Administrator</v>
      </c>
      <c r="J495">
        <f t="shared" si="14"/>
        <v>77077</v>
      </c>
      <c r="K495" t="str">
        <f t="shared" si="15"/>
        <v>Aug-2016</v>
      </c>
    </row>
    <row r="496" spans="1:11" x14ac:dyDescent="0.3">
      <c r="A496" t="s">
        <v>1003</v>
      </c>
      <c r="B496" t="s">
        <v>1004</v>
      </c>
      <c r="C496" t="s">
        <v>10</v>
      </c>
      <c r="D496" t="s">
        <v>49</v>
      </c>
      <c r="E496">
        <v>50906</v>
      </c>
      <c r="F496" s="2">
        <v>45361</v>
      </c>
      <c r="G496">
        <v>1</v>
      </c>
      <c r="H496">
        <v>4</v>
      </c>
      <c r="I496" t="str">
        <f>VLOOKUP(A496,'Job Title Data'!A496:B995,2,TRUE)</f>
        <v>Systems Analyst</v>
      </c>
      <c r="J496">
        <f t="shared" si="14"/>
        <v>50910</v>
      </c>
      <c r="K496" t="str">
        <f t="shared" si="15"/>
        <v>Mar-2024</v>
      </c>
    </row>
    <row r="497" spans="1:11" x14ac:dyDescent="0.3">
      <c r="A497" t="s">
        <v>1005</v>
      </c>
      <c r="B497" t="s">
        <v>1006</v>
      </c>
      <c r="C497" t="s">
        <v>29</v>
      </c>
      <c r="D497" t="s">
        <v>49</v>
      </c>
      <c r="E497">
        <v>64178</v>
      </c>
      <c r="F497" s="2">
        <v>44549</v>
      </c>
      <c r="G497">
        <v>5</v>
      </c>
      <c r="H497">
        <v>4</v>
      </c>
      <c r="I497" t="str">
        <f>VLOOKUP(A497,'Job Title Data'!A497:B996,2,TRUE)</f>
        <v>Operations Coordinator</v>
      </c>
      <c r="J497">
        <f t="shared" si="14"/>
        <v>64182</v>
      </c>
      <c r="K497" t="str">
        <f t="shared" si="15"/>
        <v>Dec-2021</v>
      </c>
    </row>
    <row r="498" spans="1:11" x14ac:dyDescent="0.3">
      <c r="A498" t="s">
        <v>1007</v>
      </c>
      <c r="B498" t="s">
        <v>1008</v>
      </c>
      <c r="C498" t="s">
        <v>36</v>
      </c>
      <c r="D498" t="s">
        <v>49</v>
      </c>
      <c r="E498">
        <v>113145</v>
      </c>
      <c r="F498" s="2">
        <v>42140</v>
      </c>
      <c r="G498">
        <v>2</v>
      </c>
      <c r="H498">
        <v>1</v>
      </c>
      <c r="I498" t="str">
        <f>VLOOKUP(A498,'Job Title Data'!A498:B997,2,TRUE)</f>
        <v>Talent Acquisition Specialist</v>
      </c>
      <c r="J498">
        <f t="shared" si="14"/>
        <v>113146</v>
      </c>
      <c r="K498" t="str">
        <f t="shared" si="15"/>
        <v>May-2015</v>
      </c>
    </row>
    <row r="499" spans="1:11" x14ac:dyDescent="0.3">
      <c r="A499" t="s">
        <v>1009</v>
      </c>
      <c r="B499" t="s">
        <v>1010</v>
      </c>
      <c r="C499" t="s">
        <v>14</v>
      </c>
      <c r="D499" t="s">
        <v>11</v>
      </c>
      <c r="E499">
        <v>67830</v>
      </c>
      <c r="F499" s="2">
        <v>43545</v>
      </c>
      <c r="G499">
        <v>3</v>
      </c>
      <c r="H499">
        <v>8</v>
      </c>
      <c r="I499" t="str">
        <f>VLOOKUP(A499,'Job Title Data'!A499:B998,2,TRUE)</f>
        <v>Finance Manager</v>
      </c>
      <c r="J499">
        <f t="shared" si="14"/>
        <v>67838</v>
      </c>
      <c r="K499" t="str">
        <f t="shared" si="15"/>
        <v>Mar-2019</v>
      </c>
    </row>
    <row r="500" spans="1:11" x14ac:dyDescent="0.3">
      <c r="A500" t="s">
        <v>1011</v>
      </c>
      <c r="B500" t="s">
        <v>1012</v>
      </c>
      <c r="C500" t="s">
        <v>26</v>
      </c>
      <c r="D500" t="s">
        <v>11</v>
      </c>
      <c r="E500">
        <v>88586</v>
      </c>
      <c r="F500" s="2">
        <v>42065</v>
      </c>
      <c r="G500">
        <v>3</v>
      </c>
      <c r="H500">
        <v>12</v>
      </c>
      <c r="I500" t="str">
        <f>VLOOKUP(A500,'Job Title Data'!A500:B999,2,TRUE)</f>
        <v>Account Manager</v>
      </c>
      <c r="J500">
        <f t="shared" si="14"/>
        <v>88598</v>
      </c>
      <c r="K500" t="str">
        <f t="shared" si="15"/>
        <v>Mar-2015</v>
      </c>
    </row>
    <row r="501" spans="1:11" x14ac:dyDescent="0.3">
      <c r="A501" t="s">
        <v>1013</v>
      </c>
      <c r="B501" t="s">
        <v>1014</v>
      </c>
      <c r="C501" t="s">
        <v>36</v>
      </c>
      <c r="D501" t="s">
        <v>49</v>
      </c>
      <c r="E501">
        <v>51311</v>
      </c>
      <c r="F501" s="2">
        <v>44294</v>
      </c>
      <c r="G501">
        <v>3</v>
      </c>
      <c r="H501">
        <v>13</v>
      </c>
      <c r="I501" t="str">
        <f>VLOOKUP(A501,'Job Title Data'!A501:B1000,2,TRUE)</f>
        <v>HR Manager</v>
      </c>
      <c r="J501">
        <f t="shared" si="14"/>
        <v>51324</v>
      </c>
      <c r="K501" t="str">
        <f t="shared" si="15"/>
        <v>Apr-2021</v>
      </c>
    </row>
  </sheetData>
  <autoFilter ref="A1:K501" xr:uid="{FC5675F6-2765-43C6-B659-ACB7C077A47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8567-8B4E-4552-8303-2877939BCBE1}">
  <dimension ref="F3:J13"/>
  <sheetViews>
    <sheetView tabSelected="1" workbookViewId="0">
      <selection activeCell="J20" sqref="J20"/>
    </sheetView>
  </sheetViews>
  <sheetFormatPr defaultRowHeight="14.4" x14ac:dyDescent="0.3"/>
  <cols>
    <col min="2" max="2" width="12.5546875" bestFit="1" customWidth="1"/>
    <col min="3" max="3" width="15.77734375" bestFit="1" customWidth="1"/>
    <col min="6" max="6" width="12.5546875" bestFit="1" customWidth="1"/>
    <col min="7" max="7" width="16" bestFit="1" customWidth="1"/>
    <col min="9" max="9" width="12.5546875" bestFit="1" customWidth="1"/>
    <col min="10" max="10" width="15.77734375" bestFit="1" customWidth="1"/>
  </cols>
  <sheetData>
    <row r="3" spans="6:10" x14ac:dyDescent="0.3">
      <c r="I3" s="8" t="s">
        <v>5</v>
      </c>
      <c r="J3" t="s">
        <v>1054</v>
      </c>
    </row>
    <row r="4" spans="6:10" x14ac:dyDescent="0.3">
      <c r="I4" s="8" t="s">
        <v>3</v>
      </c>
      <c r="J4" t="s">
        <v>1054</v>
      </c>
    </row>
    <row r="6" spans="6:10" x14ac:dyDescent="0.3">
      <c r="F6" s="8" t="s">
        <v>1043</v>
      </c>
      <c r="G6" t="s">
        <v>1055</v>
      </c>
      <c r="I6" s="8" t="s">
        <v>1043</v>
      </c>
      <c r="J6" t="s">
        <v>1053</v>
      </c>
    </row>
    <row r="7" spans="6:10" x14ac:dyDescent="0.3">
      <c r="F7" s="9" t="s">
        <v>14</v>
      </c>
      <c r="G7" s="10">
        <v>512</v>
      </c>
      <c r="I7" s="9" t="s">
        <v>14</v>
      </c>
      <c r="J7" s="10">
        <v>81431.648648648654</v>
      </c>
    </row>
    <row r="8" spans="6:10" x14ac:dyDescent="0.3">
      <c r="F8" s="9" t="s">
        <v>36</v>
      </c>
      <c r="G8" s="10">
        <v>593</v>
      </c>
      <c r="I8" s="9" t="s">
        <v>36</v>
      </c>
      <c r="J8" s="10">
        <v>81599.265306122456</v>
      </c>
    </row>
    <row r="9" spans="6:10" x14ac:dyDescent="0.3">
      <c r="F9" s="9" t="s">
        <v>10</v>
      </c>
      <c r="G9" s="10">
        <v>481</v>
      </c>
      <c r="I9" s="9" t="s">
        <v>10</v>
      </c>
      <c r="J9" s="10">
        <v>81525.41025641025</v>
      </c>
    </row>
    <row r="10" spans="6:10" x14ac:dyDescent="0.3">
      <c r="F10" s="9" t="s">
        <v>17</v>
      </c>
      <c r="G10" s="10">
        <v>530</v>
      </c>
      <c r="I10" s="9" t="s">
        <v>17</v>
      </c>
      <c r="J10" s="10">
        <v>78757.865168539327</v>
      </c>
    </row>
    <row r="11" spans="6:10" x14ac:dyDescent="0.3">
      <c r="F11" s="9" t="s">
        <v>29</v>
      </c>
      <c r="G11" s="10">
        <v>470</v>
      </c>
      <c r="I11" s="9" t="s">
        <v>29</v>
      </c>
      <c r="J11" s="10">
        <v>82176.149999999994</v>
      </c>
    </row>
    <row r="12" spans="6:10" x14ac:dyDescent="0.3">
      <c r="F12" s="9" t="s">
        <v>26</v>
      </c>
      <c r="G12" s="10">
        <v>542</v>
      </c>
      <c r="I12" s="9" t="s">
        <v>26</v>
      </c>
      <c r="J12" s="10">
        <v>81646.17283950618</v>
      </c>
    </row>
    <row r="13" spans="6:10" x14ac:dyDescent="0.3">
      <c r="F13" s="9" t="s">
        <v>1046</v>
      </c>
      <c r="G13" s="10">
        <v>3128</v>
      </c>
      <c r="I13" s="9" t="s">
        <v>1046</v>
      </c>
      <c r="J13" s="10">
        <v>81157.067999999999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Data</vt:lpstr>
      <vt:lpstr>Job Title Data</vt:lpstr>
      <vt:lpstr>Basic Analysis </vt:lpstr>
      <vt:lpstr>Logical Functions</vt:lpstr>
      <vt:lpstr>Data Visualization</vt:lpstr>
      <vt:lpstr>Advanced Functions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Gupta</dc:creator>
  <cp:lastModifiedBy>Nitin Gupta</cp:lastModifiedBy>
  <dcterms:created xsi:type="dcterms:W3CDTF">2025-02-07T14:36:00Z</dcterms:created>
  <dcterms:modified xsi:type="dcterms:W3CDTF">2025-02-07T18:05:40Z</dcterms:modified>
</cp:coreProperties>
</file>