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nitin\Downloads\Task\Excel\"/>
    </mc:Choice>
  </mc:AlternateContent>
  <xr:revisionPtr revIDLastSave="0" documentId="8_{2CFFFC0A-F9B1-4DB4-9C0A-A474E3DFE6B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ssignment 5" sheetId="8" r:id="rId1"/>
    <sheet name="Sales" sheetId="1" r:id="rId2"/>
    <sheet name="Tax_Rates" sheetId="2" r:id="rId3"/>
    <sheet name="Product_detail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1" i="8" l="1"/>
  <c r="F71" i="8"/>
  <c r="E71" i="8"/>
  <c r="E66" i="8"/>
  <c r="E61" i="8"/>
  <c r="E57" i="8"/>
  <c r="E52" i="8"/>
  <c r="B44" i="8"/>
  <c r="B40" i="8"/>
  <c r="C36" i="8"/>
  <c r="B32" i="8"/>
  <c r="B29" i="8"/>
  <c r="B26" i="8"/>
  <c r="B22" i="8"/>
  <c r="B21" i="8"/>
  <c r="B20" i="8"/>
  <c r="B19" i="8"/>
  <c r="B18" i="8"/>
  <c r="B17" i="8"/>
  <c r="B16" i="8"/>
  <c r="B15" i="8"/>
  <c r="E7" i="8"/>
  <c r="D7" i="8"/>
  <c r="C7" i="8"/>
  <c r="E67" i="8" l="1"/>
  <c r="B11" i="8"/>
  <c r="B7" i="8"/>
  <c r="F3" i="8"/>
  <c r="E3" i="8"/>
  <c r="D3" i="8"/>
  <c r="B3" i="8" l="1"/>
  <c r="C3" i="8"/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3" i="1" l="1"/>
  <c r="H6" i="1" l="1"/>
  <c r="H4" i="1"/>
  <c r="H5" i="1"/>
  <c r="H7" i="1"/>
  <c r="H9" i="1"/>
  <c r="H10" i="1"/>
  <c r="H8" i="1"/>
  <c r="H11" i="1"/>
  <c r="H2" i="1"/>
  <c r="H3" i="8"/>
  <c r="I3" i="8" l="1"/>
  <c r="G3" i="8"/>
</calcChain>
</file>

<file path=xl/sharedStrings.xml><?xml version="1.0" encoding="utf-8"?>
<sst xmlns="http://schemas.openxmlformats.org/spreadsheetml/2006/main" count="361" uniqueCount="122">
  <si>
    <t>Product</t>
  </si>
  <si>
    <t>Category</t>
  </si>
  <si>
    <t>Region</t>
  </si>
  <si>
    <t>Date</t>
  </si>
  <si>
    <t>T001</t>
  </si>
  <si>
    <t>Laptop</t>
  </si>
  <si>
    <t>Electronics</t>
  </si>
  <si>
    <t>North</t>
  </si>
  <si>
    <t>T002</t>
  </si>
  <si>
    <t>Smartphone</t>
  </si>
  <si>
    <t>East</t>
  </si>
  <si>
    <t>T003</t>
  </si>
  <si>
    <t>Refrigerator</t>
  </si>
  <si>
    <t>Appliances</t>
  </si>
  <si>
    <t>West</t>
  </si>
  <si>
    <t>T004</t>
  </si>
  <si>
    <t>TV</t>
  </si>
  <si>
    <t>South</t>
  </si>
  <si>
    <t>T005</t>
  </si>
  <si>
    <t>T006</t>
  </si>
  <si>
    <t>Microwave</t>
  </si>
  <si>
    <t>T007</t>
  </si>
  <si>
    <t>Camera</t>
  </si>
  <si>
    <t>T008</t>
  </si>
  <si>
    <t>Tablet</t>
  </si>
  <si>
    <t>T009</t>
  </si>
  <si>
    <t>Blender</t>
  </si>
  <si>
    <t>T010</t>
  </si>
  <si>
    <t>TransactionID</t>
  </si>
  <si>
    <t>Air Conditioner</t>
  </si>
  <si>
    <t>Washing Machine</t>
  </si>
  <si>
    <t>Sales ($)</t>
  </si>
  <si>
    <t>Units Sold</t>
  </si>
  <si>
    <t>Tax Rate (%)</t>
  </si>
  <si>
    <t>Supplier</t>
  </si>
  <si>
    <t>TechCo</t>
  </si>
  <si>
    <t>MobilePlus</t>
  </si>
  <si>
    <t>HomeEssence</t>
  </si>
  <si>
    <t>VisionMax</t>
  </si>
  <si>
    <t>Warranty (Years)</t>
  </si>
  <si>
    <t>KitchenKing</t>
  </si>
  <si>
    <t xml:space="preserve">Microwave </t>
  </si>
  <si>
    <t>Per Unit Price</t>
  </si>
  <si>
    <t>Total Sales</t>
  </si>
  <si>
    <t>Average Sales</t>
  </si>
  <si>
    <t>Grand Total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</si>
  <si>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</si>
  <si>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</si>
  <si>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</si>
  <si>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</si>
  <si>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</si>
  <si>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</si>
  <si>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</si>
  <si>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</si>
  <si>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</si>
  <si>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</si>
  <si>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</si>
  <si>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</si>
  <si>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</si>
  <si>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</si>
  <si>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</si>
  <si>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</si>
  <si>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</si>
  <si>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</si>
  <si>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</si>
  <si>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</si>
  <si>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</si>
  <si>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</si>
  <si>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</si>
  <si>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</si>
  <si>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</si>
  <si>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</si>
  <si>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</si>
  <si>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</si>
  <si>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</si>
  <si>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</si>
  <si>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</si>
  <si>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</si>
  <si>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</si>
  <si>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</si>
  <si>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</si>
  <si>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</si>
  <si>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</si>
  <si>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</si>
  <si>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</si>
  <si>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</si>
  <si>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Product Name</t>
  </si>
  <si>
    <t>Sale</t>
  </si>
  <si>
    <t>Regions</t>
  </si>
  <si>
    <t>Text</t>
  </si>
  <si>
    <t>Formated Text</t>
  </si>
  <si>
    <t>Combine text with formatted numbers:</t>
  </si>
  <si>
    <t>Left</t>
  </si>
  <si>
    <t>Right</t>
  </si>
  <si>
    <t>Mid</t>
  </si>
  <si>
    <t>Text 1</t>
  </si>
  <si>
    <t>Text 2</t>
  </si>
  <si>
    <t>Hello</t>
  </si>
  <si>
    <t>World</t>
  </si>
  <si>
    <t>Concatenate</t>
  </si>
  <si>
    <t>Product Description</t>
  </si>
  <si>
    <t>length</t>
  </si>
  <si>
    <t xml:space="preserve">Refrigerator :      Keep your food fresh and beverages chilled with this energy-efficient refrigerator. </t>
  </si>
  <si>
    <t>Trim</t>
  </si>
  <si>
    <t xml:space="preserve">      Hello World</t>
  </si>
  <si>
    <t>East Total</t>
  </si>
  <si>
    <t>North Total</t>
  </si>
  <si>
    <t>South Total</t>
  </si>
  <si>
    <t>West Total</t>
  </si>
  <si>
    <t>2 to 10</t>
  </si>
  <si>
    <t>Sum of Range</t>
  </si>
  <si>
    <t>Average of Range</t>
  </si>
  <si>
    <t>1. Use VLOOKUP to retrieve product details from another sheet</t>
  </si>
  <si>
    <t>2. Use HLOOKUP to find tax rates based on a range</t>
  </si>
  <si>
    <t xml:space="preserve">       3. Combine INDEX and MATCH to find specific data points.</t>
  </si>
  <si>
    <t xml:space="preserve">       4. Use TEXT to format dates and numbers.</t>
  </si>
  <si>
    <t xml:space="preserve">       5. Use LEFT, RIGHT, and MID to extract parts of text data.</t>
  </si>
  <si>
    <t xml:space="preserve">       6. Apply CONCATENATE (or TEXTJOIN) to merge text fields.</t>
  </si>
  <si>
    <t xml:space="preserve">       7. Use LEN to find the length of product descriptions.</t>
  </si>
  <si>
    <t>8. Use TRIM to clean up extra spaces in text fields.</t>
  </si>
  <si>
    <t>9. Use SUBTOTAL to calculate totals for filtered data.</t>
  </si>
  <si>
    <t xml:space="preserve">        10. Use OFFSET to create dynamic ranges.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</si>
</sst>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ABAB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BAB"/>
      <color rgb="FFFF6161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3"/>
  <sheetViews>
    <sheetView tabSelected="1" zoomScaleNormal="100" workbookViewId="0">
      <selection activeCell="C18" sqref="C18"/>
    </sheetView>
  </sheetViews>
  <sheetFormatPr defaultRowHeight="14.4" outlineLevelRow="2" x14ac:dyDescent="0.3"/>
  <cols>
    <col min="1" max="1" width="17.109375" customWidth="1"/>
    <col min="2" max="2" width="20.88671875" bestFit="1" customWidth="1"/>
    <col min="3" max="3" width="11.21875" bestFit="1" customWidth="1"/>
    <col min="4" max="4" width="10.77734375" bestFit="1" customWidth="1"/>
    <col min="5" max="5" width="10.109375" bestFit="1" customWidth="1"/>
    <col min="6" max="6" width="12.21875" bestFit="1" customWidth="1"/>
    <col min="7" max="7" width="15.33203125" bestFit="1" customWidth="1"/>
    <col min="8" max="9" width="12.21875" bestFit="1" customWidth="1"/>
  </cols>
  <sheetData>
    <row r="1" spans="1:9" x14ac:dyDescent="0.3">
      <c r="A1" s="19" t="s">
        <v>112</v>
      </c>
      <c r="B1" s="19"/>
      <c r="C1" s="19"/>
      <c r="D1" s="19"/>
    </row>
    <row r="2" spans="1:9" x14ac:dyDescent="0.3">
      <c r="A2" s="8" t="s">
        <v>86</v>
      </c>
      <c r="B2" s="8" t="s">
        <v>1</v>
      </c>
      <c r="C2" s="8" t="s">
        <v>2</v>
      </c>
      <c r="D2" s="8" t="s">
        <v>31</v>
      </c>
      <c r="E2" s="9" t="s">
        <v>3</v>
      </c>
      <c r="F2" s="8" t="s">
        <v>32</v>
      </c>
      <c r="G2" s="8" t="s">
        <v>43</v>
      </c>
      <c r="H2" s="8" t="s">
        <v>42</v>
      </c>
      <c r="I2" s="8" t="s">
        <v>44</v>
      </c>
    </row>
    <row r="3" spans="1:9" x14ac:dyDescent="0.3">
      <c r="A3" s="4" t="s">
        <v>9</v>
      </c>
      <c r="B3" s="4" t="str">
        <f>VLOOKUP(A3,Sales!B1:J11,2,TRUE)</f>
        <v>Electronics</v>
      </c>
      <c r="C3" s="4" t="str">
        <f>VLOOKUP(A3,Sales!B1:J51,3,TRUE)</f>
        <v>South</v>
      </c>
      <c r="D3" s="4">
        <f>VLOOKUP(A3,Sales!B2:J11,4,TRUE)</f>
        <v>800</v>
      </c>
      <c r="E3" s="10">
        <f>VLOOKUP(A3,Sales!B2:J11,5,FALSE)</f>
        <v>45660</v>
      </c>
      <c r="F3" s="4">
        <f>VLOOKUP(A3,Sales!B2:J11,6,TRUE)</f>
        <v>5</v>
      </c>
      <c r="G3" s="4">
        <f>VLOOKUP(A3,Sales!B1:J11,7,FALSE)</f>
        <v>4000</v>
      </c>
      <c r="H3" s="4">
        <f>VLOOKUP(A3,Sales!B2:J11,8,TRUE)</f>
        <v>0</v>
      </c>
      <c r="I3" s="4">
        <f>VLOOKUP(A3,Sales!B2:J11,9,TRUE)</f>
        <v>0</v>
      </c>
    </row>
    <row r="4" spans="1:9" x14ac:dyDescent="0.3">
      <c r="A4" s="4"/>
      <c r="B4" s="4"/>
      <c r="C4" s="4"/>
      <c r="D4" s="4"/>
      <c r="E4" s="10"/>
      <c r="F4" s="4"/>
      <c r="G4" s="4"/>
      <c r="H4" s="4"/>
      <c r="I4" s="4"/>
    </row>
    <row r="5" spans="1:9" x14ac:dyDescent="0.3">
      <c r="A5" s="19" t="s">
        <v>113</v>
      </c>
      <c r="B5" s="19"/>
      <c r="C5" s="19"/>
    </row>
    <row r="6" spans="1:9" x14ac:dyDescent="0.3">
      <c r="A6" s="8" t="s">
        <v>88</v>
      </c>
      <c r="B6" s="8" t="s">
        <v>7</v>
      </c>
      <c r="C6" s="8" t="s">
        <v>10</v>
      </c>
      <c r="D6" s="8" t="s">
        <v>14</v>
      </c>
      <c r="E6" s="8" t="s">
        <v>17</v>
      </c>
    </row>
    <row r="7" spans="1:9" x14ac:dyDescent="0.3">
      <c r="A7" s="7" t="s">
        <v>33</v>
      </c>
      <c r="B7">
        <f>HLOOKUP(A7,Tax_Rates!A1:B5,2,TRUE)</f>
        <v>10</v>
      </c>
      <c r="C7">
        <f>HLOOKUP(A7,Tax_Rates!A1:B5,3,TRUE)</f>
        <v>8</v>
      </c>
      <c r="D7">
        <f>HLOOKUP(A7,Tax_Rates!A1:B5,4,TRUE)</f>
        <v>9</v>
      </c>
      <c r="E7">
        <f>HLOOKUP(A7,Tax_Rates!A1:B5,5,TRUE)</f>
        <v>7</v>
      </c>
    </row>
    <row r="8" spans="1:9" x14ac:dyDescent="0.3">
      <c r="A8" s="7"/>
    </row>
    <row r="9" spans="1:9" x14ac:dyDescent="0.3">
      <c r="A9" s="18" t="s">
        <v>114</v>
      </c>
      <c r="B9" s="18"/>
      <c r="C9" s="18"/>
      <c r="D9" s="18"/>
    </row>
    <row r="10" spans="1:9" x14ac:dyDescent="0.3">
      <c r="A10" s="8" t="s">
        <v>0</v>
      </c>
      <c r="B10" s="8" t="s">
        <v>87</v>
      </c>
    </row>
    <row r="11" spans="1:9" x14ac:dyDescent="0.3">
      <c r="A11" s="4" t="s">
        <v>12</v>
      </c>
      <c r="B11" s="4">
        <f>INDEX(Sales!E1:E51,MATCH(A11,Sales!B1:B51,0))</f>
        <v>1200</v>
      </c>
    </row>
    <row r="13" spans="1:9" x14ac:dyDescent="0.3">
      <c r="A13" s="18" t="s">
        <v>115</v>
      </c>
      <c r="B13" s="18"/>
      <c r="C13" s="18"/>
    </row>
    <row r="14" spans="1:9" x14ac:dyDescent="0.3">
      <c r="A14" s="8" t="s">
        <v>89</v>
      </c>
      <c r="B14" s="8" t="s">
        <v>90</v>
      </c>
    </row>
    <row r="15" spans="1:9" x14ac:dyDescent="0.3">
      <c r="A15" s="10">
        <v>45682</v>
      </c>
      <c r="B15" s="4" t="str">
        <f>TEXT(A15,"DDDD,DD MM,YYYY")</f>
        <v>Saturday,25 01,2025</v>
      </c>
    </row>
    <row r="16" spans="1:9" x14ac:dyDescent="0.3">
      <c r="A16" s="10">
        <v>45658</v>
      </c>
      <c r="B16" s="4" t="str">
        <f>TEXT(A16,"DDDD,DD MMM,YYYY")</f>
        <v>Wednesday,01 Jan,2025</v>
      </c>
    </row>
    <row r="17" spans="1:4" x14ac:dyDescent="0.3">
      <c r="A17" s="10">
        <v>45662</v>
      </c>
      <c r="B17" s="4" t="str">
        <f>TEXT(A17,"DDDD,DD MMMM,YYYY")</f>
        <v>Sunday,05 January,2025</v>
      </c>
    </row>
    <row r="18" spans="1:4" x14ac:dyDescent="0.3">
      <c r="A18" s="10">
        <v>45663</v>
      </c>
      <c r="B18" s="4" t="str">
        <f>TEXT(A18,"MMMM,YYYY")</f>
        <v>January,2025</v>
      </c>
    </row>
    <row r="19" spans="1:4" x14ac:dyDescent="0.3">
      <c r="A19" s="4">
        <v>12500</v>
      </c>
      <c r="B19" s="4" t="str">
        <f>TEXT(A19,"$##,0.00")</f>
        <v>$12,500.00</v>
      </c>
    </row>
    <row r="20" spans="1:4" x14ac:dyDescent="0.3">
      <c r="A20" s="4">
        <v>7.4999999999999997E-2</v>
      </c>
      <c r="B20" s="4" t="str">
        <f>TEXT(A20,"0.00%")</f>
        <v>7.50%</v>
      </c>
    </row>
    <row r="21" spans="1:4" x14ac:dyDescent="0.3">
      <c r="A21" s="4">
        <v>9165896885</v>
      </c>
      <c r="B21" s="4" t="str">
        <f>TEXT(A21,"+91 000-000-0000")</f>
        <v>+91 916-589-6885</v>
      </c>
    </row>
    <row r="22" spans="1:4" x14ac:dyDescent="0.3">
      <c r="A22" s="4">
        <v>0.08</v>
      </c>
      <c r="B22" s="4" t="str">
        <f>"Tax Rate : " &amp; TEXT(A22,"0.00%")</f>
        <v>Tax Rate : 8.00%</v>
      </c>
    </row>
    <row r="23" spans="1:4" x14ac:dyDescent="0.3">
      <c r="A23" s="4"/>
      <c r="B23" s="4"/>
    </row>
    <row r="24" spans="1:4" x14ac:dyDescent="0.3">
      <c r="A24" s="18" t="s">
        <v>116</v>
      </c>
      <c r="B24" s="18"/>
      <c r="C24" s="18"/>
      <c r="D24" s="18"/>
    </row>
    <row r="25" spans="1:4" x14ac:dyDescent="0.3">
      <c r="A25" s="8" t="s">
        <v>89</v>
      </c>
      <c r="B25" s="8" t="s">
        <v>92</v>
      </c>
    </row>
    <row r="26" spans="1:4" x14ac:dyDescent="0.3">
      <c r="A26" s="6" t="s">
        <v>91</v>
      </c>
      <c r="B26" s="4" t="str">
        <f>LEFT(A26,12)</f>
        <v>Combine text</v>
      </c>
    </row>
    <row r="27" spans="1:4" x14ac:dyDescent="0.3">
      <c r="A27" s="4"/>
      <c r="B27" s="4"/>
    </row>
    <row r="28" spans="1:4" x14ac:dyDescent="0.3">
      <c r="A28" s="8" t="s">
        <v>89</v>
      </c>
      <c r="B28" s="8" t="s">
        <v>93</v>
      </c>
    </row>
    <row r="29" spans="1:4" x14ac:dyDescent="0.3">
      <c r="A29" s="6" t="s">
        <v>91</v>
      </c>
      <c r="B29" s="4" t="str">
        <f>RIGHT(A29,12)</f>
        <v>ted numbers:</v>
      </c>
    </row>
    <row r="30" spans="1:4" x14ac:dyDescent="0.3">
      <c r="A30" s="4"/>
      <c r="B30" s="4"/>
    </row>
    <row r="31" spans="1:4" x14ac:dyDescent="0.3">
      <c r="A31" s="8" t="s">
        <v>89</v>
      </c>
      <c r="B31" s="8" t="s">
        <v>94</v>
      </c>
    </row>
    <row r="32" spans="1:4" x14ac:dyDescent="0.3">
      <c r="A32" s="6" t="s">
        <v>91</v>
      </c>
      <c r="B32" s="4" t="str">
        <f>MID(A32,2,10)</f>
        <v>ombine tex</v>
      </c>
    </row>
    <row r="33" spans="1:5" x14ac:dyDescent="0.3">
      <c r="A33" s="6"/>
      <c r="B33" s="4"/>
    </row>
    <row r="34" spans="1:5" x14ac:dyDescent="0.3">
      <c r="A34" s="18" t="s">
        <v>117</v>
      </c>
      <c r="B34" s="18"/>
      <c r="C34" s="18"/>
      <c r="D34" s="18"/>
    </row>
    <row r="35" spans="1:5" x14ac:dyDescent="0.3">
      <c r="A35" s="8" t="s">
        <v>95</v>
      </c>
      <c r="B35" s="8" t="s">
        <v>96</v>
      </c>
      <c r="C35" s="8" t="s">
        <v>99</v>
      </c>
    </row>
    <row r="36" spans="1:5" x14ac:dyDescent="0.3">
      <c r="A36" s="4" t="s">
        <v>97</v>
      </c>
      <c r="B36" s="4" t="s">
        <v>98</v>
      </c>
      <c r="C36" s="4" t="str">
        <f>CONCATENATE(A36,B36)</f>
        <v>HelloWorld</v>
      </c>
    </row>
    <row r="37" spans="1:5" x14ac:dyDescent="0.3">
      <c r="A37" s="4"/>
      <c r="B37" s="4"/>
      <c r="C37" s="4"/>
    </row>
    <row r="38" spans="1:5" x14ac:dyDescent="0.3">
      <c r="A38" s="18" t="s">
        <v>118</v>
      </c>
      <c r="B38" s="18"/>
      <c r="C38" s="18"/>
      <c r="D38" s="18"/>
    </row>
    <row r="39" spans="1:5" x14ac:dyDescent="0.3">
      <c r="A39" s="7" t="s">
        <v>100</v>
      </c>
      <c r="B39" s="8" t="s">
        <v>101</v>
      </c>
    </row>
    <row r="40" spans="1:5" ht="100.8" x14ac:dyDescent="0.3">
      <c r="A40" s="11" t="s">
        <v>102</v>
      </c>
      <c r="B40" s="12">
        <f>LEN(A40)</f>
        <v>104</v>
      </c>
    </row>
    <row r="41" spans="1:5" x14ac:dyDescent="0.3">
      <c r="A41" s="11"/>
      <c r="B41" s="12"/>
    </row>
    <row r="42" spans="1:5" x14ac:dyDescent="0.3">
      <c r="A42" s="19" t="s">
        <v>119</v>
      </c>
      <c r="B42" s="19"/>
      <c r="C42" s="19"/>
    </row>
    <row r="43" spans="1:5" x14ac:dyDescent="0.3">
      <c r="A43" s="8" t="s">
        <v>89</v>
      </c>
      <c r="B43" s="8" t="s">
        <v>103</v>
      </c>
    </row>
    <row r="44" spans="1:5" x14ac:dyDescent="0.3">
      <c r="A44" s="6" t="s">
        <v>104</v>
      </c>
      <c r="B44" t="str">
        <f>TRIM(A44)</f>
        <v>Hello World</v>
      </c>
    </row>
    <row r="45" spans="1:5" x14ac:dyDescent="0.3">
      <c r="A45" s="6"/>
    </row>
    <row r="46" spans="1:5" x14ac:dyDescent="0.3">
      <c r="A46" s="19" t="s">
        <v>120</v>
      </c>
      <c r="B46" s="19"/>
      <c r="C46" s="19"/>
    </row>
    <row r="47" spans="1:5" x14ac:dyDescent="0.3">
      <c r="A47" s="14" t="s">
        <v>28</v>
      </c>
      <c r="B47" s="8" t="s">
        <v>0</v>
      </c>
      <c r="C47" s="8" t="s">
        <v>1</v>
      </c>
      <c r="D47" s="8" t="s">
        <v>2</v>
      </c>
      <c r="E47" s="8" t="s">
        <v>31</v>
      </c>
    </row>
    <row r="48" spans="1:5" outlineLevel="2" x14ac:dyDescent="0.3">
      <c r="A48" s="2" t="s">
        <v>27</v>
      </c>
      <c r="B48" t="s">
        <v>29</v>
      </c>
      <c r="C48" t="s">
        <v>13</v>
      </c>
      <c r="D48" t="s">
        <v>10</v>
      </c>
      <c r="E48">
        <v>2000</v>
      </c>
    </row>
    <row r="49" spans="1:5" outlineLevel="2" x14ac:dyDescent="0.3">
      <c r="A49" s="2" t="s">
        <v>8</v>
      </c>
      <c r="B49" t="s">
        <v>9</v>
      </c>
      <c r="C49" t="s">
        <v>6</v>
      </c>
      <c r="D49" t="s">
        <v>10</v>
      </c>
      <c r="E49">
        <v>800</v>
      </c>
    </row>
    <row r="50" spans="1:5" outlineLevel="2" x14ac:dyDescent="0.3">
      <c r="A50" s="2" t="s">
        <v>19</v>
      </c>
      <c r="B50" t="s">
        <v>20</v>
      </c>
      <c r="C50" t="s">
        <v>13</v>
      </c>
      <c r="D50" t="s">
        <v>10</v>
      </c>
      <c r="E50">
        <v>500</v>
      </c>
    </row>
    <row r="51" spans="1:5" outlineLevel="2" x14ac:dyDescent="0.3">
      <c r="A51" t="s">
        <v>49</v>
      </c>
      <c r="B51" t="s">
        <v>16</v>
      </c>
      <c r="C51" t="s">
        <v>6</v>
      </c>
      <c r="D51" t="s">
        <v>10</v>
      </c>
      <c r="E51">
        <v>900</v>
      </c>
    </row>
    <row r="52" spans="1:5" outlineLevel="1" x14ac:dyDescent="0.3">
      <c r="D52" s="13" t="s">
        <v>105</v>
      </c>
      <c r="E52">
        <f>SUBTOTAL(9,E48:E51)</f>
        <v>4200</v>
      </c>
    </row>
    <row r="53" spans="1:5" outlineLevel="2" x14ac:dyDescent="0.3">
      <c r="A53" s="2" t="s">
        <v>4</v>
      </c>
      <c r="B53" t="s">
        <v>5</v>
      </c>
      <c r="C53" t="s">
        <v>6</v>
      </c>
      <c r="D53" t="s">
        <v>7</v>
      </c>
      <c r="E53">
        <v>1500</v>
      </c>
    </row>
    <row r="54" spans="1:5" outlineLevel="2" x14ac:dyDescent="0.3">
      <c r="A54" s="2" t="s">
        <v>18</v>
      </c>
      <c r="B54" t="s">
        <v>30</v>
      </c>
      <c r="C54" t="s">
        <v>13</v>
      </c>
      <c r="D54" t="s">
        <v>7</v>
      </c>
      <c r="E54">
        <v>700</v>
      </c>
    </row>
    <row r="55" spans="1:5" outlineLevel="2" x14ac:dyDescent="0.3">
      <c r="A55" s="2" t="s">
        <v>25</v>
      </c>
      <c r="B55" t="s">
        <v>26</v>
      </c>
      <c r="C55" t="s">
        <v>13</v>
      </c>
      <c r="D55" t="s">
        <v>7</v>
      </c>
      <c r="E55">
        <v>300</v>
      </c>
    </row>
    <row r="56" spans="1:5" outlineLevel="2" x14ac:dyDescent="0.3">
      <c r="A56" t="s">
        <v>48</v>
      </c>
      <c r="B56" t="s">
        <v>12</v>
      </c>
      <c r="C56" t="s">
        <v>13</v>
      </c>
      <c r="D56" t="s">
        <v>7</v>
      </c>
      <c r="E56">
        <v>1200</v>
      </c>
    </row>
    <row r="57" spans="1:5" outlineLevel="1" x14ac:dyDescent="0.3">
      <c r="D57" s="7" t="s">
        <v>106</v>
      </c>
      <c r="E57">
        <f>SUBTOTAL(9,E53:E56)</f>
        <v>3700</v>
      </c>
    </row>
    <row r="58" spans="1:5" outlineLevel="2" x14ac:dyDescent="0.3">
      <c r="A58" s="2" t="s">
        <v>15</v>
      </c>
      <c r="B58" t="s">
        <v>16</v>
      </c>
      <c r="C58" t="s">
        <v>6</v>
      </c>
      <c r="D58" t="s">
        <v>17</v>
      </c>
      <c r="E58">
        <v>900</v>
      </c>
    </row>
    <row r="59" spans="1:5" outlineLevel="2" x14ac:dyDescent="0.3">
      <c r="A59" s="2" t="s">
        <v>23</v>
      </c>
      <c r="B59" t="s">
        <v>24</v>
      </c>
      <c r="C59" t="s">
        <v>6</v>
      </c>
      <c r="D59" t="s">
        <v>17</v>
      </c>
      <c r="E59">
        <v>600</v>
      </c>
    </row>
    <row r="60" spans="1:5" outlineLevel="2" x14ac:dyDescent="0.3">
      <c r="A60" t="s">
        <v>47</v>
      </c>
      <c r="B60" t="s">
        <v>9</v>
      </c>
      <c r="C60" t="s">
        <v>6</v>
      </c>
      <c r="D60" t="s">
        <v>17</v>
      </c>
      <c r="E60">
        <v>800</v>
      </c>
    </row>
    <row r="61" spans="1:5" outlineLevel="1" x14ac:dyDescent="0.3">
      <c r="D61" s="7" t="s">
        <v>107</v>
      </c>
      <c r="E61">
        <f>SUBTOTAL(9,E58:E60)</f>
        <v>2300</v>
      </c>
    </row>
    <row r="62" spans="1:5" outlineLevel="2" x14ac:dyDescent="0.3">
      <c r="A62" s="2" t="s">
        <v>11</v>
      </c>
      <c r="B62" t="s">
        <v>12</v>
      </c>
      <c r="C62" t="s">
        <v>13</v>
      </c>
      <c r="D62" t="s">
        <v>14</v>
      </c>
      <c r="E62">
        <v>1200</v>
      </c>
    </row>
    <row r="63" spans="1:5" outlineLevel="2" x14ac:dyDescent="0.3">
      <c r="A63" s="2" t="s">
        <v>21</v>
      </c>
      <c r="B63" t="s">
        <v>22</v>
      </c>
      <c r="C63" t="s">
        <v>6</v>
      </c>
      <c r="D63" t="s">
        <v>14</v>
      </c>
      <c r="E63">
        <v>400</v>
      </c>
    </row>
    <row r="64" spans="1:5" outlineLevel="2" x14ac:dyDescent="0.3">
      <c r="A64" t="s">
        <v>46</v>
      </c>
      <c r="B64" t="s">
        <v>5</v>
      </c>
      <c r="C64" t="s">
        <v>6</v>
      </c>
      <c r="D64" t="s">
        <v>14</v>
      </c>
      <c r="E64">
        <v>1500</v>
      </c>
    </row>
    <row r="65" spans="1:7" outlineLevel="2" x14ac:dyDescent="0.3">
      <c r="A65" t="s">
        <v>50</v>
      </c>
      <c r="B65" t="s">
        <v>30</v>
      </c>
      <c r="C65" t="s">
        <v>13</v>
      </c>
      <c r="D65" t="s">
        <v>14</v>
      </c>
      <c r="E65">
        <v>700</v>
      </c>
    </row>
    <row r="66" spans="1:7" outlineLevel="1" x14ac:dyDescent="0.3">
      <c r="D66" s="7" t="s">
        <v>108</v>
      </c>
      <c r="E66">
        <f>SUBTOTAL(9,E62:E65)</f>
        <v>3800</v>
      </c>
    </row>
    <row r="67" spans="1:7" x14ac:dyDescent="0.3">
      <c r="D67" s="7" t="s">
        <v>45</v>
      </c>
      <c r="E67">
        <f>SUBTOTAL(9,E48:E65)</f>
        <v>14000</v>
      </c>
    </row>
    <row r="69" spans="1:7" x14ac:dyDescent="0.3">
      <c r="A69" s="18" t="s">
        <v>121</v>
      </c>
      <c r="B69" s="18"/>
      <c r="C69" s="18"/>
    </row>
    <row r="70" spans="1:7" x14ac:dyDescent="0.3">
      <c r="A70" s="15">
        <v>1</v>
      </c>
      <c r="B70" s="16">
        <v>2</v>
      </c>
      <c r="C70" s="15">
        <v>3</v>
      </c>
      <c r="E70" s="8" t="s">
        <v>109</v>
      </c>
      <c r="F70" s="7" t="s">
        <v>110</v>
      </c>
      <c r="G70" s="7" t="s">
        <v>111</v>
      </c>
    </row>
    <row r="71" spans="1:7" x14ac:dyDescent="0.3">
      <c r="A71" s="15">
        <v>4</v>
      </c>
      <c r="B71" s="17">
        <v>5</v>
      </c>
      <c r="C71" s="17">
        <v>6</v>
      </c>
      <c r="E71" s="4">
        <f ca="1">OFFSET(B70,3,-1)</f>
        <v>10</v>
      </c>
      <c r="F71" s="4">
        <f ca="1">SUM(OFFSET(B71,0,0,3,2))</f>
        <v>51</v>
      </c>
      <c r="G71" s="4">
        <f ca="1">AVERAGE(OFFSET(B71,0,0,3,2))</f>
        <v>8.5</v>
      </c>
    </row>
    <row r="72" spans="1:7" x14ac:dyDescent="0.3">
      <c r="A72" s="15">
        <v>7</v>
      </c>
      <c r="B72" s="17">
        <v>8</v>
      </c>
      <c r="C72" s="17">
        <v>9</v>
      </c>
    </row>
    <row r="73" spans="1:7" x14ac:dyDescent="0.3">
      <c r="A73" s="16">
        <v>10</v>
      </c>
      <c r="B73" s="17">
        <v>11</v>
      </c>
      <c r="C73" s="17">
        <v>12</v>
      </c>
    </row>
  </sheetData>
  <sortState xmlns:xlrd2="http://schemas.microsoft.com/office/spreadsheetml/2017/richdata2" ref="A39:E53">
    <sortCondition ref="D38"/>
  </sortState>
  <mergeCells count="10">
    <mergeCell ref="A1:D1"/>
    <mergeCell ref="A5:C5"/>
    <mergeCell ref="A9:D9"/>
    <mergeCell ref="A13:C13"/>
    <mergeCell ref="A24:D24"/>
    <mergeCell ref="A34:D34"/>
    <mergeCell ref="A38:D38"/>
    <mergeCell ref="A42:C42"/>
    <mergeCell ref="A46:C46"/>
    <mergeCell ref="A69:C6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Sales!$B$2:$B$11</xm:f>
          </x14:formula1>
          <xm:sqref>A11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1"/>
  <sheetViews>
    <sheetView zoomScaleNormal="100" workbookViewId="0">
      <pane xSplit="1" topLeftCell="C1" activePane="topRight" state="frozen"/>
      <selection pane="topRight" activeCell="N40" sqref="N40"/>
    </sheetView>
  </sheetViews>
  <sheetFormatPr defaultRowHeight="14.4" x14ac:dyDescent="0.3"/>
  <cols>
    <col min="1" max="1" width="12.33203125" style="2" bestFit="1" customWidth="1"/>
    <col min="2" max="2" width="16.33203125" customWidth="1"/>
    <col min="3" max="3" width="19.77734375" bestFit="1" customWidth="1"/>
    <col min="5" max="5" width="10.109375" bestFit="1" customWidth="1"/>
    <col min="6" max="6" width="10.33203125" style="1" bestFit="1" customWidth="1"/>
    <col min="7" max="7" width="10.109375" bestFit="1" customWidth="1"/>
    <col min="8" max="8" width="9.6640625" bestFit="1" customWidth="1"/>
    <col min="9" max="9" width="11.88671875" bestFit="1" customWidth="1"/>
    <col min="10" max="10" width="12.21875" bestFit="1" customWidth="1"/>
    <col min="11" max="11" width="14" bestFit="1" customWidth="1"/>
    <col min="12" max="12" width="13.6640625" bestFit="1" customWidth="1"/>
    <col min="13" max="13" width="16.6640625" bestFit="1" customWidth="1"/>
    <col min="15" max="15" width="17.77734375" bestFit="1" customWidth="1"/>
    <col min="16" max="16" width="10.88671875" bestFit="1" customWidth="1"/>
    <col min="17" max="17" width="8.77734375" style="4"/>
    <col min="18" max="18" width="21.77734375" bestFit="1" customWidth="1"/>
    <col min="19" max="19" width="24.5546875" bestFit="1" customWidth="1"/>
    <col min="21" max="21" width="13.44140625" bestFit="1" customWidth="1"/>
    <col min="22" max="22" width="15.77734375" bestFit="1" customWidth="1"/>
    <col min="23" max="23" width="14.77734375" bestFit="1" customWidth="1"/>
    <col min="25" max="25" width="9.77734375" bestFit="1" customWidth="1"/>
  </cols>
  <sheetData>
    <row r="1" spans="1:36" x14ac:dyDescent="0.3">
      <c r="A1" s="2" t="s">
        <v>28</v>
      </c>
      <c r="B1" t="s">
        <v>0</v>
      </c>
      <c r="C1" t="s">
        <v>1</v>
      </c>
      <c r="D1" t="s">
        <v>2</v>
      </c>
      <c r="E1" t="s">
        <v>31</v>
      </c>
      <c r="F1" s="1" t="s">
        <v>3</v>
      </c>
      <c r="G1" t="s">
        <v>32</v>
      </c>
      <c r="H1" t="s">
        <v>43</v>
      </c>
      <c r="U1" s="4"/>
      <c r="AI1" s="5"/>
      <c r="AJ1" s="4"/>
    </row>
    <row r="2" spans="1:36" x14ac:dyDescent="0.3">
      <c r="A2" s="2" t="s">
        <v>27</v>
      </c>
      <c r="B2" t="s">
        <v>29</v>
      </c>
      <c r="C2" t="s">
        <v>13</v>
      </c>
      <c r="D2" t="s">
        <v>10</v>
      </c>
      <c r="E2">
        <v>2000</v>
      </c>
      <c r="F2" s="1">
        <v>45682</v>
      </c>
      <c r="G2">
        <v>1</v>
      </c>
      <c r="H2">
        <f t="shared" ref="H2:H51" si="0">SUMIF(B:B,B2,E:E)</f>
        <v>10000</v>
      </c>
      <c r="N2" s="2"/>
      <c r="O2" s="2"/>
      <c r="V2" s="4"/>
    </row>
    <row r="3" spans="1:36" x14ac:dyDescent="0.3">
      <c r="A3" s="2" t="s">
        <v>4</v>
      </c>
      <c r="B3" t="s">
        <v>5</v>
      </c>
      <c r="C3" t="s">
        <v>6</v>
      </c>
      <c r="D3" t="s">
        <v>7</v>
      </c>
      <c r="E3">
        <v>1500</v>
      </c>
      <c r="F3" s="1">
        <v>45658</v>
      </c>
      <c r="G3">
        <v>3</v>
      </c>
      <c r="H3">
        <f t="shared" si="0"/>
        <v>7500</v>
      </c>
      <c r="M3" s="3"/>
      <c r="N3" s="2"/>
      <c r="O3" s="2"/>
      <c r="V3" s="4"/>
    </row>
    <row r="4" spans="1:36" x14ac:dyDescent="0.3">
      <c r="A4" s="2" t="s">
        <v>11</v>
      </c>
      <c r="B4" t="s">
        <v>12</v>
      </c>
      <c r="C4" t="s">
        <v>13</v>
      </c>
      <c r="D4" t="s">
        <v>14</v>
      </c>
      <c r="E4">
        <v>1200</v>
      </c>
      <c r="F4" s="1">
        <v>45662</v>
      </c>
      <c r="G4">
        <v>2</v>
      </c>
      <c r="H4">
        <f t="shared" si="0"/>
        <v>6000</v>
      </c>
      <c r="N4" s="2"/>
      <c r="O4" s="2"/>
      <c r="V4" s="4"/>
    </row>
    <row r="5" spans="1:36" x14ac:dyDescent="0.3">
      <c r="A5" s="2" t="s">
        <v>15</v>
      </c>
      <c r="B5" t="s">
        <v>16</v>
      </c>
      <c r="C5" t="s">
        <v>6</v>
      </c>
      <c r="D5" t="s">
        <v>17</v>
      </c>
      <c r="E5">
        <v>900</v>
      </c>
      <c r="F5" s="1">
        <v>45665</v>
      </c>
      <c r="G5">
        <v>1</v>
      </c>
      <c r="H5">
        <f t="shared" si="0"/>
        <v>4500</v>
      </c>
      <c r="N5" s="2"/>
      <c r="O5" s="2"/>
      <c r="V5" s="4"/>
    </row>
    <row r="6" spans="1:36" x14ac:dyDescent="0.3">
      <c r="A6" s="2" t="s">
        <v>8</v>
      </c>
      <c r="B6" t="s">
        <v>9</v>
      </c>
      <c r="C6" t="s">
        <v>6</v>
      </c>
      <c r="D6" t="s">
        <v>10</v>
      </c>
      <c r="E6">
        <v>800</v>
      </c>
      <c r="F6" s="1">
        <v>45660</v>
      </c>
      <c r="G6">
        <v>5</v>
      </c>
      <c r="H6">
        <f t="shared" si="0"/>
        <v>4000</v>
      </c>
      <c r="N6" s="2"/>
      <c r="O6" s="2"/>
      <c r="V6" s="4"/>
    </row>
    <row r="7" spans="1:36" x14ac:dyDescent="0.3">
      <c r="A7" s="2" t="s">
        <v>18</v>
      </c>
      <c r="B7" t="s">
        <v>30</v>
      </c>
      <c r="C7" t="s">
        <v>13</v>
      </c>
      <c r="D7" t="s">
        <v>7</v>
      </c>
      <c r="E7">
        <v>700</v>
      </c>
      <c r="F7" s="1">
        <v>45669</v>
      </c>
      <c r="G7">
        <v>1</v>
      </c>
      <c r="H7">
        <f t="shared" si="0"/>
        <v>3500</v>
      </c>
      <c r="N7" s="2"/>
      <c r="O7" s="2"/>
      <c r="V7" s="4"/>
    </row>
    <row r="8" spans="1:36" x14ac:dyDescent="0.3">
      <c r="A8" s="2" t="s">
        <v>23</v>
      </c>
      <c r="B8" t="s">
        <v>24</v>
      </c>
      <c r="C8" t="s">
        <v>6</v>
      </c>
      <c r="D8" t="s">
        <v>17</v>
      </c>
      <c r="E8">
        <v>600</v>
      </c>
      <c r="F8" s="1">
        <v>45677</v>
      </c>
      <c r="G8">
        <v>4</v>
      </c>
      <c r="H8">
        <f t="shared" si="0"/>
        <v>3000</v>
      </c>
      <c r="N8" s="2"/>
      <c r="O8" s="2"/>
      <c r="V8" s="4"/>
    </row>
    <row r="9" spans="1:36" x14ac:dyDescent="0.3">
      <c r="A9" s="2" t="s">
        <v>19</v>
      </c>
      <c r="B9" t="s">
        <v>20</v>
      </c>
      <c r="C9" t="s">
        <v>13</v>
      </c>
      <c r="D9" t="s">
        <v>10</v>
      </c>
      <c r="E9">
        <v>500</v>
      </c>
      <c r="F9" s="1">
        <v>45672</v>
      </c>
      <c r="G9">
        <v>3</v>
      </c>
      <c r="H9">
        <f t="shared" si="0"/>
        <v>2500</v>
      </c>
      <c r="I9" s="3"/>
      <c r="N9" s="2"/>
      <c r="O9" s="2"/>
      <c r="V9" s="4"/>
    </row>
    <row r="10" spans="1:36" x14ac:dyDescent="0.3">
      <c r="A10" s="2" t="s">
        <v>21</v>
      </c>
      <c r="B10" t="s">
        <v>22</v>
      </c>
      <c r="C10" t="s">
        <v>6</v>
      </c>
      <c r="D10" t="s">
        <v>14</v>
      </c>
      <c r="E10">
        <v>400</v>
      </c>
      <c r="F10" s="1">
        <v>45675</v>
      </c>
      <c r="G10">
        <v>2</v>
      </c>
      <c r="H10">
        <f t="shared" si="0"/>
        <v>2000</v>
      </c>
      <c r="N10" s="2"/>
      <c r="O10" s="2"/>
      <c r="V10" s="4"/>
    </row>
    <row r="11" spans="1:36" x14ac:dyDescent="0.3">
      <c r="A11" s="2" t="s">
        <v>25</v>
      </c>
      <c r="B11" t="s">
        <v>26</v>
      </c>
      <c r="C11" t="s">
        <v>13</v>
      </c>
      <c r="D11" t="s">
        <v>7</v>
      </c>
      <c r="E11">
        <v>300</v>
      </c>
      <c r="F11" s="1">
        <v>45679</v>
      </c>
      <c r="G11">
        <v>2</v>
      </c>
      <c r="H11">
        <f t="shared" si="0"/>
        <v>1500</v>
      </c>
      <c r="N11" s="2"/>
      <c r="O11" s="2"/>
      <c r="V11" s="4"/>
    </row>
    <row r="12" spans="1:36" x14ac:dyDescent="0.3">
      <c r="A12" t="s">
        <v>46</v>
      </c>
      <c r="B12" t="s">
        <v>5</v>
      </c>
      <c r="C12" t="s">
        <v>6</v>
      </c>
      <c r="D12" t="s">
        <v>14</v>
      </c>
      <c r="E12">
        <v>1500</v>
      </c>
      <c r="F12" s="1">
        <v>45680</v>
      </c>
      <c r="G12">
        <v>3</v>
      </c>
      <c r="H12">
        <f t="shared" si="0"/>
        <v>7500</v>
      </c>
      <c r="N12" s="2"/>
      <c r="O12" s="2"/>
      <c r="V12" s="4"/>
    </row>
    <row r="13" spans="1:36" x14ac:dyDescent="0.3">
      <c r="A13" t="s">
        <v>47</v>
      </c>
      <c r="B13" t="s">
        <v>9</v>
      </c>
      <c r="C13" t="s">
        <v>6</v>
      </c>
      <c r="D13" t="s">
        <v>17</v>
      </c>
      <c r="E13">
        <v>800</v>
      </c>
      <c r="F13" s="1">
        <v>45681</v>
      </c>
      <c r="G13">
        <v>5</v>
      </c>
      <c r="H13">
        <f t="shared" si="0"/>
        <v>4000</v>
      </c>
      <c r="N13" s="2"/>
      <c r="O13" s="2"/>
      <c r="V13" s="4"/>
    </row>
    <row r="14" spans="1:36" x14ac:dyDescent="0.3">
      <c r="A14" t="s">
        <v>48</v>
      </c>
      <c r="B14" t="s">
        <v>12</v>
      </c>
      <c r="C14" t="s">
        <v>13</v>
      </c>
      <c r="D14" t="s">
        <v>7</v>
      </c>
      <c r="E14">
        <v>1200</v>
      </c>
      <c r="F14" s="1">
        <v>45682</v>
      </c>
      <c r="G14">
        <v>2</v>
      </c>
      <c r="H14">
        <f t="shared" si="0"/>
        <v>6000</v>
      </c>
      <c r="N14" s="2"/>
      <c r="O14" s="2"/>
      <c r="V14" s="4"/>
    </row>
    <row r="15" spans="1:36" x14ac:dyDescent="0.3">
      <c r="A15" t="s">
        <v>49</v>
      </c>
      <c r="B15" t="s">
        <v>16</v>
      </c>
      <c r="C15" t="s">
        <v>6</v>
      </c>
      <c r="D15" t="s">
        <v>10</v>
      </c>
      <c r="E15">
        <v>900</v>
      </c>
      <c r="F15" s="1">
        <v>45683</v>
      </c>
      <c r="G15">
        <v>1</v>
      </c>
      <c r="H15">
        <f t="shared" si="0"/>
        <v>4500</v>
      </c>
      <c r="N15" s="2"/>
      <c r="O15" s="2"/>
      <c r="V15" s="4"/>
    </row>
    <row r="16" spans="1:36" x14ac:dyDescent="0.3">
      <c r="A16" t="s">
        <v>50</v>
      </c>
      <c r="B16" t="s">
        <v>30</v>
      </c>
      <c r="C16" t="s">
        <v>13</v>
      </c>
      <c r="D16" t="s">
        <v>14</v>
      </c>
      <c r="E16">
        <v>700</v>
      </c>
      <c r="F16" s="1">
        <v>45684</v>
      </c>
      <c r="G16">
        <v>1</v>
      </c>
      <c r="H16">
        <f t="shared" si="0"/>
        <v>3500</v>
      </c>
      <c r="N16" s="2"/>
      <c r="O16" s="2"/>
      <c r="V16" s="4"/>
    </row>
    <row r="17" spans="1:22" x14ac:dyDescent="0.3">
      <c r="A17" t="s">
        <v>51</v>
      </c>
      <c r="B17" t="s">
        <v>20</v>
      </c>
      <c r="C17" t="s">
        <v>13</v>
      </c>
      <c r="D17" t="s">
        <v>17</v>
      </c>
      <c r="E17">
        <v>500</v>
      </c>
      <c r="F17" s="1">
        <v>45685</v>
      </c>
      <c r="G17">
        <v>3</v>
      </c>
      <c r="H17">
        <f t="shared" si="0"/>
        <v>2500</v>
      </c>
      <c r="N17" s="2"/>
      <c r="O17" s="2"/>
      <c r="V17" s="4"/>
    </row>
    <row r="18" spans="1:22" x14ac:dyDescent="0.3">
      <c r="A18" t="s">
        <v>52</v>
      </c>
      <c r="B18" t="s">
        <v>22</v>
      </c>
      <c r="C18" t="s">
        <v>6</v>
      </c>
      <c r="D18" t="s">
        <v>7</v>
      </c>
      <c r="E18">
        <v>400</v>
      </c>
      <c r="F18" s="1">
        <v>45686</v>
      </c>
      <c r="G18">
        <v>2</v>
      </c>
      <c r="H18">
        <f t="shared" si="0"/>
        <v>2000</v>
      </c>
      <c r="N18" s="2"/>
      <c r="O18" s="2"/>
      <c r="V18" s="4"/>
    </row>
    <row r="19" spans="1:22" x14ac:dyDescent="0.3">
      <c r="A19" t="s">
        <v>53</v>
      </c>
      <c r="B19" t="s">
        <v>24</v>
      </c>
      <c r="C19" t="s">
        <v>6</v>
      </c>
      <c r="D19" t="s">
        <v>10</v>
      </c>
      <c r="E19">
        <v>600</v>
      </c>
      <c r="F19" s="1">
        <v>45687</v>
      </c>
      <c r="G19">
        <v>4</v>
      </c>
      <c r="H19">
        <f t="shared" si="0"/>
        <v>3000</v>
      </c>
      <c r="N19" s="2"/>
      <c r="O19" s="2"/>
      <c r="V19" s="4"/>
    </row>
    <row r="20" spans="1:22" x14ac:dyDescent="0.3">
      <c r="A20" t="s">
        <v>54</v>
      </c>
      <c r="B20" t="s">
        <v>26</v>
      </c>
      <c r="C20" t="s">
        <v>13</v>
      </c>
      <c r="D20" t="s">
        <v>14</v>
      </c>
      <c r="E20">
        <v>300</v>
      </c>
      <c r="F20" s="1">
        <v>45688</v>
      </c>
      <c r="G20">
        <v>2</v>
      </c>
      <c r="H20">
        <f t="shared" si="0"/>
        <v>1500</v>
      </c>
      <c r="N20" s="2"/>
      <c r="O20" s="2"/>
      <c r="V20" s="4"/>
    </row>
    <row r="21" spans="1:22" x14ac:dyDescent="0.3">
      <c r="A21" t="s">
        <v>55</v>
      </c>
      <c r="B21" t="s">
        <v>29</v>
      </c>
      <c r="C21" t="s">
        <v>13</v>
      </c>
      <c r="D21" t="s">
        <v>17</v>
      </c>
      <c r="E21">
        <v>2000</v>
      </c>
      <c r="F21" s="1">
        <v>45689</v>
      </c>
      <c r="G21">
        <v>1</v>
      </c>
      <c r="H21">
        <f t="shared" si="0"/>
        <v>10000</v>
      </c>
      <c r="N21" s="2"/>
      <c r="O21" s="2"/>
      <c r="V21" s="4"/>
    </row>
    <row r="22" spans="1:22" x14ac:dyDescent="0.3">
      <c r="A22" t="s">
        <v>56</v>
      </c>
      <c r="B22" t="s">
        <v>5</v>
      </c>
      <c r="C22" t="s">
        <v>6</v>
      </c>
      <c r="D22" t="s">
        <v>7</v>
      </c>
      <c r="E22">
        <v>1500</v>
      </c>
      <c r="F22" s="1">
        <v>45690</v>
      </c>
      <c r="G22">
        <v>3</v>
      </c>
      <c r="H22">
        <f t="shared" si="0"/>
        <v>7500</v>
      </c>
      <c r="N22" s="2"/>
      <c r="O22" s="2"/>
      <c r="V22" s="4"/>
    </row>
    <row r="23" spans="1:22" x14ac:dyDescent="0.3">
      <c r="A23" t="s">
        <v>57</v>
      </c>
      <c r="B23" t="s">
        <v>9</v>
      </c>
      <c r="C23" t="s">
        <v>6</v>
      </c>
      <c r="D23" t="s">
        <v>10</v>
      </c>
      <c r="E23">
        <v>800</v>
      </c>
      <c r="F23" s="1">
        <v>45691</v>
      </c>
      <c r="G23">
        <v>5</v>
      </c>
      <c r="H23">
        <f t="shared" si="0"/>
        <v>4000</v>
      </c>
      <c r="N23" s="2"/>
      <c r="O23" s="2"/>
      <c r="V23" s="4"/>
    </row>
    <row r="24" spans="1:22" x14ac:dyDescent="0.3">
      <c r="A24" t="s">
        <v>58</v>
      </c>
      <c r="B24" t="s">
        <v>12</v>
      </c>
      <c r="C24" t="s">
        <v>13</v>
      </c>
      <c r="D24" t="s">
        <v>14</v>
      </c>
      <c r="E24">
        <v>1200</v>
      </c>
      <c r="F24" s="1">
        <v>45692</v>
      </c>
      <c r="G24">
        <v>2</v>
      </c>
      <c r="H24">
        <f t="shared" si="0"/>
        <v>6000</v>
      </c>
      <c r="N24" s="2"/>
      <c r="O24" s="2"/>
      <c r="V24" s="4"/>
    </row>
    <row r="25" spans="1:22" x14ac:dyDescent="0.3">
      <c r="A25" t="s">
        <v>59</v>
      </c>
      <c r="B25" t="s">
        <v>16</v>
      </c>
      <c r="C25" t="s">
        <v>6</v>
      </c>
      <c r="D25" t="s">
        <v>17</v>
      </c>
      <c r="E25">
        <v>900</v>
      </c>
      <c r="F25" s="1">
        <v>45693</v>
      </c>
      <c r="G25">
        <v>1</v>
      </c>
      <c r="H25">
        <f t="shared" si="0"/>
        <v>4500</v>
      </c>
      <c r="N25" s="2"/>
      <c r="O25" s="2"/>
      <c r="V25" s="4"/>
    </row>
    <row r="26" spans="1:22" x14ac:dyDescent="0.3">
      <c r="A26" t="s">
        <v>60</v>
      </c>
      <c r="B26" t="s">
        <v>30</v>
      </c>
      <c r="C26" t="s">
        <v>13</v>
      </c>
      <c r="D26" t="s">
        <v>7</v>
      </c>
      <c r="E26">
        <v>700</v>
      </c>
      <c r="F26" s="1">
        <v>45694</v>
      </c>
      <c r="G26">
        <v>1</v>
      </c>
      <c r="H26">
        <f t="shared" si="0"/>
        <v>3500</v>
      </c>
      <c r="N26" s="2"/>
      <c r="O26" s="2"/>
      <c r="V26" s="4"/>
    </row>
    <row r="27" spans="1:22" x14ac:dyDescent="0.3">
      <c r="A27" t="s">
        <v>61</v>
      </c>
      <c r="B27" t="s">
        <v>20</v>
      </c>
      <c r="C27" t="s">
        <v>13</v>
      </c>
      <c r="D27" t="s">
        <v>10</v>
      </c>
      <c r="E27">
        <v>500</v>
      </c>
      <c r="F27" s="1">
        <v>45695</v>
      </c>
      <c r="G27">
        <v>3</v>
      </c>
      <c r="H27">
        <f t="shared" si="0"/>
        <v>2500</v>
      </c>
      <c r="N27" s="2"/>
      <c r="O27" s="2"/>
      <c r="V27" s="4"/>
    </row>
    <row r="28" spans="1:22" x14ac:dyDescent="0.3">
      <c r="A28" t="s">
        <v>62</v>
      </c>
      <c r="B28" t="s">
        <v>22</v>
      </c>
      <c r="C28" t="s">
        <v>6</v>
      </c>
      <c r="D28" t="s">
        <v>14</v>
      </c>
      <c r="E28">
        <v>400</v>
      </c>
      <c r="F28" s="1">
        <v>45696</v>
      </c>
      <c r="G28">
        <v>2</v>
      </c>
      <c r="H28">
        <f t="shared" si="0"/>
        <v>2000</v>
      </c>
      <c r="N28" s="2"/>
      <c r="O28" s="2"/>
      <c r="V28" s="4"/>
    </row>
    <row r="29" spans="1:22" x14ac:dyDescent="0.3">
      <c r="A29" t="s">
        <v>63</v>
      </c>
      <c r="B29" t="s">
        <v>24</v>
      </c>
      <c r="C29" t="s">
        <v>6</v>
      </c>
      <c r="D29" t="s">
        <v>17</v>
      </c>
      <c r="E29">
        <v>600</v>
      </c>
      <c r="F29" s="1">
        <v>45697</v>
      </c>
      <c r="G29">
        <v>4</v>
      </c>
      <c r="H29">
        <f t="shared" si="0"/>
        <v>3000</v>
      </c>
      <c r="N29" s="2"/>
      <c r="O29" s="2"/>
      <c r="V29" s="4"/>
    </row>
    <row r="30" spans="1:22" x14ac:dyDescent="0.3">
      <c r="A30" t="s">
        <v>64</v>
      </c>
      <c r="B30" t="s">
        <v>26</v>
      </c>
      <c r="C30" t="s">
        <v>13</v>
      </c>
      <c r="D30" t="s">
        <v>7</v>
      </c>
      <c r="E30">
        <v>300</v>
      </c>
      <c r="F30" s="1">
        <v>45698</v>
      </c>
      <c r="G30">
        <v>2</v>
      </c>
      <c r="H30">
        <f t="shared" si="0"/>
        <v>1500</v>
      </c>
      <c r="N30" s="2"/>
      <c r="O30" s="2"/>
      <c r="V30" s="4"/>
    </row>
    <row r="31" spans="1:22" x14ac:dyDescent="0.3">
      <c r="A31" t="s">
        <v>65</v>
      </c>
      <c r="B31" t="s">
        <v>29</v>
      </c>
      <c r="C31" t="s">
        <v>13</v>
      </c>
      <c r="D31" t="s">
        <v>10</v>
      </c>
      <c r="E31">
        <v>2000</v>
      </c>
      <c r="F31" s="1">
        <v>45699</v>
      </c>
      <c r="G31">
        <v>1</v>
      </c>
      <c r="H31">
        <f t="shared" si="0"/>
        <v>10000</v>
      </c>
      <c r="N31" s="2"/>
      <c r="O31" s="2"/>
      <c r="V31" s="4"/>
    </row>
    <row r="32" spans="1:22" x14ac:dyDescent="0.3">
      <c r="A32" t="s">
        <v>66</v>
      </c>
      <c r="B32" t="s">
        <v>5</v>
      </c>
      <c r="C32" t="s">
        <v>6</v>
      </c>
      <c r="D32" t="s">
        <v>14</v>
      </c>
      <c r="E32">
        <v>1500</v>
      </c>
      <c r="F32" s="1">
        <v>45700</v>
      </c>
      <c r="G32">
        <v>3</v>
      </c>
      <c r="H32">
        <f t="shared" si="0"/>
        <v>7500</v>
      </c>
      <c r="N32" s="2"/>
      <c r="O32" s="2"/>
      <c r="V32" s="4"/>
    </row>
    <row r="33" spans="1:22" x14ac:dyDescent="0.3">
      <c r="A33" t="s">
        <v>67</v>
      </c>
      <c r="B33" t="s">
        <v>9</v>
      </c>
      <c r="C33" t="s">
        <v>6</v>
      </c>
      <c r="D33" t="s">
        <v>17</v>
      </c>
      <c r="E33">
        <v>800</v>
      </c>
      <c r="F33" s="1">
        <v>45701</v>
      </c>
      <c r="G33">
        <v>5</v>
      </c>
      <c r="H33">
        <f t="shared" si="0"/>
        <v>4000</v>
      </c>
      <c r="N33" s="2"/>
      <c r="O33" s="2"/>
      <c r="V33" s="4"/>
    </row>
    <row r="34" spans="1:22" x14ac:dyDescent="0.3">
      <c r="A34" t="s">
        <v>68</v>
      </c>
      <c r="B34" t="s">
        <v>12</v>
      </c>
      <c r="C34" t="s">
        <v>13</v>
      </c>
      <c r="D34" t="s">
        <v>7</v>
      </c>
      <c r="E34">
        <v>1200</v>
      </c>
      <c r="F34" s="1">
        <v>45702</v>
      </c>
      <c r="G34">
        <v>2</v>
      </c>
      <c r="H34">
        <f t="shared" si="0"/>
        <v>6000</v>
      </c>
      <c r="N34" s="2"/>
      <c r="O34" s="2"/>
      <c r="V34" s="4"/>
    </row>
    <row r="35" spans="1:22" x14ac:dyDescent="0.3">
      <c r="A35" t="s">
        <v>69</v>
      </c>
      <c r="B35" t="s">
        <v>16</v>
      </c>
      <c r="C35" t="s">
        <v>6</v>
      </c>
      <c r="D35" t="s">
        <v>10</v>
      </c>
      <c r="E35">
        <v>900</v>
      </c>
      <c r="F35" s="1">
        <v>45703</v>
      </c>
      <c r="G35">
        <v>1</v>
      </c>
      <c r="H35">
        <f t="shared" si="0"/>
        <v>4500</v>
      </c>
      <c r="N35" s="2"/>
      <c r="O35" s="2"/>
      <c r="V35" s="4"/>
    </row>
    <row r="36" spans="1:22" x14ac:dyDescent="0.3">
      <c r="A36" t="s">
        <v>70</v>
      </c>
      <c r="B36" t="s">
        <v>30</v>
      </c>
      <c r="C36" t="s">
        <v>13</v>
      </c>
      <c r="D36" t="s">
        <v>14</v>
      </c>
      <c r="E36">
        <v>700</v>
      </c>
      <c r="F36" s="1">
        <v>45704</v>
      </c>
      <c r="G36">
        <v>1</v>
      </c>
      <c r="H36">
        <f t="shared" si="0"/>
        <v>3500</v>
      </c>
      <c r="N36" s="2"/>
      <c r="O36" s="2"/>
      <c r="V36" s="4"/>
    </row>
    <row r="37" spans="1:22" x14ac:dyDescent="0.3">
      <c r="A37" t="s">
        <v>71</v>
      </c>
      <c r="B37" t="s">
        <v>20</v>
      </c>
      <c r="C37" t="s">
        <v>13</v>
      </c>
      <c r="D37" t="s">
        <v>17</v>
      </c>
      <c r="E37">
        <v>500</v>
      </c>
      <c r="F37" s="1">
        <v>45705</v>
      </c>
      <c r="G37">
        <v>3</v>
      </c>
      <c r="H37">
        <f t="shared" si="0"/>
        <v>2500</v>
      </c>
      <c r="N37" s="2"/>
      <c r="O37" s="2"/>
      <c r="V37" s="4"/>
    </row>
    <row r="38" spans="1:22" x14ac:dyDescent="0.3">
      <c r="A38" t="s">
        <v>72</v>
      </c>
      <c r="B38" t="s">
        <v>22</v>
      </c>
      <c r="C38" t="s">
        <v>6</v>
      </c>
      <c r="D38" t="s">
        <v>7</v>
      </c>
      <c r="E38">
        <v>400</v>
      </c>
      <c r="F38" s="1">
        <v>45706</v>
      </c>
      <c r="G38">
        <v>2</v>
      </c>
      <c r="H38">
        <f t="shared" si="0"/>
        <v>2000</v>
      </c>
      <c r="N38" s="2"/>
      <c r="O38" s="2"/>
      <c r="V38" s="4"/>
    </row>
    <row r="39" spans="1:22" x14ac:dyDescent="0.3">
      <c r="A39" t="s">
        <v>73</v>
      </c>
      <c r="B39" t="s">
        <v>24</v>
      </c>
      <c r="C39" t="s">
        <v>6</v>
      </c>
      <c r="D39" t="s">
        <v>10</v>
      </c>
      <c r="E39">
        <v>600</v>
      </c>
      <c r="F39" s="1">
        <v>45707</v>
      </c>
      <c r="G39">
        <v>4</v>
      </c>
      <c r="H39">
        <f t="shared" si="0"/>
        <v>3000</v>
      </c>
      <c r="N39" s="2"/>
      <c r="O39" s="2"/>
      <c r="V39" s="4"/>
    </row>
    <row r="40" spans="1:22" x14ac:dyDescent="0.3">
      <c r="A40" t="s">
        <v>74</v>
      </c>
      <c r="B40" t="s">
        <v>26</v>
      </c>
      <c r="C40" t="s">
        <v>13</v>
      </c>
      <c r="D40" t="s">
        <v>14</v>
      </c>
      <c r="E40">
        <v>300</v>
      </c>
      <c r="F40" s="1">
        <v>45708</v>
      </c>
      <c r="G40">
        <v>2</v>
      </c>
      <c r="H40">
        <f t="shared" si="0"/>
        <v>1500</v>
      </c>
      <c r="N40" s="2"/>
      <c r="O40" s="2"/>
      <c r="V40" s="4"/>
    </row>
    <row r="41" spans="1:22" x14ac:dyDescent="0.3">
      <c r="A41" t="s">
        <v>75</v>
      </c>
      <c r="B41" t="s">
        <v>29</v>
      </c>
      <c r="C41" t="s">
        <v>13</v>
      </c>
      <c r="D41" t="s">
        <v>17</v>
      </c>
      <c r="E41">
        <v>2000</v>
      </c>
      <c r="F41" s="1">
        <v>45709</v>
      </c>
      <c r="G41">
        <v>1</v>
      </c>
      <c r="H41">
        <f t="shared" si="0"/>
        <v>10000</v>
      </c>
      <c r="N41" s="2"/>
      <c r="O41" s="2"/>
      <c r="V41" s="4"/>
    </row>
    <row r="42" spans="1:22" x14ac:dyDescent="0.3">
      <c r="A42" t="s">
        <v>76</v>
      </c>
      <c r="B42" t="s">
        <v>5</v>
      </c>
      <c r="C42" t="s">
        <v>6</v>
      </c>
      <c r="D42" t="s">
        <v>7</v>
      </c>
      <c r="E42">
        <v>1500</v>
      </c>
      <c r="F42" s="1">
        <v>45710</v>
      </c>
      <c r="G42">
        <v>3</v>
      </c>
      <c r="H42">
        <f t="shared" si="0"/>
        <v>7500</v>
      </c>
      <c r="N42" s="2"/>
      <c r="O42" s="2"/>
      <c r="V42" s="4"/>
    </row>
    <row r="43" spans="1:22" x14ac:dyDescent="0.3">
      <c r="A43" t="s">
        <v>77</v>
      </c>
      <c r="B43" t="s">
        <v>9</v>
      </c>
      <c r="C43" t="s">
        <v>6</v>
      </c>
      <c r="D43" t="s">
        <v>10</v>
      </c>
      <c r="E43">
        <v>800</v>
      </c>
      <c r="F43" s="1">
        <v>45711</v>
      </c>
      <c r="G43">
        <v>5</v>
      </c>
      <c r="H43">
        <f t="shared" si="0"/>
        <v>4000</v>
      </c>
      <c r="N43" s="2"/>
      <c r="O43" s="2"/>
      <c r="V43" s="4"/>
    </row>
    <row r="44" spans="1:22" x14ac:dyDescent="0.3">
      <c r="A44" t="s">
        <v>78</v>
      </c>
      <c r="B44" t="s">
        <v>12</v>
      </c>
      <c r="C44" t="s">
        <v>13</v>
      </c>
      <c r="D44" t="s">
        <v>14</v>
      </c>
      <c r="E44">
        <v>1200</v>
      </c>
      <c r="F44" s="1">
        <v>45712</v>
      </c>
      <c r="G44">
        <v>2</v>
      </c>
      <c r="H44">
        <f t="shared" si="0"/>
        <v>6000</v>
      </c>
      <c r="N44" s="2"/>
      <c r="O44" s="2"/>
      <c r="V44" s="4"/>
    </row>
    <row r="45" spans="1:22" x14ac:dyDescent="0.3">
      <c r="A45" t="s">
        <v>79</v>
      </c>
      <c r="B45" t="s">
        <v>16</v>
      </c>
      <c r="C45" t="s">
        <v>6</v>
      </c>
      <c r="D45" t="s">
        <v>17</v>
      </c>
      <c r="E45">
        <v>900</v>
      </c>
      <c r="F45" s="1">
        <v>45713</v>
      </c>
      <c r="G45">
        <v>1</v>
      </c>
      <c r="H45">
        <f t="shared" si="0"/>
        <v>4500</v>
      </c>
      <c r="N45" s="2"/>
      <c r="O45" s="2"/>
      <c r="V45" s="4"/>
    </row>
    <row r="46" spans="1:22" x14ac:dyDescent="0.3">
      <c r="A46" t="s">
        <v>80</v>
      </c>
      <c r="B46" t="s">
        <v>30</v>
      </c>
      <c r="C46" t="s">
        <v>13</v>
      </c>
      <c r="D46" t="s">
        <v>7</v>
      </c>
      <c r="E46">
        <v>700</v>
      </c>
      <c r="F46" s="1">
        <v>45714</v>
      </c>
      <c r="G46">
        <v>1</v>
      </c>
      <c r="H46">
        <f t="shared" si="0"/>
        <v>3500</v>
      </c>
      <c r="N46" s="2"/>
      <c r="O46" s="2"/>
      <c r="V46" s="4"/>
    </row>
    <row r="47" spans="1:22" x14ac:dyDescent="0.3">
      <c r="A47" t="s">
        <v>81</v>
      </c>
      <c r="B47" t="s">
        <v>20</v>
      </c>
      <c r="C47" t="s">
        <v>13</v>
      </c>
      <c r="D47" t="s">
        <v>10</v>
      </c>
      <c r="E47">
        <v>500</v>
      </c>
      <c r="F47" s="1">
        <v>45715</v>
      </c>
      <c r="G47">
        <v>3</v>
      </c>
      <c r="H47">
        <f t="shared" si="0"/>
        <v>2500</v>
      </c>
      <c r="N47" s="2"/>
      <c r="O47" s="2"/>
      <c r="V47" s="4"/>
    </row>
    <row r="48" spans="1:22" x14ac:dyDescent="0.3">
      <c r="A48" t="s">
        <v>82</v>
      </c>
      <c r="B48" t="s">
        <v>22</v>
      </c>
      <c r="C48" t="s">
        <v>6</v>
      </c>
      <c r="D48" t="s">
        <v>14</v>
      </c>
      <c r="E48">
        <v>400</v>
      </c>
      <c r="F48" s="1">
        <v>45716</v>
      </c>
      <c r="G48">
        <v>2</v>
      </c>
      <c r="H48">
        <f t="shared" si="0"/>
        <v>2000</v>
      </c>
      <c r="N48" s="2"/>
      <c r="O48" s="2"/>
      <c r="V48" s="4"/>
    </row>
    <row r="49" spans="1:22" x14ac:dyDescent="0.3">
      <c r="A49" t="s">
        <v>83</v>
      </c>
      <c r="B49" t="s">
        <v>24</v>
      </c>
      <c r="C49" t="s">
        <v>6</v>
      </c>
      <c r="D49" t="s">
        <v>17</v>
      </c>
      <c r="E49">
        <v>600</v>
      </c>
      <c r="F49" s="1">
        <v>45717</v>
      </c>
      <c r="G49">
        <v>4</v>
      </c>
      <c r="H49">
        <f t="shared" si="0"/>
        <v>3000</v>
      </c>
      <c r="N49" s="2"/>
      <c r="O49" s="2"/>
      <c r="V49" s="4"/>
    </row>
    <row r="50" spans="1:22" x14ac:dyDescent="0.3">
      <c r="A50" t="s">
        <v>84</v>
      </c>
      <c r="B50" t="s">
        <v>26</v>
      </c>
      <c r="C50" t="s">
        <v>13</v>
      </c>
      <c r="D50" t="s">
        <v>7</v>
      </c>
      <c r="E50">
        <v>300</v>
      </c>
      <c r="F50" s="1">
        <v>45718</v>
      </c>
      <c r="G50">
        <v>2</v>
      </c>
      <c r="H50">
        <f t="shared" si="0"/>
        <v>1500</v>
      </c>
      <c r="N50" s="2"/>
      <c r="O50" s="2"/>
      <c r="V50" s="4"/>
    </row>
    <row r="51" spans="1:22" x14ac:dyDescent="0.3">
      <c r="A51" t="s">
        <v>85</v>
      </c>
      <c r="B51" t="s">
        <v>29</v>
      </c>
      <c r="C51" t="s">
        <v>13</v>
      </c>
      <c r="D51" t="s">
        <v>10</v>
      </c>
      <c r="E51">
        <v>2000</v>
      </c>
      <c r="F51" s="1">
        <v>45719</v>
      </c>
      <c r="G51">
        <v>1</v>
      </c>
      <c r="H51">
        <f t="shared" si="0"/>
        <v>10000</v>
      </c>
      <c r="N51" s="2"/>
      <c r="O51" s="2"/>
      <c r="V51" s="4"/>
    </row>
  </sheetData>
  <sortState xmlns:xlrd2="http://schemas.microsoft.com/office/spreadsheetml/2017/richdata2" ref="D16:E25">
    <sortCondition ref="E69:E78"/>
    <sortCondition ref="D69:D7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13" sqref="B13"/>
    </sheetView>
  </sheetViews>
  <sheetFormatPr defaultRowHeight="14.4" x14ac:dyDescent="0.3"/>
  <cols>
    <col min="2" max="2" width="11.109375" bestFit="1" customWidth="1"/>
  </cols>
  <sheetData>
    <row r="1" spans="1:2" x14ac:dyDescent="0.3">
      <c r="A1" t="s">
        <v>2</v>
      </c>
      <c r="B1" t="s">
        <v>33</v>
      </c>
    </row>
    <row r="2" spans="1:2" x14ac:dyDescent="0.3">
      <c r="A2" t="s">
        <v>7</v>
      </c>
      <c r="B2">
        <v>10</v>
      </c>
    </row>
    <row r="3" spans="1:2" x14ac:dyDescent="0.3">
      <c r="A3" t="s">
        <v>10</v>
      </c>
      <c r="B3">
        <v>8</v>
      </c>
    </row>
    <row r="4" spans="1:2" x14ac:dyDescent="0.3">
      <c r="A4" t="s">
        <v>14</v>
      </c>
      <c r="B4">
        <v>9</v>
      </c>
    </row>
    <row r="5" spans="1:2" x14ac:dyDescent="0.3">
      <c r="A5" t="s">
        <v>17</v>
      </c>
      <c r="B5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A23" sqref="A23"/>
    </sheetView>
  </sheetViews>
  <sheetFormatPr defaultRowHeight="14.4" x14ac:dyDescent="0.3"/>
  <cols>
    <col min="1" max="1" width="20.21875" bestFit="1" customWidth="1"/>
    <col min="2" max="2" width="12.33203125" bestFit="1" customWidth="1"/>
    <col min="3" max="3" width="15.109375" bestFit="1" customWidth="1"/>
  </cols>
  <sheetData>
    <row r="1" spans="1:3" x14ac:dyDescent="0.3">
      <c r="A1" t="s">
        <v>0</v>
      </c>
      <c r="B1" t="s">
        <v>34</v>
      </c>
      <c r="C1" t="s">
        <v>39</v>
      </c>
    </row>
    <row r="2" spans="1:3" x14ac:dyDescent="0.3">
      <c r="A2" t="s">
        <v>5</v>
      </c>
      <c r="B2" t="s">
        <v>35</v>
      </c>
      <c r="C2">
        <v>3</v>
      </c>
    </row>
    <row r="3" spans="1:3" x14ac:dyDescent="0.3">
      <c r="A3" t="s">
        <v>9</v>
      </c>
      <c r="B3" t="s">
        <v>36</v>
      </c>
      <c r="C3">
        <v>2</v>
      </c>
    </row>
    <row r="4" spans="1:3" x14ac:dyDescent="0.3">
      <c r="A4" t="s">
        <v>12</v>
      </c>
      <c r="B4" t="s">
        <v>37</v>
      </c>
      <c r="C4">
        <v>5</v>
      </c>
    </row>
    <row r="5" spans="1:3" x14ac:dyDescent="0.3">
      <c r="A5" t="s">
        <v>16</v>
      </c>
      <c r="B5" t="s">
        <v>38</v>
      </c>
      <c r="C5">
        <v>2</v>
      </c>
    </row>
    <row r="6" spans="1:3" x14ac:dyDescent="0.3">
      <c r="A6" t="s">
        <v>30</v>
      </c>
      <c r="B6" t="s">
        <v>37</v>
      </c>
      <c r="C6">
        <v>5</v>
      </c>
    </row>
    <row r="7" spans="1:3" x14ac:dyDescent="0.3">
      <c r="A7" t="s">
        <v>41</v>
      </c>
      <c r="B7" t="s">
        <v>40</v>
      </c>
      <c r="C7">
        <v>2</v>
      </c>
    </row>
    <row r="8" spans="1:3" x14ac:dyDescent="0.3">
      <c r="A8" t="s">
        <v>22</v>
      </c>
      <c r="B8" t="s">
        <v>35</v>
      </c>
      <c r="C8">
        <v>3</v>
      </c>
    </row>
    <row r="9" spans="1:3" x14ac:dyDescent="0.3">
      <c r="A9" t="s">
        <v>24</v>
      </c>
      <c r="B9" t="s">
        <v>36</v>
      </c>
      <c r="C9">
        <v>1</v>
      </c>
    </row>
    <row r="10" spans="1:3" x14ac:dyDescent="0.3">
      <c r="A10" t="s">
        <v>26</v>
      </c>
      <c r="B10" t="s">
        <v>40</v>
      </c>
      <c r="C10">
        <v>2</v>
      </c>
    </row>
    <row r="11" spans="1:3" x14ac:dyDescent="0.3">
      <c r="A11" t="s">
        <v>29</v>
      </c>
      <c r="B11" t="s">
        <v>37</v>
      </c>
      <c r="C1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5</vt:lpstr>
      <vt:lpstr>Sales</vt:lpstr>
      <vt:lpstr>Tax_Rates</vt:lpstr>
      <vt:lpstr>Product_details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Nitin Gupta</cp:lastModifiedBy>
  <dcterms:created xsi:type="dcterms:W3CDTF">2025-01-30T12:08:39Z</dcterms:created>
  <dcterms:modified xsi:type="dcterms:W3CDTF">2025-02-02T18:12:40Z</dcterms:modified>
</cp:coreProperties>
</file>