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JWASAN10\Documents\"/>
    </mc:Choice>
  </mc:AlternateContent>
  <xr:revisionPtr revIDLastSave="0" documentId="13_ncr:1_{4BB2DBD5-8A4D-49E5-9482-A81C4179BF28}" xr6:coauthVersionLast="47" xr6:coauthVersionMax="47" xr10:uidLastSave="{00000000-0000-0000-0000-000000000000}"/>
  <bookViews>
    <workbookView xWindow="-110" yWindow="-110" windowWidth="19420" windowHeight="10420" activeTab="1" xr2:uid="{E93E6215-CF18-41CF-8DB3-FA022D3DA83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" i="2" l="1"/>
  <c r="E41" i="2"/>
  <c r="E43" i="2" l="1"/>
  <c r="E36" i="2"/>
  <c r="E33" i="2"/>
  <c r="E30" i="2"/>
  <c r="E26" i="2"/>
  <c r="J3" i="2"/>
  <c r="K3" i="2"/>
  <c r="L3" i="2"/>
  <c r="M3" i="2" s="1"/>
  <c r="N3" i="2" s="1"/>
  <c r="J4" i="2"/>
  <c r="J5" i="2"/>
  <c r="J6" i="2"/>
  <c r="J7" i="2"/>
  <c r="J8" i="2"/>
  <c r="J9" i="2"/>
  <c r="J10" i="2"/>
  <c r="K10" i="2"/>
  <c r="L10" i="2" s="1"/>
  <c r="M10" i="2" s="1"/>
  <c r="N10" i="2" s="1"/>
  <c r="J11" i="2"/>
  <c r="K11" i="2" s="1"/>
  <c r="L11" i="2" s="1"/>
  <c r="M11" i="2" s="1"/>
  <c r="N11" i="2" s="1"/>
  <c r="J12" i="2"/>
  <c r="J13" i="2"/>
  <c r="J14" i="2"/>
  <c r="J15" i="2"/>
  <c r="J16" i="2"/>
  <c r="J17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F4" i="2"/>
  <c r="K4" i="2" s="1"/>
  <c r="L4" i="2" s="1"/>
  <c r="M4" i="2" s="1"/>
  <c r="N4" i="2" s="1"/>
  <c r="F5" i="2"/>
  <c r="F6" i="2"/>
  <c r="K6" i="2" s="1"/>
  <c r="L6" i="2" s="1"/>
  <c r="M6" i="2" s="1"/>
  <c r="N6" i="2" s="1"/>
  <c r="F7" i="2"/>
  <c r="K7" i="2" s="1"/>
  <c r="L7" i="2" s="1"/>
  <c r="M7" i="2" s="1"/>
  <c r="N7" i="2" s="1"/>
  <c r="F8" i="2"/>
  <c r="K8" i="2" s="1"/>
  <c r="L8" i="2" s="1"/>
  <c r="M8" i="2" s="1"/>
  <c r="N8" i="2" s="1"/>
  <c r="F9" i="2"/>
  <c r="F10" i="2"/>
  <c r="F11" i="2"/>
  <c r="F12" i="2"/>
  <c r="K12" i="2" s="1"/>
  <c r="L12" i="2" s="1"/>
  <c r="M12" i="2" s="1"/>
  <c r="N12" i="2" s="1"/>
  <c r="F13" i="2"/>
  <c r="K13" i="2" s="1"/>
  <c r="L13" i="2" s="1"/>
  <c r="F14" i="2"/>
  <c r="K14" i="2" s="1"/>
  <c r="L14" i="2" s="1"/>
  <c r="F15" i="2"/>
  <c r="K15" i="2" s="1"/>
  <c r="L15" i="2" s="1"/>
  <c r="F16" i="2"/>
  <c r="K16" i="2" s="1"/>
  <c r="L16" i="2" s="1"/>
  <c r="F17" i="2"/>
  <c r="K17" i="2" s="1"/>
  <c r="L17" i="2" s="1"/>
  <c r="G3" i="2"/>
  <c r="F3" i="2"/>
  <c r="N2" i="1"/>
  <c r="M2" i="1"/>
  <c r="L2" i="1"/>
  <c r="K2" i="1"/>
  <c r="J2" i="1"/>
  <c r="H2" i="1"/>
  <c r="G2" i="1"/>
  <c r="F2" i="1"/>
  <c r="M17" i="2" l="1"/>
  <c r="N17" i="2" s="1"/>
  <c r="M14" i="2"/>
  <c r="N14" i="2" s="1"/>
  <c r="M13" i="2"/>
  <c r="N13" i="2"/>
  <c r="M16" i="2"/>
  <c r="N16" i="2" s="1"/>
  <c r="M15" i="2"/>
  <c r="N15" i="2"/>
  <c r="K9" i="2"/>
  <c r="L9" i="2" s="1"/>
  <c r="M9" i="2" s="1"/>
  <c r="N9" i="2" s="1"/>
  <c r="K5" i="2"/>
  <c r="L5" i="2" s="1"/>
  <c r="M5" i="2" s="1"/>
  <c r="N5" i="2" s="1"/>
</calcChain>
</file>

<file path=xl/sharedStrings.xml><?xml version="1.0" encoding="utf-8"?>
<sst xmlns="http://schemas.openxmlformats.org/spreadsheetml/2006/main" count="106" uniqueCount="85">
  <si>
    <t>s.no</t>
  </si>
  <si>
    <t>employee name</t>
  </si>
  <si>
    <t>employee id</t>
  </si>
  <si>
    <t>designation</t>
  </si>
  <si>
    <t>basic salary</t>
  </si>
  <si>
    <t>H.R.A</t>
  </si>
  <si>
    <t>T.A</t>
  </si>
  <si>
    <t>other allowances</t>
  </si>
  <si>
    <t>overtime hours</t>
  </si>
  <si>
    <t>overtime amount</t>
  </si>
  <si>
    <t>total allowance</t>
  </si>
  <si>
    <t xml:space="preserve">gross salary  </t>
  </si>
  <si>
    <t>p.f</t>
  </si>
  <si>
    <t>in hand</t>
  </si>
  <si>
    <t>AL01</t>
  </si>
  <si>
    <t>AL02</t>
  </si>
  <si>
    <t>AL03</t>
  </si>
  <si>
    <t>AL04</t>
  </si>
  <si>
    <t>AL05</t>
  </si>
  <si>
    <t>AL06</t>
  </si>
  <si>
    <t xml:space="preserve">s.no </t>
  </si>
  <si>
    <t xml:space="preserve">employee name </t>
  </si>
  <si>
    <t xml:space="preserve">manish </t>
  </si>
  <si>
    <t>radhika</t>
  </si>
  <si>
    <t>jatin</t>
  </si>
  <si>
    <t>vipin</t>
  </si>
  <si>
    <t>renu</t>
  </si>
  <si>
    <t>risharb</t>
  </si>
  <si>
    <t>nitesh</t>
  </si>
  <si>
    <t>gaurav</t>
  </si>
  <si>
    <t>aman</t>
  </si>
  <si>
    <t>suraj</t>
  </si>
  <si>
    <t>ALO1</t>
  </si>
  <si>
    <t>ALO2</t>
  </si>
  <si>
    <t>ALO3</t>
  </si>
  <si>
    <t>ALO4</t>
  </si>
  <si>
    <t>ALO5</t>
  </si>
  <si>
    <t>ALO6</t>
  </si>
  <si>
    <t>ALO7</t>
  </si>
  <si>
    <t>ALO8</t>
  </si>
  <si>
    <t>ALO9</t>
  </si>
  <si>
    <t>ALO10</t>
  </si>
  <si>
    <t>worker</t>
  </si>
  <si>
    <t>team leader</t>
  </si>
  <si>
    <t>other allowance</t>
  </si>
  <si>
    <t>ajit</t>
  </si>
  <si>
    <t>monu</t>
  </si>
  <si>
    <t>sonu</t>
  </si>
  <si>
    <t>akash</t>
  </si>
  <si>
    <t>ashish</t>
  </si>
  <si>
    <t>ALO11</t>
  </si>
  <si>
    <t>ALO12</t>
  </si>
  <si>
    <t>ALO13</t>
  </si>
  <si>
    <t>ALO14</t>
  </si>
  <si>
    <t>ALO15</t>
  </si>
  <si>
    <t>ass. Team leader</t>
  </si>
  <si>
    <t>ass.manager</t>
  </si>
  <si>
    <t>0ver time hours</t>
  </si>
  <si>
    <t>overtime amont</t>
  </si>
  <si>
    <t>gross salary</t>
  </si>
  <si>
    <t>P.F</t>
  </si>
  <si>
    <t>in hand salary</t>
  </si>
  <si>
    <t>q1.</t>
  </si>
  <si>
    <t>what is the highest gross salary</t>
  </si>
  <si>
    <t>ans</t>
  </si>
  <si>
    <t>manager</t>
  </si>
  <si>
    <t>q2</t>
  </si>
  <si>
    <t xml:space="preserve">maximum amount genrated by over amount is </t>
  </si>
  <si>
    <t xml:space="preserve">ans </t>
  </si>
  <si>
    <t>q3</t>
  </si>
  <si>
    <t>avg salary of all the employees</t>
  </si>
  <si>
    <t>q4</t>
  </si>
  <si>
    <t xml:space="preserve">d/f between gross salary nd basic salary of fitfth </t>
  </si>
  <si>
    <t>employee in your excel sheet?</t>
  </si>
  <si>
    <t>q5</t>
  </si>
  <si>
    <t>find the sum of in hand salary of all the employee</t>
  </si>
  <si>
    <t>and</t>
  </si>
  <si>
    <t>q6</t>
  </si>
  <si>
    <t>avg overtime hours of the employee?</t>
  </si>
  <si>
    <t xml:space="preserve">q7 </t>
  </si>
  <si>
    <t>find what percentage of in hand salary of 6th and 8th employee</t>
  </si>
  <si>
    <t>generated by overtime look ?</t>
  </si>
  <si>
    <t>q8</t>
  </si>
  <si>
    <t>find the sum of gross salary of highest and lowest earning employee</t>
  </si>
  <si>
    <t>manager(83200)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</si>
</sst>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2FB3C-6C03-4BFD-B035-6D1D2CFE682D}">
  <dimension ref="A1:N7"/>
  <sheetViews>
    <sheetView workbookViewId="0">
      <selection activeCell="M2" sqref="M2"/>
    </sheetView>
  </sheetViews>
  <sheetFormatPr defaultRowHeight="14.5" x14ac:dyDescent="0.35"/>
  <cols>
    <col min="2" max="2" width="14.08984375" customWidth="1"/>
    <col min="3" max="4" width="10.7265625" customWidth="1"/>
    <col min="5" max="5" width="10.453125" customWidth="1"/>
    <col min="8" max="8" width="14.90625" customWidth="1"/>
    <col min="9" max="9" width="13.6328125" customWidth="1"/>
    <col min="10" max="10" width="16.1796875" customWidth="1"/>
    <col min="11" max="11" width="13.6328125" customWidth="1"/>
    <col min="12" max="12" width="10.90625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>
        <v>1</v>
      </c>
      <c r="C2" t="s">
        <v>14</v>
      </c>
      <c r="E2">
        <v>20000</v>
      </c>
      <c r="F2">
        <f>(50*E2)/100</f>
        <v>10000</v>
      </c>
      <c r="G2">
        <f>(20*E2)/100</f>
        <v>4000</v>
      </c>
      <c r="H2">
        <f>(30*E2)/100</f>
        <v>6000</v>
      </c>
      <c r="I2">
        <v>6</v>
      </c>
      <c r="J2">
        <f>I2*200</f>
        <v>1200</v>
      </c>
      <c r="K2">
        <f>SUM(F2+G2+H2+J2)</f>
        <v>21200</v>
      </c>
      <c r="L2">
        <f>E2+K2</f>
        <v>41200</v>
      </c>
      <c r="M2">
        <f>(12*E2)/100</f>
        <v>2400</v>
      </c>
      <c r="N2">
        <f>L2-M2</f>
        <v>38800</v>
      </c>
    </row>
    <row r="3" spans="1:14" x14ac:dyDescent="0.35">
      <c r="A3">
        <v>1</v>
      </c>
      <c r="C3" t="s">
        <v>15</v>
      </c>
    </row>
    <row r="4" spans="1:14" x14ac:dyDescent="0.35">
      <c r="A4">
        <v>1</v>
      </c>
      <c r="C4" t="s">
        <v>16</v>
      </c>
    </row>
    <row r="5" spans="1:14" x14ac:dyDescent="0.35">
      <c r="A5">
        <v>1</v>
      </c>
      <c r="C5" t="s">
        <v>17</v>
      </c>
    </row>
    <row r="6" spans="1:14" x14ac:dyDescent="0.35">
      <c r="A6">
        <v>1</v>
      </c>
      <c r="C6" t="s">
        <v>18</v>
      </c>
    </row>
    <row r="7" spans="1:14" x14ac:dyDescent="0.35">
      <c r="A7">
        <v>1</v>
      </c>
      <c r="C7" t="s">
        <v>19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06CB0-9A5C-4B6B-A78A-7CC81AEDBF02}">
  <dimension ref="A2:N43"/>
  <sheetViews>
    <sheetView tabSelected="1" topLeftCell="B20" zoomScale="82" zoomScaleNormal="82" workbookViewId="0">
      <selection activeCell="E40" sqref="E40"/>
    </sheetView>
  </sheetViews>
  <sheetFormatPr defaultRowHeight="14.5" x14ac:dyDescent="0.35"/>
  <cols>
    <col min="1" max="1" width="8.7265625" style="1"/>
    <col min="2" max="2" width="14.7265625" style="1" customWidth="1"/>
    <col min="3" max="3" width="10.7265625" style="1" customWidth="1"/>
    <col min="4" max="4" width="15.26953125" style="1" customWidth="1"/>
    <col min="5" max="5" width="57.54296875" style="1" bestFit="1" customWidth="1"/>
    <col min="6" max="7" width="8.7265625" style="1"/>
    <col min="8" max="8" width="14" style="1" customWidth="1"/>
    <col min="9" max="9" width="13.81640625" style="1" customWidth="1"/>
    <col min="10" max="10" width="14.453125" style="1" customWidth="1"/>
    <col min="11" max="11" width="13.81640625" style="1" customWidth="1"/>
    <col min="12" max="12" width="10.7265625" style="1" customWidth="1"/>
    <col min="13" max="13" width="8.7265625" style="1"/>
    <col min="14" max="14" width="12.36328125" style="1" customWidth="1"/>
    <col min="15" max="16384" width="8.7265625" style="1"/>
  </cols>
  <sheetData>
    <row r="2" spans="1:14" x14ac:dyDescent="0.35">
      <c r="A2" s="2" t="s">
        <v>20</v>
      </c>
      <c r="B2" s="2" t="s">
        <v>21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44</v>
      </c>
      <c r="I2" s="2" t="s">
        <v>57</v>
      </c>
      <c r="J2" s="2" t="s">
        <v>58</v>
      </c>
      <c r="K2" s="2" t="s">
        <v>10</v>
      </c>
      <c r="L2" s="2" t="s">
        <v>59</v>
      </c>
      <c r="M2" s="2" t="s">
        <v>60</v>
      </c>
      <c r="N2" s="2" t="s">
        <v>61</v>
      </c>
    </row>
    <row r="3" spans="1:14" x14ac:dyDescent="0.35">
      <c r="A3" s="1">
        <v>1</v>
      </c>
      <c r="B3" s="1" t="s">
        <v>22</v>
      </c>
      <c r="C3" s="1" t="s">
        <v>32</v>
      </c>
      <c r="D3" s="1" t="s">
        <v>42</v>
      </c>
      <c r="E3" s="1">
        <v>15000</v>
      </c>
      <c r="F3" s="1">
        <f>(50*E3)/100</f>
        <v>7500</v>
      </c>
      <c r="G3" s="1">
        <f>(20*E3)/100</f>
        <v>3000</v>
      </c>
      <c r="H3" s="1">
        <f>(30*E3)/100</f>
        <v>4500</v>
      </c>
      <c r="I3" s="1">
        <v>23</v>
      </c>
      <c r="J3" s="1">
        <f>200*I3</f>
        <v>4600</v>
      </c>
      <c r="K3" s="1">
        <f>SUM(F3+G3+H3+J3)</f>
        <v>19600</v>
      </c>
      <c r="L3" s="1">
        <f>SUM(K3+E3)</f>
        <v>34600</v>
      </c>
      <c r="M3" s="1">
        <f>(18*L3)/100</f>
        <v>6228</v>
      </c>
      <c r="N3" s="1">
        <f>L3-M3</f>
        <v>28372</v>
      </c>
    </row>
    <row r="4" spans="1:14" x14ac:dyDescent="0.35">
      <c r="A4" s="1">
        <v>2</v>
      </c>
      <c r="B4" s="1" t="s">
        <v>23</v>
      </c>
      <c r="C4" s="1" t="s">
        <v>33</v>
      </c>
      <c r="D4" s="1" t="s">
        <v>42</v>
      </c>
      <c r="E4" s="1">
        <v>15000</v>
      </c>
      <c r="F4" s="1">
        <f t="shared" ref="F4:F17" si="0">(50*E4)/100</f>
        <v>7500</v>
      </c>
      <c r="G4" s="1">
        <f t="shared" ref="G4:G17" si="1">(20*E4)/100</f>
        <v>3000</v>
      </c>
      <c r="H4" s="1">
        <f t="shared" ref="H4:H17" si="2">(30*E4)/100</f>
        <v>4500</v>
      </c>
      <c r="I4" s="1">
        <v>12</v>
      </c>
      <c r="J4" s="1">
        <f t="shared" ref="J4:J17" si="3">200*I4</f>
        <v>2400</v>
      </c>
      <c r="K4" s="1">
        <f t="shared" ref="K4:K17" si="4">SUM(F4+G4+H4+J4)</f>
        <v>17400</v>
      </c>
      <c r="L4" s="1">
        <f t="shared" ref="L4:L17" si="5">SUM(K4+E4)</f>
        <v>32400</v>
      </c>
      <c r="M4" s="1">
        <f t="shared" ref="M4:M17" si="6">(18*L4)/100</f>
        <v>5832</v>
      </c>
      <c r="N4" s="1">
        <f t="shared" ref="N4:N17" si="7">L4-M4</f>
        <v>26568</v>
      </c>
    </row>
    <row r="5" spans="1:14" x14ac:dyDescent="0.35">
      <c r="A5" s="1">
        <v>3</v>
      </c>
      <c r="B5" s="1" t="s">
        <v>24</v>
      </c>
      <c r="C5" s="1" t="s">
        <v>34</v>
      </c>
      <c r="D5" s="1" t="s">
        <v>42</v>
      </c>
      <c r="E5" s="1">
        <v>15000</v>
      </c>
      <c r="F5" s="1">
        <f t="shared" si="0"/>
        <v>7500</v>
      </c>
      <c r="G5" s="1">
        <f t="shared" si="1"/>
        <v>3000</v>
      </c>
      <c r="H5" s="1">
        <f t="shared" si="2"/>
        <v>4500</v>
      </c>
      <c r="I5" s="1">
        <v>14</v>
      </c>
      <c r="J5" s="1">
        <f t="shared" si="3"/>
        <v>2800</v>
      </c>
      <c r="K5" s="1">
        <f t="shared" si="4"/>
        <v>17800</v>
      </c>
      <c r="L5" s="1">
        <f t="shared" si="5"/>
        <v>32800</v>
      </c>
      <c r="M5" s="1">
        <f t="shared" si="6"/>
        <v>5904</v>
      </c>
      <c r="N5" s="1">
        <f t="shared" si="7"/>
        <v>26896</v>
      </c>
    </row>
    <row r="6" spans="1:14" x14ac:dyDescent="0.35">
      <c r="A6" s="1">
        <v>4</v>
      </c>
      <c r="B6" s="1" t="s">
        <v>25</v>
      </c>
      <c r="C6" s="1" t="s">
        <v>35</v>
      </c>
      <c r="D6" s="1" t="s">
        <v>65</v>
      </c>
      <c r="E6" s="1">
        <v>40000</v>
      </c>
      <c r="F6" s="1">
        <f t="shared" si="0"/>
        <v>20000</v>
      </c>
      <c r="G6" s="1">
        <f t="shared" si="1"/>
        <v>8000</v>
      </c>
      <c r="H6" s="1">
        <f t="shared" si="2"/>
        <v>12000</v>
      </c>
      <c r="I6" s="1">
        <v>16</v>
      </c>
      <c r="J6" s="1">
        <f t="shared" si="3"/>
        <v>3200</v>
      </c>
      <c r="K6" s="1">
        <f t="shared" si="4"/>
        <v>43200</v>
      </c>
      <c r="L6" s="1">
        <f t="shared" si="5"/>
        <v>83200</v>
      </c>
      <c r="M6" s="1">
        <f t="shared" si="6"/>
        <v>14976</v>
      </c>
      <c r="N6" s="1">
        <f t="shared" si="7"/>
        <v>68224</v>
      </c>
    </row>
    <row r="7" spans="1:14" x14ac:dyDescent="0.35">
      <c r="A7" s="1">
        <v>5</v>
      </c>
      <c r="B7" s="1" t="s">
        <v>26</v>
      </c>
      <c r="C7" s="1" t="s">
        <v>36</v>
      </c>
      <c r="D7" s="1" t="s">
        <v>42</v>
      </c>
      <c r="E7" s="1">
        <v>15000</v>
      </c>
      <c r="F7" s="1">
        <f t="shared" si="0"/>
        <v>7500</v>
      </c>
      <c r="G7" s="1">
        <f t="shared" si="1"/>
        <v>3000</v>
      </c>
      <c r="H7" s="1">
        <f t="shared" si="2"/>
        <v>4500</v>
      </c>
      <c r="I7" s="1">
        <v>9</v>
      </c>
      <c r="J7" s="1">
        <f t="shared" si="3"/>
        <v>1800</v>
      </c>
      <c r="K7" s="1">
        <f t="shared" si="4"/>
        <v>16800</v>
      </c>
      <c r="L7" s="1">
        <f t="shared" si="5"/>
        <v>31800</v>
      </c>
      <c r="M7" s="1">
        <f t="shared" si="6"/>
        <v>5724</v>
      </c>
      <c r="N7" s="1">
        <f t="shared" si="7"/>
        <v>26076</v>
      </c>
    </row>
    <row r="8" spans="1:14" x14ac:dyDescent="0.35">
      <c r="A8" s="1">
        <v>6</v>
      </c>
      <c r="B8" s="1" t="s">
        <v>27</v>
      </c>
      <c r="C8" s="1" t="s">
        <v>37</v>
      </c>
      <c r="D8" s="1" t="s">
        <v>42</v>
      </c>
      <c r="E8" s="1">
        <v>15000</v>
      </c>
      <c r="F8" s="1">
        <f t="shared" si="0"/>
        <v>7500</v>
      </c>
      <c r="G8" s="1">
        <f t="shared" si="1"/>
        <v>3000</v>
      </c>
      <c r="H8" s="1">
        <f t="shared" si="2"/>
        <v>4500</v>
      </c>
      <c r="I8" s="1">
        <v>0</v>
      </c>
      <c r="J8" s="1">
        <f t="shared" si="3"/>
        <v>0</v>
      </c>
      <c r="K8" s="1">
        <f t="shared" si="4"/>
        <v>15000</v>
      </c>
      <c r="L8" s="1">
        <f t="shared" si="5"/>
        <v>30000</v>
      </c>
      <c r="M8" s="1">
        <f t="shared" si="6"/>
        <v>5400</v>
      </c>
      <c r="N8" s="1">
        <f t="shared" si="7"/>
        <v>24600</v>
      </c>
    </row>
    <row r="9" spans="1:14" x14ac:dyDescent="0.35">
      <c r="A9" s="1">
        <v>7</v>
      </c>
      <c r="B9" s="1" t="s">
        <v>28</v>
      </c>
      <c r="C9" s="1" t="s">
        <v>38</v>
      </c>
      <c r="D9" s="1" t="s">
        <v>43</v>
      </c>
      <c r="E9" s="1">
        <v>22000</v>
      </c>
      <c r="F9" s="1">
        <f t="shared" si="0"/>
        <v>11000</v>
      </c>
      <c r="G9" s="1">
        <f t="shared" si="1"/>
        <v>4400</v>
      </c>
      <c r="H9" s="1">
        <f t="shared" si="2"/>
        <v>6600</v>
      </c>
      <c r="I9" s="1">
        <v>13</v>
      </c>
      <c r="J9" s="1">
        <f t="shared" si="3"/>
        <v>2600</v>
      </c>
      <c r="K9" s="1">
        <f t="shared" si="4"/>
        <v>24600</v>
      </c>
      <c r="L9" s="1">
        <f t="shared" si="5"/>
        <v>46600</v>
      </c>
      <c r="M9" s="1">
        <f t="shared" si="6"/>
        <v>8388</v>
      </c>
      <c r="N9" s="1">
        <f t="shared" si="7"/>
        <v>38212</v>
      </c>
    </row>
    <row r="10" spans="1:14" x14ac:dyDescent="0.35">
      <c r="A10" s="1">
        <v>8</v>
      </c>
      <c r="B10" s="1" t="s">
        <v>29</v>
      </c>
      <c r="C10" s="1" t="s">
        <v>39</v>
      </c>
      <c r="D10" s="1" t="s">
        <v>42</v>
      </c>
      <c r="E10" s="1">
        <v>15000</v>
      </c>
      <c r="F10" s="1">
        <f t="shared" si="0"/>
        <v>7500</v>
      </c>
      <c r="G10" s="1">
        <f t="shared" si="1"/>
        <v>3000</v>
      </c>
      <c r="H10" s="1">
        <f t="shared" si="2"/>
        <v>4500</v>
      </c>
      <c r="I10" s="1">
        <v>16</v>
      </c>
      <c r="J10" s="1">
        <f t="shared" si="3"/>
        <v>3200</v>
      </c>
      <c r="K10" s="1">
        <f t="shared" si="4"/>
        <v>18200</v>
      </c>
      <c r="L10" s="1">
        <f t="shared" si="5"/>
        <v>33200</v>
      </c>
      <c r="M10" s="1">
        <f t="shared" si="6"/>
        <v>5976</v>
      </c>
      <c r="N10" s="1">
        <f t="shared" si="7"/>
        <v>27224</v>
      </c>
    </row>
    <row r="11" spans="1:14" x14ac:dyDescent="0.35">
      <c r="A11" s="1">
        <v>9</v>
      </c>
      <c r="B11" s="1" t="s">
        <v>30</v>
      </c>
      <c r="C11" s="1" t="s">
        <v>40</v>
      </c>
      <c r="D11" s="1" t="s">
        <v>42</v>
      </c>
      <c r="E11" s="1">
        <v>15000</v>
      </c>
      <c r="F11" s="1">
        <f t="shared" si="0"/>
        <v>7500</v>
      </c>
      <c r="G11" s="1">
        <f t="shared" si="1"/>
        <v>3000</v>
      </c>
      <c r="H11" s="1">
        <f t="shared" si="2"/>
        <v>4500</v>
      </c>
      <c r="I11" s="1">
        <v>8</v>
      </c>
      <c r="J11" s="1">
        <f t="shared" si="3"/>
        <v>1600</v>
      </c>
      <c r="K11" s="1">
        <f t="shared" si="4"/>
        <v>16600</v>
      </c>
      <c r="L11" s="1">
        <f t="shared" si="5"/>
        <v>31600</v>
      </c>
      <c r="M11" s="1">
        <f t="shared" si="6"/>
        <v>5688</v>
      </c>
      <c r="N11" s="1">
        <f t="shared" si="7"/>
        <v>25912</v>
      </c>
    </row>
    <row r="12" spans="1:14" x14ac:dyDescent="0.35">
      <c r="A12" s="1">
        <v>10</v>
      </c>
      <c r="B12" s="1" t="s">
        <v>31</v>
      </c>
      <c r="C12" s="1" t="s">
        <v>41</v>
      </c>
      <c r="D12" s="1" t="s">
        <v>42</v>
      </c>
      <c r="E12" s="1">
        <v>15000</v>
      </c>
      <c r="F12" s="1">
        <f t="shared" si="0"/>
        <v>7500</v>
      </c>
      <c r="G12" s="1">
        <f t="shared" si="1"/>
        <v>3000</v>
      </c>
      <c r="H12" s="1">
        <f t="shared" si="2"/>
        <v>4500</v>
      </c>
      <c r="I12" s="1">
        <v>5</v>
      </c>
      <c r="J12" s="1">
        <f t="shared" si="3"/>
        <v>1000</v>
      </c>
      <c r="K12" s="1">
        <f t="shared" si="4"/>
        <v>16000</v>
      </c>
      <c r="L12" s="1">
        <f t="shared" si="5"/>
        <v>31000</v>
      </c>
      <c r="M12" s="1">
        <f t="shared" si="6"/>
        <v>5580</v>
      </c>
      <c r="N12" s="1">
        <f t="shared" si="7"/>
        <v>25420</v>
      </c>
    </row>
    <row r="13" spans="1:14" x14ac:dyDescent="0.35">
      <c r="A13" s="1">
        <v>11</v>
      </c>
      <c r="B13" s="1" t="s">
        <v>45</v>
      </c>
      <c r="C13" s="1" t="s">
        <v>50</v>
      </c>
      <c r="D13" s="1" t="s">
        <v>55</v>
      </c>
      <c r="E13" s="1">
        <v>19000</v>
      </c>
      <c r="F13" s="1">
        <f t="shared" si="0"/>
        <v>9500</v>
      </c>
      <c r="G13" s="1">
        <f t="shared" si="1"/>
        <v>3800</v>
      </c>
      <c r="H13" s="1">
        <f t="shared" si="2"/>
        <v>5700</v>
      </c>
      <c r="I13" s="1">
        <v>9</v>
      </c>
      <c r="J13" s="1">
        <f t="shared" si="3"/>
        <v>1800</v>
      </c>
      <c r="K13" s="1">
        <f t="shared" si="4"/>
        <v>20800</v>
      </c>
      <c r="L13" s="1">
        <f t="shared" si="5"/>
        <v>39800</v>
      </c>
      <c r="M13" s="1">
        <f t="shared" si="6"/>
        <v>7164</v>
      </c>
      <c r="N13" s="1">
        <f t="shared" si="7"/>
        <v>32636</v>
      </c>
    </row>
    <row r="14" spans="1:14" x14ac:dyDescent="0.35">
      <c r="A14" s="1">
        <v>12</v>
      </c>
      <c r="B14" s="1" t="s">
        <v>46</v>
      </c>
      <c r="C14" s="1" t="s">
        <v>51</v>
      </c>
      <c r="D14" s="1" t="s">
        <v>42</v>
      </c>
      <c r="E14" s="1">
        <v>15000</v>
      </c>
      <c r="F14" s="1">
        <f t="shared" si="0"/>
        <v>7500</v>
      </c>
      <c r="G14" s="1">
        <f t="shared" si="1"/>
        <v>3000</v>
      </c>
      <c r="H14" s="1">
        <f t="shared" si="2"/>
        <v>4500</v>
      </c>
      <c r="I14" s="1">
        <v>32</v>
      </c>
      <c r="J14" s="1">
        <f t="shared" si="3"/>
        <v>6400</v>
      </c>
      <c r="K14" s="1">
        <f t="shared" si="4"/>
        <v>21400</v>
      </c>
      <c r="L14" s="1">
        <f t="shared" si="5"/>
        <v>36400</v>
      </c>
      <c r="M14" s="1">
        <f t="shared" si="6"/>
        <v>6552</v>
      </c>
      <c r="N14" s="1">
        <f t="shared" si="7"/>
        <v>29848</v>
      </c>
    </row>
    <row r="15" spans="1:14" x14ac:dyDescent="0.35">
      <c r="A15" s="1">
        <v>13</v>
      </c>
      <c r="B15" s="1" t="s">
        <v>47</v>
      </c>
      <c r="C15" s="1" t="s">
        <v>52</v>
      </c>
      <c r="D15" s="1" t="s">
        <v>42</v>
      </c>
      <c r="E15" s="1">
        <v>15000</v>
      </c>
      <c r="F15" s="1">
        <f t="shared" si="0"/>
        <v>7500</v>
      </c>
      <c r="G15" s="1">
        <f t="shared" si="1"/>
        <v>3000</v>
      </c>
      <c r="H15" s="1">
        <f t="shared" si="2"/>
        <v>4500</v>
      </c>
      <c r="I15" s="1">
        <v>23</v>
      </c>
      <c r="J15" s="1">
        <f t="shared" si="3"/>
        <v>4600</v>
      </c>
      <c r="K15" s="1">
        <f t="shared" si="4"/>
        <v>19600</v>
      </c>
      <c r="L15" s="1">
        <f t="shared" si="5"/>
        <v>34600</v>
      </c>
      <c r="M15" s="1">
        <f t="shared" si="6"/>
        <v>6228</v>
      </c>
      <c r="N15" s="1">
        <f t="shared" si="7"/>
        <v>28372</v>
      </c>
    </row>
    <row r="16" spans="1:14" x14ac:dyDescent="0.35">
      <c r="A16" s="1">
        <v>14</v>
      </c>
      <c r="B16" s="1" t="s">
        <v>48</v>
      </c>
      <c r="C16" s="1" t="s">
        <v>53</v>
      </c>
      <c r="D16" s="1" t="s">
        <v>42</v>
      </c>
      <c r="E16" s="1">
        <v>15000</v>
      </c>
      <c r="F16" s="1">
        <f t="shared" si="0"/>
        <v>7500</v>
      </c>
      <c r="G16" s="1">
        <f t="shared" si="1"/>
        <v>3000</v>
      </c>
      <c r="H16" s="1">
        <f t="shared" si="2"/>
        <v>4500</v>
      </c>
      <c r="I16" s="1">
        <v>0</v>
      </c>
      <c r="J16" s="1">
        <f t="shared" si="3"/>
        <v>0</v>
      </c>
      <c r="K16" s="1">
        <f t="shared" si="4"/>
        <v>15000</v>
      </c>
      <c r="L16" s="1">
        <f t="shared" si="5"/>
        <v>30000</v>
      </c>
      <c r="M16" s="1">
        <f t="shared" si="6"/>
        <v>5400</v>
      </c>
      <c r="N16" s="1">
        <f t="shared" si="7"/>
        <v>24600</v>
      </c>
    </row>
    <row r="17" spans="1:14" x14ac:dyDescent="0.35">
      <c r="A17" s="1">
        <v>15</v>
      </c>
      <c r="B17" s="1" t="s">
        <v>49</v>
      </c>
      <c r="C17" s="1" t="s">
        <v>54</v>
      </c>
      <c r="D17" s="1" t="s">
        <v>56</v>
      </c>
      <c r="E17" s="1">
        <v>33000</v>
      </c>
      <c r="F17" s="1">
        <f t="shared" si="0"/>
        <v>16500</v>
      </c>
      <c r="G17" s="1">
        <f t="shared" si="1"/>
        <v>6600</v>
      </c>
      <c r="H17" s="1">
        <f t="shared" si="2"/>
        <v>9900</v>
      </c>
      <c r="I17" s="1">
        <v>14</v>
      </c>
      <c r="J17" s="1">
        <f t="shared" si="3"/>
        <v>2800</v>
      </c>
      <c r="K17" s="1">
        <f t="shared" si="4"/>
        <v>35800</v>
      </c>
      <c r="L17" s="1">
        <f t="shared" si="5"/>
        <v>68800</v>
      </c>
      <c r="M17" s="1">
        <f t="shared" si="6"/>
        <v>12384</v>
      </c>
      <c r="N17" s="1">
        <f t="shared" si="7"/>
        <v>56416</v>
      </c>
    </row>
    <row r="19" spans="1:14" ht="15.5" x14ac:dyDescent="0.35">
      <c r="B19" s="3"/>
      <c r="D19" s="1" t="s">
        <v>62</v>
      </c>
      <c r="E19" s="1" t="s">
        <v>63</v>
      </c>
    </row>
    <row r="20" spans="1:14" x14ac:dyDescent="0.35">
      <c r="D20" s="1" t="s">
        <v>64</v>
      </c>
      <c r="E20" s="1" t="s">
        <v>84</v>
      </c>
    </row>
    <row r="22" spans="1:14" x14ac:dyDescent="0.35">
      <c r="D22" s="1" t="s">
        <v>66</v>
      </c>
      <c r="E22" s="1" t="s">
        <v>67</v>
      </c>
    </row>
    <row r="23" spans="1:14" x14ac:dyDescent="0.35">
      <c r="D23" s="1" t="s">
        <v>68</v>
      </c>
      <c r="E23" s="1">
        <v>6400</v>
      </c>
    </row>
    <row r="25" spans="1:14" x14ac:dyDescent="0.35">
      <c r="D25" s="1" t="s">
        <v>69</v>
      </c>
      <c r="E25" s="1" t="s">
        <v>70</v>
      </c>
    </row>
    <row r="26" spans="1:14" x14ac:dyDescent="0.35">
      <c r="D26" s="1" t="s">
        <v>64</v>
      </c>
      <c r="E26" s="1">
        <f>AVERAGE(E3:E17)</f>
        <v>18600</v>
      </c>
    </row>
    <row r="28" spans="1:14" x14ac:dyDescent="0.35">
      <c r="D28" s="1" t="s">
        <v>71</v>
      </c>
      <c r="E28" s="1" t="s">
        <v>72</v>
      </c>
    </row>
    <row r="29" spans="1:14" x14ac:dyDescent="0.35">
      <c r="E29" s="1" t="s">
        <v>73</v>
      </c>
    </row>
    <row r="30" spans="1:14" x14ac:dyDescent="0.35">
      <c r="D30" s="1" t="s">
        <v>64</v>
      </c>
      <c r="E30" s="1">
        <f>L7-E7</f>
        <v>16800</v>
      </c>
    </row>
    <row r="32" spans="1:14" x14ac:dyDescent="0.35">
      <c r="D32" s="1" t="s">
        <v>74</v>
      </c>
      <c r="E32" s="1" t="s">
        <v>75</v>
      </c>
    </row>
    <row r="33" spans="4:5" x14ac:dyDescent="0.35">
      <c r="D33" s="1" t="s">
        <v>76</v>
      </c>
      <c r="E33" s="1">
        <f>SUM(N3:N17)</f>
        <v>489376</v>
      </c>
    </row>
    <row r="35" spans="4:5" x14ac:dyDescent="0.35">
      <c r="D35" s="1" t="s">
        <v>77</v>
      </c>
      <c r="E35" s="1" t="s">
        <v>78</v>
      </c>
    </row>
    <row r="36" spans="4:5" x14ac:dyDescent="0.35">
      <c r="D36" s="1" t="s">
        <v>64</v>
      </c>
      <c r="E36" s="1">
        <f>AVERAGE(I3:I17)</f>
        <v>12.933333333333334</v>
      </c>
    </row>
    <row r="38" spans="4:5" x14ac:dyDescent="0.35">
      <c r="D38" s="1" t="s">
        <v>79</v>
      </c>
      <c r="E38" s="1" t="s">
        <v>80</v>
      </c>
    </row>
    <row r="39" spans="4:5" x14ac:dyDescent="0.35">
      <c r="E39" s="1" t="s">
        <v>81</v>
      </c>
    </row>
    <row r="40" spans="4:5" x14ac:dyDescent="0.35">
      <c r="D40" s="1" t="s">
        <v>64</v>
      </c>
      <c r="E40" s="1">
        <f>(1800/26076*100)</f>
        <v>6.9028992176714228</v>
      </c>
    </row>
    <row r="41" spans="4:5" x14ac:dyDescent="0.35">
      <c r="E41" s="1">
        <f>(J8/N8*100)</f>
        <v>0</v>
      </c>
    </row>
    <row r="42" spans="4:5" x14ac:dyDescent="0.35">
      <c r="D42" s="1" t="s">
        <v>82</v>
      </c>
      <c r="E42" s="1" t="s">
        <v>83</v>
      </c>
    </row>
    <row r="43" spans="4:5" x14ac:dyDescent="0.35">
      <c r="D43" s="1" t="s">
        <v>68</v>
      </c>
      <c r="E43" s="1">
        <f>SUM(L6+L16)</f>
        <v>113200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BIJWASAN10</dc:creator>
  <cp:lastModifiedBy>BIJWASAN10</cp:lastModifiedBy>
  <dcterms:created xsi:type="dcterms:W3CDTF">2024-12-10T04:38:42Z</dcterms:created>
  <dcterms:modified xsi:type="dcterms:W3CDTF">2024-12-12T05:24:02Z</dcterms:modified>
</cp:coreProperties>
</file>