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  <sheet xmlns:r="http://schemas.openxmlformats.org/officeDocument/2006/relationships" name="Top 5 Productive" sheetId="2" state="visible" r:id="rId2"/>
    <sheet xmlns:r="http://schemas.openxmlformats.org/officeDocument/2006/relationships" name="Department StdDev" sheetId="3" state="visible" r:id="rId3"/>
    <sheet xmlns:r="http://schemas.openxmlformats.org/officeDocument/2006/relationships" name="Top 3 PEI" sheetId="4" state="visible" r:id="rId4"/>
    <sheet xmlns:r="http://schemas.openxmlformats.org/officeDocument/2006/relationships" name="Correlation" sheetId="5" state="visible" r:id="rId5"/>
    <sheet xmlns:r="http://schemas.openxmlformats.org/officeDocument/2006/relationships" name="Underutilized High Perf" sheetId="6" state="visible" r:id="rId6"/>
    <sheet xmlns:r="http://schemas.openxmlformats.org/officeDocument/2006/relationships" name="Most Efficien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  <scheme val="minor"/>
    </font>
    <font>
      <name val="Calibri"/>
      <b val="1"/>
      <color rgb="FFFFFFFF"/>
      <sz val="11"/>
    </font>
    <font>
      <name val="Calibri"/>
      <color rgb="FF000000"/>
      <sz val="11"/>
    </font>
  </fonts>
  <fills count="4">
    <fill>
      <patternFill/>
    </fill>
    <fill>
      <patternFill patternType="lightGray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Top5Productive" displayName="Top5Productive" ref="A1:G6" headerRowCount="1">
  <autoFilter ref="A1:G6"/>
  <tableColumns count="7">
    <tableColumn id="1" name="Employee_ID"/>
    <tableColumn id="2" name="Name"/>
    <tableColumn id="3" name="Department"/>
    <tableColumn id="4" name="Hours_Worked"/>
    <tableColumn id="5" name="Tasks_Completed"/>
    <tableColumn id="6" name="Productivity_Score"/>
    <tableColumn id="7" name="Performance_Rating"/>
  </tableColumns>
  <tableStyleInfo name="TableStyleMedium9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I26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Employee_ID</t>
        </is>
      </c>
      <c r="B1" s="1" t="inlineStr">
        <is>
          <t>Name</t>
        </is>
      </c>
      <c r="C1" s="1" t="inlineStr">
        <is>
          <t>Department</t>
        </is>
      </c>
      <c r="D1" s="1" t="inlineStr">
        <is>
          <t>Hours_Worked</t>
        </is>
      </c>
      <c r="E1" s="1" t="inlineStr">
        <is>
          <t>Tasks_Completed</t>
        </is>
      </c>
      <c r="F1" s="1" t="inlineStr">
        <is>
          <t>Productivity_Score</t>
        </is>
      </c>
      <c r="G1" s="1" t="inlineStr">
        <is>
          <t>Performance_Rating</t>
        </is>
      </c>
      <c r="H1" t="inlineStr">
        <is>
          <t>PEI</t>
        </is>
      </c>
      <c r="I1" t="inlineStr">
        <is>
          <t>Tasks_per_Hour</t>
        </is>
      </c>
    </row>
    <row r="2">
      <c r="A2" s="2" t="n">
        <v>101</v>
      </c>
      <c r="B2" s="2" t="inlineStr">
        <is>
          <t>Aakash</t>
        </is>
      </c>
      <c r="C2" s="2" t="inlineStr">
        <is>
          <t>Sales</t>
        </is>
      </c>
      <c r="D2" s="2" t="n">
        <v>35</v>
      </c>
      <c r="E2" s="2" t="n">
        <v>50</v>
      </c>
      <c r="F2" s="2" t="n">
        <v>80</v>
      </c>
      <c r="G2" s="2" t="n">
        <v>4</v>
      </c>
      <c r="H2">
        <f>(F2*G2)/D2</f>
        <v/>
      </c>
      <c r="I2">
        <f>E2/D2</f>
        <v/>
      </c>
    </row>
    <row r="3">
      <c r="A3" s="3" t="n">
        <v>102</v>
      </c>
      <c r="B3" s="3" t="inlineStr">
        <is>
          <t>Meera</t>
        </is>
      </c>
      <c r="C3" s="3" t="inlineStr">
        <is>
          <t>Marketing</t>
        </is>
      </c>
      <c r="D3" s="3" t="n">
        <v>40</v>
      </c>
      <c r="E3" s="3" t="n">
        <v>65</v>
      </c>
      <c r="F3" s="3" t="n">
        <v>90</v>
      </c>
      <c r="G3" s="3" t="n">
        <v>5</v>
      </c>
      <c r="H3">
        <f>(F3*G3)/D3</f>
        <v/>
      </c>
      <c r="I3">
        <f>E3/D3</f>
        <v/>
      </c>
    </row>
    <row r="4">
      <c r="A4" s="2" t="n">
        <v>103</v>
      </c>
      <c r="B4" s="2" t="inlineStr">
        <is>
          <t>Suresh</t>
        </is>
      </c>
      <c r="C4" s="2" t="inlineStr">
        <is>
          <t>HR</t>
        </is>
      </c>
      <c r="D4" s="2" t="n">
        <v>30</v>
      </c>
      <c r="E4" s="2" t="n">
        <v>40</v>
      </c>
      <c r="F4" s="2" t="n">
        <v>70</v>
      </c>
      <c r="G4" s="2" t="n">
        <v>3</v>
      </c>
      <c r="H4">
        <f>(F4*G4)/D4</f>
        <v/>
      </c>
      <c r="I4">
        <f>E4/D4</f>
        <v/>
      </c>
    </row>
    <row r="5">
      <c r="A5" s="3" t="n">
        <v>104</v>
      </c>
      <c r="B5" s="3" t="inlineStr">
        <is>
          <t>Riya</t>
        </is>
      </c>
      <c r="C5" s="3" t="inlineStr">
        <is>
          <t>IT</t>
        </is>
      </c>
      <c r="D5" s="3" t="n">
        <v>45</v>
      </c>
      <c r="E5" s="3" t="n">
        <v>75</v>
      </c>
      <c r="F5" s="3" t="n">
        <v>95</v>
      </c>
      <c r="G5" s="3" t="n">
        <v>5</v>
      </c>
      <c r="H5">
        <f>(F5*G5)/D5</f>
        <v/>
      </c>
      <c r="I5">
        <f>E5/D5</f>
        <v/>
      </c>
    </row>
    <row r="6">
      <c r="A6" s="2" t="n">
        <v>105</v>
      </c>
      <c r="B6" s="2" t="inlineStr">
        <is>
          <t>Prakash</t>
        </is>
      </c>
      <c r="C6" s="2" t="inlineStr">
        <is>
          <t>Finance</t>
        </is>
      </c>
      <c r="D6" s="2" t="n">
        <v>25</v>
      </c>
      <c r="E6" s="2" t="n">
        <v>30</v>
      </c>
      <c r="F6" s="2" t="n">
        <v>60</v>
      </c>
      <c r="G6" s="2" t="n">
        <v>2</v>
      </c>
      <c r="H6">
        <f>(F6*G6)/D6</f>
        <v/>
      </c>
      <c r="I6">
        <f>E6/D6</f>
        <v/>
      </c>
    </row>
    <row r="7">
      <c r="A7" s="3" t="n">
        <v>106</v>
      </c>
      <c r="B7" s="3" t="inlineStr">
        <is>
          <t>Neha</t>
        </is>
      </c>
      <c r="C7" s="3" t="inlineStr">
        <is>
          <t>Sales</t>
        </is>
      </c>
      <c r="D7" s="3" t="n">
        <v>38</v>
      </c>
      <c r="E7" s="3" t="n">
        <v>58</v>
      </c>
      <c r="F7" s="3" t="n">
        <v>85</v>
      </c>
      <c r="G7" s="3" t="n">
        <v>4</v>
      </c>
      <c r="H7">
        <f>(F7*G7)/D7</f>
        <v/>
      </c>
      <c r="I7">
        <f>E7/D7</f>
        <v/>
      </c>
    </row>
    <row r="8">
      <c r="A8" s="2" t="n">
        <v>107</v>
      </c>
      <c r="B8" s="2" t="inlineStr">
        <is>
          <t>Rahul</t>
        </is>
      </c>
      <c r="C8" s="2" t="inlineStr">
        <is>
          <t>IT</t>
        </is>
      </c>
      <c r="D8" s="2" t="n">
        <v>50</v>
      </c>
      <c r="E8" s="2" t="n">
        <v>80</v>
      </c>
      <c r="F8" s="2" t="n">
        <v>100</v>
      </c>
      <c r="G8" s="2" t="n">
        <v>5</v>
      </c>
      <c r="H8">
        <f>(F8*G8)/D8</f>
        <v/>
      </c>
      <c r="I8">
        <f>E8/D8</f>
        <v/>
      </c>
    </row>
    <row r="9">
      <c r="A9" s="3" t="n">
        <v>108</v>
      </c>
      <c r="B9" s="3" t="inlineStr">
        <is>
          <t>Priya</t>
        </is>
      </c>
      <c r="C9" s="3" t="inlineStr">
        <is>
          <t>HR</t>
        </is>
      </c>
      <c r="D9" s="3" t="n">
        <v>28</v>
      </c>
      <c r="E9" s="3" t="n">
        <v>35</v>
      </c>
      <c r="F9" s="3" t="n">
        <v>65</v>
      </c>
      <c r="G9" s="3" t="n">
        <v>3</v>
      </c>
      <c r="H9">
        <f>(F9*G9)/D9</f>
        <v/>
      </c>
      <c r="I9">
        <f>E9/D9</f>
        <v/>
      </c>
    </row>
    <row r="10">
      <c r="A10" s="2" t="n">
        <v>109</v>
      </c>
      <c r="B10" s="2" t="inlineStr">
        <is>
          <t>Kunal</t>
        </is>
      </c>
      <c r="C10" s="2" t="inlineStr">
        <is>
          <t>Marketing</t>
        </is>
      </c>
      <c r="D10" s="2" t="n">
        <v>42</v>
      </c>
      <c r="E10" s="2" t="n">
        <v>70</v>
      </c>
      <c r="F10" s="2" t="n">
        <v>92</v>
      </c>
      <c r="G10" s="2" t="n">
        <v>5</v>
      </c>
      <c r="H10">
        <f>(F10*G10)/D10</f>
        <v/>
      </c>
      <c r="I10">
        <f>E10/D10</f>
        <v/>
      </c>
    </row>
    <row r="11">
      <c r="A11" s="3" t="n">
        <v>110</v>
      </c>
      <c r="B11" s="3" t="inlineStr">
        <is>
          <t>Sneha</t>
        </is>
      </c>
      <c r="C11" s="3" t="inlineStr">
        <is>
          <t>Sales</t>
        </is>
      </c>
      <c r="D11" s="3" t="n">
        <v>37</v>
      </c>
      <c r="E11" s="3" t="n">
        <v>55</v>
      </c>
      <c r="F11" s="3" t="n">
        <v>83</v>
      </c>
      <c r="G11" s="3" t="n">
        <v>4</v>
      </c>
      <c r="H11">
        <f>(F11*G11)/D11</f>
        <v/>
      </c>
      <c r="I11">
        <f>E11/D11</f>
        <v/>
      </c>
    </row>
    <row r="12">
      <c r="A12" s="2" t="n">
        <v>111</v>
      </c>
      <c r="B12" s="2" t="inlineStr">
        <is>
          <t>Amit</t>
        </is>
      </c>
      <c r="C12" s="2" t="inlineStr">
        <is>
          <t>Finance</t>
        </is>
      </c>
      <c r="D12" s="2" t="n">
        <v>29</v>
      </c>
      <c r="E12" s="2" t="n">
        <v>38</v>
      </c>
      <c r="F12" s="2" t="n">
        <v>68</v>
      </c>
      <c r="G12" s="2" t="n">
        <v>3</v>
      </c>
      <c r="H12">
        <f>(F12*G12)/D12</f>
        <v/>
      </c>
      <c r="I12">
        <f>E12/D12</f>
        <v/>
      </c>
    </row>
    <row r="13">
      <c r="A13" s="3" t="n">
        <v>112</v>
      </c>
      <c r="B13" s="3" t="inlineStr">
        <is>
          <t>Pooja</t>
        </is>
      </c>
      <c r="C13" s="3" t="inlineStr">
        <is>
          <t>Marketing</t>
        </is>
      </c>
      <c r="D13" s="3" t="n">
        <v>44</v>
      </c>
      <c r="E13" s="3" t="n">
        <v>73</v>
      </c>
      <c r="F13" s="3" t="n">
        <v>94</v>
      </c>
      <c r="G13" s="3" t="n">
        <v>5</v>
      </c>
      <c r="H13">
        <f>(F13*G13)/D13</f>
        <v/>
      </c>
      <c r="I13">
        <f>E13/D13</f>
        <v/>
      </c>
    </row>
    <row r="14">
      <c r="A14" s="2" t="n">
        <v>113</v>
      </c>
      <c r="B14" s="2" t="inlineStr">
        <is>
          <t>Varun</t>
        </is>
      </c>
      <c r="C14" s="2" t="inlineStr">
        <is>
          <t>HR</t>
        </is>
      </c>
      <c r="D14" s="2" t="n">
        <v>33</v>
      </c>
      <c r="E14" s="2" t="n">
        <v>45</v>
      </c>
      <c r="F14" s="2" t="n">
        <v>75</v>
      </c>
      <c r="G14" s="2" t="n">
        <v>3</v>
      </c>
      <c r="H14">
        <f>(F14*G14)/D14</f>
        <v/>
      </c>
      <c r="I14">
        <f>E14/D14</f>
        <v/>
      </c>
    </row>
    <row r="15">
      <c r="A15" s="3" t="n">
        <v>114</v>
      </c>
      <c r="B15" s="3" t="inlineStr">
        <is>
          <t>Deepak</t>
        </is>
      </c>
      <c r="C15" s="3" t="inlineStr">
        <is>
          <t>Sales</t>
        </is>
      </c>
      <c r="D15" s="3" t="n">
        <v>41</v>
      </c>
      <c r="E15" s="3" t="n">
        <v>66</v>
      </c>
      <c r="F15" s="3" t="n">
        <v>89</v>
      </c>
      <c r="G15" s="3" t="n">
        <v>4</v>
      </c>
      <c r="H15">
        <f>(F15*G15)/D15</f>
        <v/>
      </c>
      <c r="I15">
        <f>E15/D15</f>
        <v/>
      </c>
    </row>
    <row r="16">
      <c r="A16" s="2" t="n">
        <v>115</v>
      </c>
      <c r="B16" s="2" t="inlineStr">
        <is>
          <t>Rakesh</t>
        </is>
      </c>
      <c r="C16" s="2" t="inlineStr">
        <is>
          <t>IT</t>
        </is>
      </c>
      <c r="D16" s="2" t="n">
        <v>48</v>
      </c>
      <c r="E16" s="2" t="n">
        <v>78</v>
      </c>
      <c r="F16" s="2" t="n">
        <v>98</v>
      </c>
      <c r="G16" s="2" t="n">
        <v>5</v>
      </c>
      <c r="H16">
        <f>(F16*G16)/D16</f>
        <v/>
      </c>
      <c r="I16">
        <f>E16/D16</f>
        <v/>
      </c>
    </row>
    <row r="17">
      <c r="A17" s="3" t="n">
        <v>116</v>
      </c>
      <c r="B17" s="3" t="inlineStr">
        <is>
          <t>Kavita</t>
        </is>
      </c>
      <c r="C17" s="3" t="inlineStr">
        <is>
          <t>Finance</t>
        </is>
      </c>
      <c r="D17" s="3" t="n">
        <v>26</v>
      </c>
      <c r="E17" s="3" t="n">
        <v>32</v>
      </c>
      <c r="F17" s="3" t="n">
        <v>62</v>
      </c>
      <c r="G17" s="3" t="n">
        <v>2</v>
      </c>
      <c r="H17">
        <f>(F17*G17)/D17</f>
        <v/>
      </c>
      <c r="I17">
        <f>E17/D17</f>
        <v/>
      </c>
    </row>
    <row r="18">
      <c r="A18" s="2" t="n">
        <v>117</v>
      </c>
      <c r="B18" s="2" t="inlineStr">
        <is>
          <t>Sanjay</t>
        </is>
      </c>
      <c r="C18" s="2" t="inlineStr">
        <is>
          <t>HR</t>
        </is>
      </c>
      <c r="D18" s="2" t="n">
        <v>31</v>
      </c>
      <c r="E18" s="2" t="n">
        <v>42</v>
      </c>
      <c r="F18" s="2" t="n">
        <v>72</v>
      </c>
      <c r="G18" s="2" t="n">
        <v>3</v>
      </c>
      <c r="H18">
        <f>(F18*G18)/D18</f>
        <v/>
      </c>
      <c r="I18">
        <f>E18/D18</f>
        <v/>
      </c>
    </row>
    <row r="19">
      <c r="A19" s="3" t="n">
        <v>118</v>
      </c>
      <c r="B19" s="3" t="inlineStr">
        <is>
          <t>Arjun</t>
        </is>
      </c>
      <c r="C19" s="3" t="inlineStr">
        <is>
          <t>Marketing</t>
        </is>
      </c>
      <c r="D19" s="3" t="n">
        <v>43</v>
      </c>
      <c r="E19" s="3" t="n">
        <v>75</v>
      </c>
      <c r="F19" s="3" t="n">
        <v>93</v>
      </c>
      <c r="G19" s="3" t="n">
        <v>5</v>
      </c>
      <c r="H19">
        <f>(F19*G19)/D19</f>
        <v/>
      </c>
      <c r="I19">
        <f>E19/D19</f>
        <v/>
      </c>
    </row>
    <row r="20">
      <c r="A20" s="2" t="n">
        <v>119</v>
      </c>
      <c r="B20" s="2" t="inlineStr">
        <is>
          <t>Anjali</t>
        </is>
      </c>
      <c r="C20" s="2" t="inlineStr">
        <is>
          <t>IT</t>
        </is>
      </c>
      <c r="D20" s="2" t="n">
        <v>39</v>
      </c>
      <c r="E20" s="2" t="n">
        <v>60</v>
      </c>
      <c r="F20" s="2" t="n">
        <v>87</v>
      </c>
      <c r="G20" s="2" t="n">
        <v>4</v>
      </c>
      <c r="H20">
        <f>(F20*G20)/D20</f>
        <v/>
      </c>
      <c r="I20">
        <f>E20/D20</f>
        <v/>
      </c>
    </row>
    <row r="21">
      <c r="A21" s="3" t="n">
        <v>120</v>
      </c>
      <c r="B21" s="3" t="inlineStr">
        <is>
          <t>Suman</t>
        </is>
      </c>
      <c r="C21" s="3" t="inlineStr">
        <is>
          <t>Sales</t>
        </is>
      </c>
      <c r="D21" s="3" t="n">
        <v>36</v>
      </c>
      <c r="E21" s="3" t="n">
        <v>52</v>
      </c>
      <c r="F21" s="3" t="n">
        <v>78</v>
      </c>
      <c r="G21" s="3" t="n">
        <v>4</v>
      </c>
      <c r="H21">
        <f>(F21*G21)/D21</f>
        <v/>
      </c>
      <c r="I21">
        <f>E21/D21</f>
        <v/>
      </c>
    </row>
    <row r="22">
      <c r="A22" s="2" t="n">
        <v>121</v>
      </c>
      <c r="B22" s="2" t="inlineStr">
        <is>
          <t>Mohan</t>
        </is>
      </c>
      <c r="C22" s="2" t="inlineStr">
        <is>
          <t>Finance</t>
        </is>
      </c>
      <c r="D22" s="2" t="n">
        <v>27</v>
      </c>
      <c r="E22" s="2" t="n">
        <v>34</v>
      </c>
      <c r="F22" s="2" t="n">
        <v>64</v>
      </c>
      <c r="G22" s="2" t="n">
        <v>2</v>
      </c>
      <c r="H22">
        <f>(F22*G22)/D22</f>
        <v/>
      </c>
      <c r="I22">
        <f>E22/D22</f>
        <v/>
      </c>
    </row>
    <row r="23">
      <c r="A23" s="3" t="n">
        <v>122</v>
      </c>
      <c r="B23" s="3" t="inlineStr">
        <is>
          <t>Jyoti</t>
        </is>
      </c>
      <c r="C23" s="3" t="inlineStr">
        <is>
          <t>HR</t>
        </is>
      </c>
      <c r="D23" s="3" t="n">
        <v>32</v>
      </c>
      <c r="E23" s="3" t="n">
        <v>44</v>
      </c>
      <c r="F23" s="3" t="n">
        <v>74</v>
      </c>
      <c r="G23" s="3" t="n">
        <v>3</v>
      </c>
      <c r="H23">
        <f>(F23*G23)/D23</f>
        <v/>
      </c>
      <c r="I23">
        <f>E23/D23</f>
        <v/>
      </c>
    </row>
    <row r="24">
      <c r="A24" s="2" t="n">
        <v>123</v>
      </c>
      <c r="B24" s="2" t="inlineStr">
        <is>
          <t>Neeraj</t>
        </is>
      </c>
      <c r="C24" s="2" t="inlineStr">
        <is>
          <t>Marketing</t>
        </is>
      </c>
      <c r="D24" s="2" t="n">
        <v>46</v>
      </c>
      <c r="E24" s="2" t="n">
        <v>77</v>
      </c>
      <c r="F24" s="2" t="n">
        <v>96</v>
      </c>
      <c r="G24" s="2" t="n">
        <v>5</v>
      </c>
      <c r="H24">
        <f>(F24*G24)/D24</f>
        <v/>
      </c>
      <c r="I24">
        <f>E24/D24</f>
        <v/>
      </c>
    </row>
    <row r="25">
      <c r="A25" s="3" t="n">
        <v>124</v>
      </c>
      <c r="B25" s="3" t="inlineStr">
        <is>
          <t>Akash</t>
        </is>
      </c>
      <c r="C25" s="3" t="inlineStr">
        <is>
          <t>Sales</t>
        </is>
      </c>
      <c r="D25" s="3" t="n">
        <v>34</v>
      </c>
      <c r="E25" s="3" t="n">
        <v>48</v>
      </c>
      <c r="F25" s="3" t="n">
        <v>76</v>
      </c>
      <c r="G25" s="3" t="n">
        <v>3</v>
      </c>
      <c r="H25">
        <f>(F25*G25)/D25</f>
        <v/>
      </c>
      <c r="I25">
        <f>E25/D25</f>
        <v/>
      </c>
    </row>
    <row r="26">
      <c r="A26" s="2" t="n">
        <v>125</v>
      </c>
      <c r="B26" s="2" t="inlineStr">
        <is>
          <t>Tanya</t>
        </is>
      </c>
      <c r="C26" s="2" t="inlineStr">
        <is>
          <t>IT</t>
        </is>
      </c>
      <c r="D26" s="2" t="n">
        <v>47</v>
      </c>
      <c r="E26" s="2" t="n">
        <v>79</v>
      </c>
      <c r="F26" s="2" t="n">
        <v>99</v>
      </c>
      <c r="G26" s="2" t="n">
        <v>5</v>
      </c>
      <c r="H26">
        <f>(F26*G26)/D26</f>
        <v/>
      </c>
      <c r="I26">
        <f>E26/D26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Employee_ID</t>
        </is>
      </c>
      <c r="B1" t="inlineStr">
        <is>
          <t>Name</t>
        </is>
      </c>
      <c r="C1" t="inlineStr">
        <is>
          <t>Department</t>
        </is>
      </c>
      <c r="D1" t="inlineStr">
        <is>
          <t>Hours_Worked</t>
        </is>
      </c>
      <c r="E1" t="inlineStr">
        <is>
          <t>Tasks_Completed</t>
        </is>
      </c>
      <c r="F1" t="inlineStr">
        <is>
          <t>Productivity_Score</t>
        </is>
      </c>
      <c r="G1" t="inlineStr">
        <is>
          <t>Performance_Rating</t>
        </is>
      </c>
    </row>
    <row r="2">
      <c r="A2">
        <f>INDEX(Sheet1!A$2:A$100, MATCH(LARGE(Sheet1!F$2:F$100, 1), Sheet1!F$2:F$100, 0))</f>
        <v/>
      </c>
      <c r="B2">
        <f>INDEX(Sheet1!B$2:B$100, MATCH(LARGE(Sheet1!F$2:F$100, 1), Sheet1!F$2:F$100, 0))</f>
        <v/>
      </c>
      <c r="C2">
        <f>INDEX(Sheet1!C$2:C$100, MATCH(LARGE(Sheet1!F$2:F$100, 1), Sheet1!F$2:F$100, 0))</f>
        <v/>
      </c>
      <c r="D2">
        <f>INDEX(Sheet1!D$2:D$100, MATCH(LARGE(Sheet1!F$2:F$100, 1), Sheet1!F$2:F$100, 0))</f>
        <v/>
      </c>
      <c r="E2">
        <f>INDEX(Sheet1!E$2:E$100, MATCH(LARGE(Sheet1!F$2:F$100, 1), Sheet1!F$2:F$100, 0))</f>
        <v/>
      </c>
      <c r="F2">
        <f>LARGE(Sheet1!F$2:F$100, 1)</f>
        <v/>
      </c>
      <c r="G2">
        <f>INDEX(Sheet1!G$2:G$100, MATCH(LARGE(Sheet1!F$2:F$100, 1), Sheet1!F$2:F$100, 0))</f>
        <v/>
      </c>
    </row>
    <row r="3">
      <c r="A3">
        <f>INDEX(Sheet1!A$2:A$100, MATCH(LARGE(Sheet1!F$2:F$100, 2), Sheet1!F$2:F$100, 0))</f>
        <v/>
      </c>
      <c r="B3">
        <f>INDEX(Sheet1!B$2:B$100, MATCH(LARGE(Sheet1!F$2:F$100, 2), Sheet1!F$2:F$100, 0))</f>
        <v/>
      </c>
      <c r="C3">
        <f>INDEX(Sheet1!C$2:C$100, MATCH(LARGE(Sheet1!F$2:F$100, 2), Sheet1!F$2:F$100, 0))</f>
        <v/>
      </c>
      <c r="D3">
        <f>INDEX(Sheet1!D$2:D$100, MATCH(LARGE(Sheet1!F$2:F$100, 2), Sheet1!F$2:F$100, 0))</f>
        <v/>
      </c>
      <c r="E3">
        <f>INDEX(Sheet1!E$2:E$100, MATCH(LARGE(Sheet1!F$2:F$100, 2), Sheet1!F$2:F$100, 0))</f>
        <v/>
      </c>
      <c r="F3">
        <f>LARGE(Sheet1!F$2:F$100, 2)</f>
        <v/>
      </c>
      <c r="G3">
        <f>INDEX(Sheet1!G$2:G$100, MATCH(LARGE(Sheet1!F$2:F$100, 2), Sheet1!F$2:F$100, 0))</f>
        <v/>
      </c>
    </row>
    <row r="4">
      <c r="A4">
        <f>INDEX(Sheet1!A$2:A$100, MATCH(LARGE(Sheet1!F$2:F$100, 3), Sheet1!F$2:F$100, 0))</f>
        <v/>
      </c>
      <c r="B4">
        <f>INDEX(Sheet1!B$2:B$100, MATCH(LARGE(Sheet1!F$2:F$100, 3), Sheet1!F$2:F$100, 0))</f>
        <v/>
      </c>
      <c r="C4">
        <f>INDEX(Sheet1!C$2:C$100, MATCH(LARGE(Sheet1!F$2:F$100, 3), Sheet1!F$2:F$100, 0))</f>
        <v/>
      </c>
      <c r="D4">
        <f>INDEX(Sheet1!D$2:D$100, MATCH(LARGE(Sheet1!F$2:F$100, 3), Sheet1!F$2:F$100, 0))</f>
        <v/>
      </c>
      <c r="E4">
        <f>INDEX(Sheet1!E$2:E$100, MATCH(LARGE(Sheet1!F$2:F$100, 3), Sheet1!F$2:F$100, 0))</f>
        <v/>
      </c>
      <c r="F4">
        <f>LARGE(Sheet1!F$2:F$100, 3)</f>
        <v/>
      </c>
      <c r="G4">
        <f>INDEX(Sheet1!G$2:G$100, MATCH(LARGE(Sheet1!F$2:F$100, 3), Sheet1!F$2:F$100, 0))</f>
        <v/>
      </c>
    </row>
    <row r="5">
      <c r="A5">
        <f>INDEX(Sheet1!A$2:A$100, MATCH(LARGE(Sheet1!F$2:F$100, 4), Sheet1!F$2:F$100, 0))</f>
        <v/>
      </c>
      <c r="B5">
        <f>INDEX(Sheet1!B$2:B$100, MATCH(LARGE(Sheet1!F$2:F$100, 4), Sheet1!F$2:F$100, 0))</f>
        <v/>
      </c>
      <c r="C5">
        <f>INDEX(Sheet1!C$2:C$100, MATCH(LARGE(Sheet1!F$2:F$100, 4), Sheet1!F$2:F$100, 0))</f>
        <v/>
      </c>
      <c r="D5">
        <f>INDEX(Sheet1!D$2:D$100, MATCH(LARGE(Sheet1!F$2:F$100, 4), Sheet1!F$2:F$100, 0))</f>
        <v/>
      </c>
      <c r="E5">
        <f>INDEX(Sheet1!E$2:E$100, MATCH(LARGE(Sheet1!F$2:F$100, 4), Sheet1!F$2:F$100, 0))</f>
        <v/>
      </c>
      <c r="F5">
        <f>LARGE(Sheet1!F$2:F$100, 4)</f>
        <v/>
      </c>
      <c r="G5">
        <f>INDEX(Sheet1!G$2:G$100, MATCH(LARGE(Sheet1!F$2:F$100, 4), Sheet1!F$2:F$100, 0))</f>
        <v/>
      </c>
    </row>
    <row r="6">
      <c r="A6">
        <f>INDEX(Sheet1!A$2:A$100, MATCH(LARGE(Sheet1!F$2:F$100, 5), Sheet1!F$2:F$100, 0))</f>
        <v/>
      </c>
      <c r="B6">
        <f>INDEX(Sheet1!B$2:B$100, MATCH(LARGE(Sheet1!F$2:F$100, 5), Sheet1!F$2:F$100, 0))</f>
        <v/>
      </c>
      <c r="C6">
        <f>INDEX(Sheet1!C$2:C$100, MATCH(LARGE(Sheet1!F$2:F$100, 5), Sheet1!F$2:F$100, 0))</f>
        <v/>
      </c>
      <c r="D6">
        <f>INDEX(Sheet1!D$2:D$100, MATCH(LARGE(Sheet1!F$2:F$100, 5), Sheet1!F$2:F$100, 0))</f>
        <v/>
      </c>
      <c r="E6">
        <f>INDEX(Sheet1!E$2:E$100, MATCH(LARGE(Sheet1!F$2:F$100, 5), Sheet1!F$2:F$100, 0))</f>
        <v/>
      </c>
      <c r="F6">
        <f>LARGE(Sheet1!F$2:F$100, 5)</f>
        <v/>
      </c>
      <c r="G6">
        <f>INDEX(Sheet1!G$2:G$100, MATCH(LARGE(Sheet1!F$2:F$100, 5), Sheet1!F$2:F$100, 0))</f>
        <v/>
      </c>
    </row>
    <row r="7">
      <c r="A7">
        <f>INDEX(Sheet1!A$2:A$100, MATCH(LARGE(Sheet1!F$2:F$100, 6), Sheet1!F$2:F$100, 0))</f>
        <v/>
      </c>
      <c r="B7">
        <f>INDEX(Sheet1!B$2:B$100, MATCH(LARGE(Sheet1!F$2:F$100, 6), Sheet1!F$2:F$100, 0))</f>
        <v/>
      </c>
      <c r="C7">
        <f>INDEX(Sheet1!C$2:C$100, MATCH(LARGE(Sheet1!F$2:F$100, 6), Sheet1!F$2:F$100, 0))</f>
        <v/>
      </c>
      <c r="D7">
        <f>INDEX(Sheet1!D$2:D$100, MATCH(LARGE(Sheet1!F$2:F$100, 6), Sheet1!F$2:F$100, 0))</f>
        <v/>
      </c>
      <c r="E7">
        <f>INDEX(Sheet1!E$2:E$100, MATCH(LARGE(Sheet1!F$2:F$100, 6), Sheet1!F$2:F$100, 0))</f>
        <v/>
      </c>
      <c r="F7">
        <f>LARGE(Sheet1!F$2:F$100, 6)</f>
        <v/>
      </c>
      <c r="G7">
        <f>INDEX(Sheet1!G$2:G$100, MATCH(LARGE(Sheet1!F$2:F$100, 6), Sheet1!F$2:F$100, 0))</f>
        <v/>
      </c>
    </row>
    <row r="8">
      <c r="A8">
        <f>INDEX(Sheet1!A$2:A$100, MATCH(LARGE(Sheet1!F$2:F$100, 7), Sheet1!F$2:F$100, 0))</f>
        <v/>
      </c>
      <c r="B8">
        <f>INDEX(Sheet1!B$2:B$100, MATCH(LARGE(Sheet1!F$2:F$100, 7), Sheet1!F$2:F$100, 0))</f>
        <v/>
      </c>
      <c r="C8">
        <f>INDEX(Sheet1!C$2:C$100, MATCH(LARGE(Sheet1!F$2:F$100, 7), Sheet1!F$2:F$100, 0))</f>
        <v/>
      </c>
      <c r="D8">
        <f>INDEX(Sheet1!D$2:D$100, MATCH(LARGE(Sheet1!F$2:F$100, 7), Sheet1!F$2:F$100, 0))</f>
        <v/>
      </c>
      <c r="E8">
        <f>INDEX(Sheet1!E$2:E$100, MATCH(LARGE(Sheet1!F$2:F$100, 7), Sheet1!F$2:F$100, 0))</f>
        <v/>
      </c>
      <c r="F8">
        <f>LARGE(Sheet1!F$2:F$100, 7)</f>
        <v/>
      </c>
      <c r="G8">
        <f>INDEX(Sheet1!G$2:G$100, MATCH(LARGE(Sheet1!F$2:F$100, 7), Sheet1!F$2:F$100, 0))</f>
        <v/>
      </c>
    </row>
    <row r="9">
      <c r="A9">
        <f>INDEX(Sheet1!A$2:A$100, MATCH(LARGE(Sheet1!F$2:F$100, 8), Sheet1!F$2:F$100, 0))</f>
        <v/>
      </c>
      <c r="B9">
        <f>INDEX(Sheet1!B$2:B$100, MATCH(LARGE(Sheet1!F$2:F$100, 8), Sheet1!F$2:F$100, 0))</f>
        <v/>
      </c>
      <c r="C9">
        <f>INDEX(Sheet1!C$2:C$100, MATCH(LARGE(Sheet1!F$2:F$100, 8), Sheet1!F$2:F$100, 0))</f>
        <v/>
      </c>
      <c r="D9">
        <f>INDEX(Sheet1!D$2:D$100, MATCH(LARGE(Sheet1!F$2:F$100, 8), Sheet1!F$2:F$100, 0))</f>
        <v/>
      </c>
      <c r="E9">
        <f>INDEX(Sheet1!E$2:E$100, MATCH(LARGE(Sheet1!F$2:F$100, 8), Sheet1!F$2:F$100, 0))</f>
        <v/>
      </c>
      <c r="F9">
        <f>LARGE(Sheet1!F$2:F$100, 8)</f>
        <v/>
      </c>
      <c r="G9">
        <f>INDEX(Sheet1!G$2:G$100, MATCH(LARGE(Sheet1!F$2:F$100, 8), Sheet1!F$2:F$100, 0))</f>
        <v/>
      </c>
    </row>
    <row r="10">
      <c r="A10">
        <f>INDEX(Sheet1!A$2:A$100, MATCH(LARGE(Sheet1!F$2:F$100, 9), Sheet1!F$2:F$100, 0))</f>
        <v/>
      </c>
      <c r="B10">
        <f>INDEX(Sheet1!B$2:B$100, MATCH(LARGE(Sheet1!F$2:F$100, 9), Sheet1!F$2:F$100, 0))</f>
        <v/>
      </c>
      <c r="C10">
        <f>INDEX(Sheet1!C$2:C$100, MATCH(LARGE(Sheet1!F$2:F$100, 9), Sheet1!F$2:F$100, 0))</f>
        <v/>
      </c>
      <c r="D10">
        <f>INDEX(Sheet1!D$2:D$100, MATCH(LARGE(Sheet1!F$2:F$100, 9), Sheet1!F$2:F$100, 0))</f>
        <v/>
      </c>
      <c r="E10">
        <f>INDEX(Sheet1!E$2:E$100, MATCH(LARGE(Sheet1!F$2:F$100, 9), Sheet1!F$2:F$100, 0))</f>
        <v/>
      </c>
      <c r="F10">
        <f>LARGE(Sheet1!F$2:F$100, 9)</f>
        <v/>
      </c>
      <c r="G10">
        <f>INDEX(Sheet1!G$2:G$100, MATCH(LARGE(Sheet1!F$2:F$100, 9), Sheet1!F$2:F$100, 0))</f>
        <v/>
      </c>
    </row>
    <row r="11">
      <c r="A11">
        <f>INDEX(Sheet1!A$2:A$100, MATCH(LARGE(Sheet1!F$2:F$100, 10), Sheet1!F$2:F$100, 0))</f>
        <v/>
      </c>
      <c r="B11">
        <f>INDEX(Sheet1!B$2:B$100, MATCH(LARGE(Sheet1!F$2:F$100, 10), Sheet1!F$2:F$100, 0))</f>
        <v/>
      </c>
      <c r="C11">
        <f>INDEX(Sheet1!C$2:C$100, MATCH(LARGE(Sheet1!F$2:F$100, 10), Sheet1!F$2:F$100, 0))</f>
        <v/>
      </c>
      <c r="D11">
        <f>INDEX(Sheet1!D$2:D$100, MATCH(LARGE(Sheet1!F$2:F$100, 10), Sheet1!F$2:F$100, 0))</f>
        <v/>
      </c>
      <c r="E11">
        <f>INDEX(Sheet1!E$2:E$100, MATCH(LARGE(Sheet1!F$2:F$100, 10), Sheet1!F$2:F$100, 0))</f>
        <v/>
      </c>
      <c r="F11">
        <f>LARGE(Sheet1!F$2:F$100, 10)</f>
        <v/>
      </c>
      <c r="G11">
        <f>INDEX(Sheet1!G$2:G$100, MATCH(LARGE(Sheet1!F$2:F$100, 10), Sheet1!F$2:F$100, 0))</f>
        <v/>
      </c>
    </row>
    <row r="12">
      <c r="A12">
        <f>INDEX(Sheet1!A$2:A$100, MATCH(LARGE(Sheet1!F$2:F$100, 11), Sheet1!F$2:F$100, 0))</f>
        <v/>
      </c>
      <c r="B12">
        <f>INDEX(Sheet1!B$2:B$100, MATCH(LARGE(Sheet1!F$2:F$100, 11), Sheet1!F$2:F$100, 0))</f>
        <v/>
      </c>
      <c r="C12">
        <f>INDEX(Sheet1!C$2:C$100, MATCH(LARGE(Sheet1!F$2:F$100, 11), Sheet1!F$2:F$100, 0))</f>
        <v/>
      </c>
      <c r="D12">
        <f>INDEX(Sheet1!D$2:D$100, MATCH(LARGE(Sheet1!F$2:F$100, 11), Sheet1!F$2:F$100, 0))</f>
        <v/>
      </c>
      <c r="E12">
        <f>INDEX(Sheet1!E$2:E$100, MATCH(LARGE(Sheet1!F$2:F$100, 11), Sheet1!F$2:F$100, 0))</f>
        <v/>
      </c>
      <c r="F12">
        <f>LARGE(Sheet1!F$2:F$100, 11)</f>
        <v/>
      </c>
      <c r="G12">
        <f>INDEX(Sheet1!G$2:G$100, MATCH(LARGE(Sheet1!F$2:F$100, 11), Sheet1!F$2:F$100, 0))</f>
        <v/>
      </c>
    </row>
    <row r="13">
      <c r="A13">
        <f>INDEX(Sheet1!A$2:A$100, MATCH(LARGE(Sheet1!F$2:F$100, 12), Sheet1!F$2:F$100, 0))</f>
        <v/>
      </c>
      <c r="B13">
        <f>INDEX(Sheet1!B$2:B$100, MATCH(LARGE(Sheet1!F$2:F$100, 12), Sheet1!F$2:F$100, 0))</f>
        <v/>
      </c>
      <c r="C13">
        <f>INDEX(Sheet1!C$2:C$100, MATCH(LARGE(Sheet1!F$2:F$100, 12), Sheet1!F$2:F$100, 0))</f>
        <v/>
      </c>
      <c r="D13">
        <f>INDEX(Sheet1!D$2:D$100, MATCH(LARGE(Sheet1!F$2:F$100, 12), Sheet1!F$2:F$100, 0))</f>
        <v/>
      </c>
      <c r="E13">
        <f>INDEX(Sheet1!E$2:E$100, MATCH(LARGE(Sheet1!F$2:F$100, 12), Sheet1!F$2:F$100, 0))</f>
        <v/>
      </c>
      <c r="F13">
        <f>LARGE(Sheet1!F$2:F$100, 12)</f>
        <v/>
      </c>
      <c r="G13">
        <f>INDEX(Sheet1!G$2:G$100, MATCH(LARGE(Sheet1!F$2:F$100, 12), Sheet1!F$2:F$100, 0))</f>
        <v/>
      </c>
    </row>
    <row r="14">
      <c r="A14">
        <f>INDEX(Sheet1!A$2:A$100, MATCH(LARGE(Sheet1!F$2:F$100, 13), Sheet1!F$2:F$100, 0))</f>
        <v/>
      </c>
      <c r="B14">
        <f>INDEX(Sheet1!B$2:B$100, MATCH(LARGE(Sheet1!F$2:F$100, 13), Sheet1!F$2:F$100, 0))</f>
        <v/>
      </c>
      <c r="C14">
        <f>INDEX(Sheet1!C$2:C$100, MATCH(LARGE(Sheet1!F$2:F$100, 13), Sheet1!F$2:F$100, 0))</f>
        <v/>
      </c>
      <c r="D14">
        <f>INDEX(Sheet1!D$2:D$100, MATCH(LARGE(Sheet1!F$2:F$100, 13), Sheet1!F$2:F$100, 0))</f>
        <v/>
      </c>
      <c r="E14">
        <f>INDEX(Sheet1!E$2:E$100, MATCH(LARGE(Sheet1!F$2:F$100, 13), Sheet1!F$2:F$100, 0))</f>
        <v/>
      </c>
      <c r="F14">
        <f>LARGE(Sheet1!F$2:F$100, 13)</f>
        <v/>
      </c>
      <c r="G14">
        <f>INDEX(Sheet1!G$2:G$100, MATCH(LARGE(Sheet1!F$2:F$100, 13), Sheet1!F$2:F$100, 0))</f>
        <v/>
      </c>
    </row>
    <row r="15">
      <c r="A15">
        <f>INDEX(Sheet1!A$2:A$100, MATCH(LARGE(Sheet1!F$2:F$100, 14), Sheet1!F$2:F$100, 0))</f>
        <v/>
      </c>
      <c r="B15">
        <f>INDEX(Sheet1!B$2:B$100, MATCH(LARGE(Sheet1!F$2:F$100, 14), Sheet1!F$2:F$100, 0))</f>
        <v/>
      </c>
      <c r="C15">
        <f>INDEX(Sheet1!C$2:C$100, MATCH(LARGE(Sheet1!F$2:F$100, 14), Sheet1!F$2:F$100, 0))</f>
        <v/>
      </c>
      <c r="D15">
        <f>INDEX(Sheet1!D$2:D$100, MATCH(LARGE(Sheet1!F$2:F$100, 14), Sheet1!F$2:F$100, 0))</f>
        <v/>
      </c>
      <c r="E15">
        <f>INDEX(Sheet1!E$2:E$100, MATCH(LARGE(Sheet1!F$2:F$100, 14), Sheet1!F$2:F$100, 0))</f>
        <v/>
      </c>
      <c r="F15">
        <f>LARGE(Sheet1!F$2:F$100, 14)</f>
        <v/>
      </c>
      <c r="G15">
        <f>INDEX(Sheet1!G$2:G$100, MATCH(LARGE(Sheet1!F$2:F$100, 14), Sheet1!F$2:F$100, 0))</f>
        <v/>
      </c>
    </row>
    <row r="16">
      <c r="A16">
        <f>INDEX(Sheet1!A$2:A$100, MATCH(LARGE(Sheet1!F$2:F$100, 15), Sheet1!F$2:F$100, 0))</f>
        <v/>
      </c>
      <c r="B16">
        <f>INDEX(Sheet1!B$2:B$100, MATCH(LARGE(Sheet1!F$2:F$100, 15), Sheet1!F$2:F$100, 0))</f>
        <v/>
      </c>
      <c r="C16">
        <f>INDEX(Sheet1!C$2:C$100, MATCH(LARGE(Sheet1!F$2:F$100, 15), Sheet1!F$2:F$100, 0))</f>
        <v/>
      </c>
      <c r="D16">
        <f>INDEX(Sheet1!D$2:D$100, MATCH(LARGE(Sheet1!F$2:F$100, 15), Sheet1!F$2:F$100, 0))</f>
        <v/>
      </c>
      <c r="E16">
        <f>INDEX(Sheet1!E$2:E$100, MATCH(LARGE(Sheet1!F$2:F$100, 15), Sheet1!F$2:F$100, 0))</f>
        <v/>
      </c>
      <c r="F16">
        <f>LARGE(Sheet1!F$2:F$100, 15)</f>
        <v/>
      </c>
      <c r="G16">
        <f>INDEX(Sheet1!G$2:G$100, MATCH(LARGE(Sheet1!F$2:F$100, 15), Sheet1!F$2:F$100, 0))</f>
        <v/>
      </c>
    </row>
    <row r="17">
      <c r="A17">
        <f>INDEX(Sheet1!A$2:A$100, MATCH(LARGE(Sheet1!F$2:F$100, 16), Sheet1!F$2:F$100, 0))</f>
        <v/>
      </c>
      <c r="B17">
        <f>INDEX(Sheet1!B$2:B$100, MATCH(LARGE(Sheet1!F$2:F$100, 16), Sheet1!F$2:F$100, 0))</f>
        <v/>
      </c>
      <c r="C17">
        <f>INDEX(Sheet1!C$2:C$100, MATCH(LARGE(Sheet1!F$2:F$100, 16), Sheet1!F$2:F$100, 0))</f>
        <v/>
      </c>
      <c r="D17">
        <f>INDEX(Sheet1!D$2:D$100, MATCH(LARGE(Sheet1!F$2:F$100, 16), Sheet1!F$2:F$100, 0))</f>
        <v/>
      </c>
      <c r="E17">
        <f>INDEX(Sheet1!E$2:E$100, MATCH(LARGE(Sheet1!F$2:F$100, 16), Sheet1!F$2:F$100, 0))</f>
        <v/>
      </c>
      <c r="F17">
        <f>LARGE(Sheet1!F$2:F$100, 16)</f>
        <v/>
      </c>
      <c r="G17">
        <f>INDEX(Sheet1!G$2:G$100, MATCH(LARGE(Sheet1!F$2:F$100, 16), Sheet1!F$2:F$100, 0))</f>
        <v/>
      </c>
    </row>
    <row r="18">
      <c r="A18">
        <f>INDEX(Sheet1!A$2:A$100, MATCH(LARGE(Sheet1!F$2:F$100, 17), Sheet1!F$2:F$100, 0))</f>
        <v/>
      </c>
      <c r="B18">
        <f>INDEX(Sheet1!B$2:B$100, MATCH(LARGE(Sheet1!F$2:F$100, 17), Sheet1!F$2:F$100, 0))</f>
        <v/>
      </c>
      <c r="C18">
        <f>INDEX(Sheet1!C$2:C$100, MATCH(LARGE(Sheet1!F$2:F$100, 17), Sheet1!F$2:F$100, 0))</f>
        <v/>
      </c>
      <c r="D18">
        <f>INDEX(Sheet1!D$2:D$100, MATCH(LARGE(Sheet1!F$2:F$100, 17), Sheet1!F$2:F$100, 0))</f>
        <v/>
      </c>
      <c r="E18">
        <f>INDEX(Sheet1!E$2:E$100, MATCH(LARGE(Sheet1!F$2:F$100, 17), Sheet1!F$2:F$100, 0))</f>
        <v/>
      </c>
      <c r="F18">
        <f>LARGE(Sheet1!F$2:F$100, 17)</f>
        <v/>
      </c>
      <c r="G18">
        <f>INDEX(Sheet1!G$2:G$100, MATCH(LARGE(Sheet1!F$2:F$100, 17), Sheet1!F$2:F$100, 0))</f>
        <v/>
      </c>
    </row>
    <row r="19">
      <c r="A19">
        <f>INDEX(Sheet1!A$2:A$100, MATCH(LARGE(Sheet1!F$2:F$100, 18), Sheet1!F$2:F$100, 0))</f>
        <v/>
      </c>
      <c r="B19">
        <f>INDEX(Sheet1!B$2:B$100, MATCH(LARGE(Sheet1!F$2:F$100, 18), Sheet1!F$2:F$100, 0))</f>
        <v/>
      </c>
      <c r="C19">
        <f>INDEX(Sheet1!C$2:C$100, MATCH(LARGE(Sheet1!F$2:F$100, 18), Sheet1!F$2:F$100, 0))</f>
        <v/>
      </c>
      <c r="D19">
        <f>INDEX(Sheet1!D$2:D$100, MATCH(LARGE(Sheet1!F$2:F$100, 18), Sheet1!F$2:F$100, 0))</f>
        <v/>
      </c>
      <c r="E19">
        <f>INDEX(Sheet1!E$2:E$100, MATCH(LARGE(Sheet1!F$2:F$100, 18), Sheet1!F$2:F$100, 0))</f>
        <v/>
      </c>
      <c r="F19">
        <f>LARGE(Sheet1!F$2:F$100, 18)</f>
        <v/>
      </c>
      <c r="G19">
        <f>INDEX(Sheet1!G$2:G$100, MATCH(LARGE(Sheet1!F$2:F$100, 18), Sheet1!F$2:F$100, 0))</f>
        <v/>
      </c>
    </row>
    <row r="20">
      <c r="A20">
        <f>INDEX(Sheet1!A$2:A$100, MATCH(LARGE(Sheet1!F$2:F$100, 19), Sheet1!F$2:F$100, 0))</f>
        <v/>
      </c>
      <c r="B20">
        <f>INDEX(Sheet1!B$2:B$100, MATCH(LARGE(Sheet1!F$2:F$100, 19), Sheet1!F$2:F$100, 0))</f>
        <v/>
      </c>
      <c r="C20">
        <f>INDEX(Sheet1!C$2:C$100, MATCH(LARGE(Sheet1!F$2:F$100, 19), Sheet1!F$2:F$100, 0))</f>
        <v/>
      </c>
      <c r="D20">
        <f>INDEX(Sheet1!D$2:D$100, MATCH(LARGE(Sheet1!F$2:F$100, 19), Sheet1!F$2:F$100, 0))</f>
        <v/>
      </c>
      <c r="E20">
        <f>INDEX(Sheet1!E$2:E$100, MATCH(LARGE(Sheet1!F$2:F$100, 19), Sheet1!F$2:F$100, 0))</f>
        <v/>
      </c>
      <c r="F20">
        <f>LARGE(Sheet1!F$2:F$100, 19)</f>
        <v/>
      </c>
      <c r="G20">
        <f>INDEX(Sheet1!G$2:G$100, MATCH(LARGE(Sheet1!F$2:F$100, 19), Sheet1!F$2:F$100, 0))</f>
        <v/>
      </c>
    </row>
    <row r="21">
      <c r="A21">
        <f>INDEX(Sheet1!A$2:A$100, MATCH(LARGE(Sheet1!F$2:F$100, 20), Sheet1!F$2:F$100, 0))</f>
        <v/>
      </c>
      <c r="B21">
        <f>INDEX(Sheet1!B$2:B$100, MATCH(LARGE(Sheet1!F$2:F$100, 20), Sheet1!F$2:F$100, 0))</f>
        <v/>
      </c>
      <c r="C21">
        <f>INDEX(Sheet1!C$2:C$100, MATCH(LARGE(Sheet1!F$2:F$100, 20), Sheet1!F$2:F$100, 0))</f>
        <v/>
      </c>
      <c r="D21">
        <f>INDEX(Sheet1!D$2:D$100, MATCH(LARGE(Sheet1!F$2:F$100, 20), Sheet1!F$2:F$100, 0))</f>
        <v/>
      </c>
      <c r="E21">
        <f>INDEX(Sheet1!E$2:E$100, MATCH(LARGE(Sheet1!F$2:F$100, 20), Sheet1!F$2:F$100, 0))</f>
        <v/>
      </c>
      <c r="F21">
        <f>LARGE(Sheet1!F$2:F$100, 20)</f>
        <v/>
      </c>
      <c r="G21">
        <f>INDEX(Sheet1!G$2:G$100, MATCH(LARGE(Sheet1!F$2:F$100, 20), Sheet1!F$2:F$100, 0))</f>
        <v/>
      </c>
    </row>
    <row r="22">
      <c r="A22">
        <f>INDEX(Sheet1!A$2:A$100, MATCH(LARGE(Sheet1!F$2:F$100, 21), Sheet1!F$2:F$100, 0))</f>
        <v/>
      </c>
      <c r="B22">
        <f>INDEX(Sheet1!B$2:B$100, MATCH(LARGE(Sheet1!F$2:F$100, 21), Sheet1!F$2:F$100, 0))</f>
        <v/>
      </c>
      <c r="C22">
        <f>INDEX(Sheet1!C$2:C$100, MATCH(LARGE(Sheet1!F$2:F$100, 21), Sheet1!F$2:F$100, 0))</f>
        <v/>
      </c>
      <c r="D22">
        <f>INDEX(Sheet1!D$2:D$100, MATCH(LARGE(Sheet1!F$2:F$100, 21), Sheet1!F$2:F$100, 0))</f>
        <v/>
      </c>
      <c r="E22">
        <f>INDEX(Sheet1!E$2:E$100, MATCH(LARGE(Sheet1!F$2:F$100, 21), Sheet1!F$2:F$100, 0))</f>
        <v/>
      </c>
      <c r="F22">
        <f>LARGE(Sheet1!F$2:F$100, 21)</f>
        <v/>
      </c>
      <c r="G22">
        <f>INDEX(Sheet1!G$2:G$100, MATCH(LARGE(Sheet1!F$2:F$100, 21), Sheet1!F$2:F$100, 0))</f>
        <v/>
      </c>
    </row>
    <row r="23">
      <c r="A23">
        <f>INDEX(Sheet1!A$2:A$100, MATCH(LARGE(Sheet1!F$2:F$100, 22), Sheet1!F$2:F$100, 0))</f>
        <v/>
      </c>
      <c r="B23">
        <f>INDEX(Sheet1!B$2:B$100, MATCH(LARGE(Sheet1!F$2:F$100, 22), Sheet1!F$2:F$100, 0))</f>
        <v/>
      </c>
      <c r="C23">
        <f>INDEX(Sheet1!C$2:C$100, MATCH(LARGE(Sheet1!F$2:F$100, 22), Sheet1!F$2:F$100, 0))</f>
        <v/>
      </c>
      <c r="D23">
        <f>INDEX(Sheet1!D$2:D$100, MATCH(LARGE(Sheet1!F$2:F$100, 22), Sheet1!F$2:F$100, 0))</f>
        <v/>
      </c>
      <c r="E23">
        <f>INDEX(Sheet1!E$2:E$100, MATCH(LARGE(Sheet1!F$2:F$100, 22), Sheet1!F$2:F$100, 0))</f>
        <v/>
      </c>
      <c r="F23">
        <f>LARGE(Sheet1!F$2:F$100, 22)</f>
        <v/>
      </c>
      <c r="G23">
        <f>INDEX(Sheet1!G$2:G$100, MATCH(LARGE(Sheet1!F$2:F$100, 22), Sheet1!F$2:F$100, 0))</f>
        <v/>
      </c>
    </row>
    <row r="24">
      <c r="A24">
        <f>INDEX(Sheet1!A$2:A$100, MATCH(LARGE(Sheet1!F$2:F$100, 23), Sheet1!F$2:F$100, 0))</f>
        <v/>
      </c>
      <c r="B24">
        <f>INDEX(Sheet1!B$2:B$100, MATCH(LARGE(Sheet1!F$2:F$100, 23), Sheet1!F$2:F$100, 0))</f>
        <v/>
      </c>
      <c r="C24">
        <f>INDEX(Sheet1!C$2:C$100, MATCH(LARGE(Sheet1!F$2:F$100, 23), Sheet1!F$2:F$100, 0))</f>
        <v/>
      </c>
      <c r="D24">
        <f>INDEX(Sheet1!D$2:D$100, MATCH(LARGE(Sheet1!F$2:F$100, 23), Sheet1!F$2:F$100, 0))</f>
        <v/>
      </c>
      <c r="E24">
        <f>INDEX(Sheet1!E$2:E$100, MATCH(LARGE(Sheet1!F$2:F$100, 23), Sheet1!F$2:F$100, 0))</f>
        <v/>
      </c>
      <c r="F24">
        <f>LARGE(Sheet1!F$2:F$100, 23)</f>
        <v/>
      </c>
      <c r="G24">
        <f>INDEX(Sheet1!G$2:G$100, MATCH(LARGE(Sheet1!F$2:F$100, 23), Sheet1!F$2:F$100, 0))</f>
        <v/>
      </c>
    </row>
    <row r="25">
      <c r="A25">
        <f>INDEX(Sheet1!A$2:A$100, MATCH(LARGE(Sheet1!F$2:F$100, 24), Sheet1!F$2:F$100, 0))</f>
        <v/>
      </c>
      <c r="B25">
        <f>INDEX(Sheet1!B$2:B$100, MATCH(LARGE(Sheet1!F$2:F$100, 24), Sheet1!F$2:F$100, 0))</f>
        <v/>
      </c>
      <c r="C25">
        <f>INDEX(Sheet1!C$2:C$100, MATCH(LARGE(Sheet1!F$2:F$100, 24), Sheet1!F$2:F$100, 0))</f>
        <v/>
      </c>
      <c r="D25">
        <f>INDEX(Sheet1!D$2:D$100, MATCH(LARGE(Sheet1!F$2:F$100, 24), Sheet1!F$2:F$100, 0))</f>
        <v/>
      </c>
      <c r="E25">
        <f>INDEX(Sheet1!E$2:E$100, MATCH(LARGE(Sheet1!F$2:F$100, 24), Sheet1!F$2:F$100, 0))</f>
        <v/>
      </c>
      <c r="F25">
        <f>LARGE(Sheet1!F$2:F$100, 24)</f>
        <v/>
      </c>
      <c r="G25">
        <f>INDEX(Sheet1!G$2:G$100, MATCH(LARGE(Sheet1!F$2:F$100, 24), Sheet1!F$2:F$100, 0))</f>
        <v/>
      </c>
    </row>
    <row r="26">
      <c r="A26">
        <f>INDEX(Sheet1!A$2:A$100, MATCH(LARGE(Sheet1!F$2:F$100, 25), Sheet1!F$2:F$100, 0))</f>
        <v/>
      </c>
      <c r="B26">
        <f>INDEX(Sheet1!B$2:B$100, MATCH(LARGE(Sheet1!F$2:F$100, 25), Sheet1!F$2:F$100, 0))</f>
        <v/>
      </c>
      <c r="C26">
        <f>INDEX(Sheet1!C$2:C$100, MATCH(LARGE(Sheet1!F$2:F$100, 25), Sheet1!F$2:F$100, 0))</f>
        <v/>
      </c>
      <c r="D26">
        <f>INDEX(Sheet1!D$2:D$100, MATCH(LARGE(Sheet1!F$2:F$100, 25), Sheet1!F$2:F$100, 0))</f>
        <v/>
      </c>
      <c r="E26">
        <f>INDEX(Sheet1!E$2:E$100, MATCH(LARGE(Sheet1!F$2:F$100, 25), Sheet1!F$2:F$100, 0))</f>
        <v/>
      </c>
      <c r="F26">
        <f>LARGE(Sheet1!F$2:F$100, 25)</f>
        <v/>
      </c>
      <c r="G26">
        <f>INDEX(Sheet1!G$2:G$100, MATCH(LARGE(Sheet1!F$2:F$100, 25), Sheet1!F$2:F$100, 0))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Department</t>
        </is>
      </c>
      <c r="B1" t="inlineStr">
        <is>
          <t>Productivity_StdDev</t>
        </is>
      </c>
    </row>
    <row r="2">
      <c r="A2" t="inlineStr">
        <is>
          <t>Finance</t>
        </is>
      </c>
      <c r="B2">
        <f>STDEV.P(FILTER(Sheet1!F2:F100, Sheet1!C2:C100="Finance"))</f>
        <v/>
      </c>
    </row>
    <row r="3">
      <c r="A3" t="inlineStr">
        <is>
          <t>HR</t>
        </is>
      </c>
      <c r="B3">
        <f>STDEV.P(FILTER(Sheet1!F2:F100, Sheet1!C2:C100="HR"))</f>
        <v/>
      </c>
    </row>
    <row r="4">
      <c r="A4" t="inlineStr">
        <is>
          <t>IT</t>
        </is>
      </c>
      <c r="B4">
        <f>STDEV.P(FILTER(Sheet1!F2:F100, Sheet1!C2:C100="IT"))</f>
        <v/>
      </c>
    </row>
    <row r="5">
      <c r="A5" t="inlineStr">
        <is>
          <t>Marketing</t>
        </is>
      </c>
      <c r="B5">
        <f>STDEV.P(FILTER(Sheet1!F2:F100, Sheet1!C2:C100="Marketing"))</f>
        <v/>
      </c>
    </row>
    <row r="6">
      <c r="A6" t="inlineStr">
        <is>
          <t>Sales</t>
        </is>
      </c>
      <c r="B6">
        <f>STDEV.P(FILTER(Sheet1!F2:F100, Sheet1!C2:C100="Sales"))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Employee_ID</t>
        </is>
      </c>
      <c r="B1" t="inlineStr">
        <is>
          <t>Name</t>
        </is>
      </c>
      <c r="C1" t="inlineStr">
        <is>
          <t>Department</t>
        </is>
      </c>
      <c r="D1" t="inlineStr">
        <is>
          <t>Hours_Worked</t>
        </is>
      </c>
      <c r="E1" t="inlineStr">
        <is>
          <t>Tasks_Completed</t>
        </is>
      </c>
      <c r="F1" t="inlineStr">
        <is>
          <t>Productivity_Score</t>
        </is>
      </c>
      <c r="G1" t="inlineStr">
        <is>
          <t>Performance_Rating</t>
        </is>
      </c>
      <c r="H1" t="inlineStr">
        <is>
          <t>PEI</t>
        </is>
      </c>
    </row>
    <row r="2">
      <c r="A2">
        <f>INDEX(Sheet1!A$2:A$100, MATCH(LARGE(Sheet1!H$2:H$100, 1), Sheet1!H$2:H$100, 0))</f>
        <v/>
      </c>
      <c r="B2">
        <f>INDEX(Sheet1!B$2:B$100, MATCH(LARGE(Sheet1!H$2:H$100, 1), Sheet1!H$2:H$100, 0))</f>
        <v/>
      </c>
      <c r="C2">
        <f>INDEX(Sheet1!C$2:C$100, MATCH(LARGE(Sheet1!H$2:H$100, 1), Sheet1!H$2:H$100, 0))</f>
        <v/>
      </c>
      <c r="D2">
        <f>INDEX(Sheet1!D$2:D$100, MATCH(LARGE(Sheet1!H$2:H$100, 1), Sheet1!H$2:H$100, 0))</f>
        <v/>
      </c>
      <c r="E2">
        <f>INDEX(Sheet1!E$2:E$100, MATCH(LARGE(Sheet1!H$2:H$100, 1), Sheet1!H$2:H$100, 0))</f>
        <v/>
      </c>
      <c r="F2">
        <f>INDEX(Sheet1!F$2:F$100, MATCH(LARGE(Sheet1!H$2:H$100, 1), Sheet1!H$2:H$100, 0))</f>
        <v/>
      </c>
      <c r="G2">
        <f>INDEX(Sheet1!G$2:G$100, MATCH(LARGE(Sheet1!H$2:H$100, 1), Sheet1!H$2:H$100, 0))</f>
        <v/>
      </c>
      <c r="H2">
        <f>LARGE(Sheet1!H$2:H$100, 1)</f>
        <v/>
      </c>
    </row>
    <row r="3">
      <c r="A3">
        <f>INDEX(Sheet1!A$2:A$100, MATCH(LARGE(Sheet1!H$2:H$100, 2), Sheet1!H$2:H$100, 0))</f>
        <v/>
      </c>
      <c r="B3">
        <f>INDEX(Sheet1!B$2:B$100, MATCH(LARGE(Sheet1!H$2:H$100, 2), Sheet1!H$2:H$100, 0))</f>
        <v/>
      </c>
      <c r="C3">
        <f>INDEX(Sheet1!C$2:C$100, MATCH(LARGE(Sheet1!H$2:H$100, 2), Sheet1!H$2:H$100, 0))</f>
        <v/>
      </c>
      <c r="D3">
        <f>INDEX(Sheet1!D$2:D$100, MATCH(LARGE(Sheet1!H$2:H$100, 2), Sheet1!H$2:H$100, 0))</f>
        <v/>
      </c>
      <c r="E3">
        <f>INDEX(Sheet1!E$2:E$100, MATCH(LARGE(Sheet1!H$2:H$100, 2), Sheet1!H$2:H$100, 0))</f>
        <v/>
      </c>
      <c r="F3">
        <f>INDEX(Sheet1!F$2:F$100, MATCH(LARGE(Sheet1!H$2:H$100, 2), Sheet1!H$2:H$100, 0))</f>
        <v/>
      </c>
      <c r="G3">
        <f>INDEX(Sheet1!G$2:G$100, MATCH(LARGE(Sheet1!H$2:H$100, 2), Sheet1!H$2:H$100, 0))</f>
        <v/>
      </c>
      <c r="H3">
        <f>LARGE(Sheet1!H$2:H$100, 2)</f>
        <v/>
      </c>
    </row>
    <row r="4">
      <c r="A4">
        <f>INDEX(Sheet1!A$2:A$100, MATCH(LARGE(Sheet1!H$2:H$100, 3), Sheet1!H$2:H$100, 0))</f>
        <v/>
      </c>
      <c r="B4">
        <f>INDEX(Sheet1!B$2:B$100, MATCH(LARGE(Sheet1!H$2:H$100, 3), Sheet1!H$2:H$100, 0))</f>
        <v/>
      </c>
      <c r="C4">
        <f>INDEX(Sheet1!C$2:C$100, MATCH(LARGE(Sheet1!H$2:H$100, 3), Sheet1!H$2:H$100, 0))</f>
        <v/>
      </c>
      <c r="D4">
        <f>INDEX(Sheet1!D$2:D$100, MATCH(LARGE(Sheet1!H$2:H$100, 3), Sheet1!H$2:H$100, 0))</f>
        <v/>
      </c>
      <c r="E4">
        <f>INDEX(Sheet1!E$2:E$100, MATCH(LARGE(Sheet1!H$2:H$100, 3), Sheet1!H$2:H$100, 0))</f>
        <v/>
      </c>
      <c r="F4">
        <f>INDEX(Sheet1!F$2:F$100, MATCH(LARGE(Sheet1!H$2:H$100, 3), Sheet1!H$2:H$100, 0))</f>
        <v/>
      </c>
      <c r="G4">
        <f>INDEX(Sheet1!G$2:G$100, MATCH(LARGE(Sheet1!H$2:H$100, 3), Sheet1!H$2:H$100, 0))</f>
        <v/>
      </c>
      <c r="H4">
        <f>LARGE(Sheet1!H$2:H$100, 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Hours_Worked vs Rating</t>
        </is>
      </c>
      <c r="B1">
        <f>CORREL(Sheet1!D2:D100, Sheet1!G2:G100)</f>
        <v/>
      </c>
    </row>
    <row r="2">
      <c r="A2" t="inlineStr">
        <is>
          <t>Tasks_Completed vs Rating</t>
        </is>
      </c>
      <c r="B2">
        <f>CORREL(Sheet1!E2:E100, Sheet1!G2:G100)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FILTER(Sheet1!A2:I100, (Sheet1!G2:G100&gt;=4)*(Sheet1!D2:D100&lt;AVERAGE(Sheet1!D2:D100)))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INDEX(Sheet1!A2:I100, MATCH(MAX(Sheet1!I2:I100), Sheet1!I2:I100, 0),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2025-04-25T01:39:54Z</dcterms:created>
  <dcterms:modified xmlns:dcterms="http://purl.org/dc/terms/" xmlns:xsi="http://www.w3.org/2001/XMLSchema-instance" xsi:type="dcterms:W3CDTF">2025-04-25T01:39:54Z</dcterms:modified>
</cp:coreProperties>
</file>