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66925"/>
  <xr:revisionPtr revIDLastSave="0" documentId="8_{DA7DA628-28E3-4B80-A454-415CCE60AAB8}" xr6:coauthVersionLast="47" xr6:coauthVersionMax="47" xr10:uidLastSave="{00000000-0000-0000-0000-000000000000}"/>
  <bookViews>
    <workbookView xWindow="-108" yWindow="-108" windowWidth="23256" windowHeight="12456" activeTab="2" xr2:uid="{E33C1CB1-3267-45EA-AC43-1797BB781622}"/>
  </bookViews>
  <sheets>
    <sheet name="Flowers" sheetId="6" r:id="rId1"/>
    <sheet name="Cost Chart" sheetId="9" r:id="rId2"/>
    <sheet name="Shipping Cost" sheetId="1" r:id="rId3"/>
    <sheet name="Outsourcing" sheetId="8" r:id="rId4"/>
  </sheets>
  <definedNames>
    <definedName name="_xlnm._FilterDatabase" localSheetId="2" hidden="1">'Shipping Cost'!$A$2:$H$9</definedName>
    <definedName name="blue">'Shipping Cost'!$B$13</definedName>
    <definedName name="cost">Flowers!$J$2:$J$28</definedName>
    <definedName name="flowers">Flowers!$B$2:$B$28</definedName>
    <definedName name="green">'Shipping Cost'!$B$14</definedName>
    <definedName name="_xlnm.Print_Area" localSheetId="2">'Shipping Cost'!$G$12</definedName>
    <definedName name="red">'Shipping Cost'!$B$12</definedName>
    <definedName name="sale">Flowers!$K$2:$K$28</definedName>
    <definedName name="Zone_3">'Shipping Cost'!$A$3</definedName>
    <definedName name="Zone_4">'Shipping Cost'!$A$4</definedName>
    <definedName name="Zone_5">'Shipping Cost'!$A$5</definedName>
    <definedName name="Zone_6">'Shipping Cost'!$A$6</definedName>
    <definedName name="Zone_7">'Shipping Cost'!$A$7</definedName>
    <definedName name="Zone_8">'Shipping Cost'!$A$8</definedName>
    <definedName name="Zone_9">'Shipping Cost'!$A$9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4" i="1"/>
  <c r="F15" i="1"/>
  <c r="F16" i="1"/>
  <c r="F14" i="1"/>
  <c r="E15" i="1"/>
  <c r="E16" i="1"/>
  <c r="E14" i="1"/>
  <c r="C12" i="1"/>
  <c r="C11" i="1"/>
  <c r="L11" i="6"/>
  <c r="L12" i="6"/>
  <c r="L10" i="6"/>
  <c r="L2" i="6"/>
  <c r="L13" i="6"/>
  <c r="L14" i="6"/>
  <c r="L23" i="6"/>
  <c r="L24" i="6"/>
  <c r="L25" i="6"/>
  <c r="L26" i="6"/>
  <c r="K2" i="6"/>
  <c r="K3" i="6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K11" i="6"/>
  <c r="K12" i="6"/>
  <c r="K13" i="6"/>
  <c r="K14" i="6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K24" i="6"/>
  <c r="K25" i="6"/>
  <c r="K26" i="6"/>
  <c r="K27" i="6"/>
  <c r="L27" i="6" s="1"/>
  <c r="K28" i="6"/>
  <c r="L2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0AB17-5B80-4BE8-B089-E9F8421A710B}" keepAlive="1" name="Query - Outsourcing_text" description="Connection to the 'Outsourcing_text' query in the workbook." type="5" refreshedVersion="8" background="1" saveData="1">
    <dbPr connection="Provider=Microsoft.Mashup.OleDb.1;Data Source=$Workbook$;Location=Outsourcing_text;Extended Properties=&quot;&quot;" command="SELECT * FROM [Outsourcing_text]"/>
  </connection>
  <connection id="2" xr16:uid="{1C5003F6-0D51-4844-8B46-80176BD445C0}" keepAlive="1" name="Query - Outsourcing_text (2)" description="Connection to the 'Outsourcing_text (2)' query in the workbook." type="5" refreshedVersion="0" background="1">
    <dbPr connection="Provider=Microsoft.Mashup.OleDb.1;Data Source=$Workbook$;Location=&quot;Outsourcing_text (2)&quot;;Extended Properties=&quot;&quot;" command="SELECT * FROM [Outsourcing_text (2)]"/>
  </connection>
</connections>
</file>

<file path=xl/sharedStrings.xml><?xml version="1.0" encoding="utf-8"?>
<sst xmlns="http://schemas.openxmlformats.org/spreadsheetml/2006/main" count="193" uniqueCount="129">
  <si>
    <t xml:space="preserve"> Flower</t>
  </si>
  <si>
    <t>Zone 3</t>
  </si>
  <si>
    <t>Zone 4</t>
  </si>
  <si>
    <t>Zone 5</t>
  </si>
  <si>
    <t>Zone 6</t>
  </si>
  <si>
    <t>Zone 7</t>
  </si>
  <si>
    <t>Zone 8</t>
  </si>
  <si>
    <t>Zone 9</t>
  </si>
  <si>
    <t>Shipping Cost</t>
  </si>
  <si>
    <t>Australia</t>
  </si>
  <si>
    <t xml:space="preserve"> Golden Wattle</t>
  </si>
  <si>
    <t>x</t>
  </si>
  <si>
    <t>Singapore</t>
  </si>
  <si>
    <t xml:space="preserve"> Orchid</t>
  </si>
  <si>
    <t>Cook Islands</t>
  </si>
  <si>
    <t xml:space="preserve"> Tiaré Flower</t>
  </si>
  <si>
    <t>England</t>
  </si>
  <si>
    <t xml:space="preserve"> Tudor rose</t>
  </si>
  <si>
    <t>Pakistan</t>
  </si>
  <si>
    <t xml:space="preserve"> Poet's Jasmine</t>
  </si>
  <si>
    <t>India</t>
  </si>
  <si>
    <t xml:space="preserve"> Lotus</t>
  </si>
  <si>
    <t>Iran</t>
  </si>
  <si>
    <t xml:space="preserve"> Persian pearl</t>
  </si>
  <si>
    <t>Kashmiristan</t>
  </si>
  <si>
    <t xml:space="preserve"> Rhododendron</t>
  </si>
  <si>
    <t>Maldives</t>
  </si>
  <si>
    <t xml:space="preserve"> Pink rose</t>
  </si>
  <si>
    <t>Malaysia</t>
  </si>
  <si>
    <t xml:space="preserve"> Chinese hibiscus</t>
  </si>
  <si>
    <t>Finland</t>
  </si>
  <si>
    <t xml:space="preserve"> Lily of the Valley</t>
  </si>
  <si>
    <t>Estonia</t>
  </si>
  <si>
    <t xml:space="preserve"> Cornflower</t>
  </si>
  <si>
    <t>Nepal</t>
  </si>
  <si>
    <t xml:space="preserve"> Palestinian poppy</t>
  </si>
  <si>
    <t>Sri Lanka</t>
  </si>
  <si>
    <t xml:space="preserve"> Water lily</t>
  </si>
  <si>
    <t>South Korea</t>
  </si>
  <si>
    <t xml:space="preserve"> Rose of Sharon</t>
  </si>
  <si>
    <t>Afghanistan</t>
  </si>
  <si>
    <t xml:space="preserve"> Tulip</t>
  </si>
  <si>
    <t>Bangladesh</t>
  </si>
  <si>
    <t xml:space="preserve"> Shapla</t>
  </si>
  <si>
    <t>Bhutan</t>
  </si>
  <si>
    <t xml:space="preserve"> Blue poppy</t>
  </si>
  <si>
    <t>Cambodia</t>
  </si>
  <si>
    <t xml:space="preserve"> Rumduol</t>
  </si>
  <si>
    <t>China</t>
  </si>
  <si>
    <t xml:space="preserve"> Peony</t>
  </si>
  <si>
    <t>Chile</t>
  </si>
  <si>
    <t xml:space="preserve"> Copihue</t>
  </si>
  <si>
    <t xml:space="preserve"> Persian Poppy</t>
  </si>
  <si>
    <t>Iceland</t>
  </si>
  <si>
    <t xml:space="preserve"> Mountain avens</t>
  </si>
  <si>
    <t>Samoa</t>
  </si>
  <si>
    <t xml:space="preserve"> Red ginger</t>
  </si>
  <si>
    <t>South Africa</t>
  </si>
  <si>
    <t xml:space="preserve"> Protea</t>
  </si>
  <si>
    <t>United States</t>
  </si>
  <si>
    <t xml:space="preserve"> Rose</t>
  </si>
  <si>
    <t>Total number of flowers per zone</t>
  </si>
  <si>
    <t>Total shipping cost per zone</t>
  </si>
  <si>
    <t>Zone</t>
  </si>
  <si>
    <t xml:space="preserve">City </t>
  </si>
  <si>
    <t>State</t>
  </si>
  <si>
    <t>Miles to Munson's</t>
  </si>
  <si>
    <t>Red Line Shipping Cost</t>
  </si>
  <si>
    <t>Blue Line Shipping Cost</t>
  </si>
  <si>
    <t>Green Line Shipping Cost</t>
  </si>
  <si>
    <t>Harlem</t>
  </si>
  <si>
    <t xml:space="preserve"> Montana </t>
  </si>
  <si>
    <t>Casper</t>
  </si>
  <si>
    <t xml:space="preserve"> Wyoming </t>
  </si>
  <si>
    <t>Lamar</t>
  </si>
  <si>
    <t xml:space="preserve"> Colorado </t>
  </si>
  <si>
    <t>Christmas Valley</t>
  </si>
  <si>
    <t xml:space="preserve"> Oregon </t>
  </si>
  <si>
    <t>Kennewick</t>
  </si>
  <si>
    <t xml:space="preserve"> Washington </t>
  </si>
  <si>
    <t>Edison</t>
  </si>
  <si>
    <t>Gold Beach</t>
  </si>
  <si>
    <t xml:space="preserve"> Oregon</t>
  </si>
  <si>
    <t>less than 200</t>
  </si>
  <si>
    <t>greater than 500</t>
  </si>
  <si>
    <t>service fee</t>
  </si>
  <si>
    <t>Switzerland</t>
  </si>
  <si>
    <t>Norway</t>
  </si>
  <si>
    <t>Region</t>
  </si>
  <si>
    <t>Nusery Owner</t>
  </si>
  <si>
    <t>Email</t>
  </si>
  <si>
    <t>Street Address</t>
  </si>
  <si>
    <t>Phone Number</t>
  </si>
  <si>
    <t/>
  </si>
  <si>
    <t xml:space="preserve">Montana </t>
  </si>
  <si>
    <t>Gregory Peeler</t>
  </si>
  <si>
    <t>gregory.peeler@sample.com</t>
  </si>
  <si>
    <t>123 Harlem Street</t>
  </si>
  <si>
    <t>406-555-0188</t>
  </si>
  <si>
    <t xml:space="preserve">Wyoming </t>
  </si>
  <si>
    <t>Pramod Mistry</t>
  </si>
  <si>
    <t>pramod.mistry@sample.com</t>
  </si>
  <si>
    <t>987 Mistry Road</t>
  </si>
  <si>
    <t>307-555-0055</t>
  </si>
  <si>
    <t xml:space="preserve">Colorado </t>
  </si>
  <si>
    <t>Linda Schmid</t>
  </si>
  <si>
    <t>linda.@sample.com</t>
  </si>
  <si>
    <t>4 Elm Street</t>
  </si>
  <si>
    <t>719-555-0000</t>
  </si>
  <si>
    <t xml:space="preserve">Oregon </t>
  </si>
  <si>
    <t>Alisa Belova</t>
  </si>
  <si>
    <t>alisa.@sample.com</t>
  </si>
  <si>
    <t>765 Lake Road</t>
  </si>
  <si>
    <t>541-555-0111</t>
  </si>
  <si>
    <t xml:space="preserve">Washington </t>
  </si>
  <si>
    <t>Yeen Zhuang</t>
  </si>
  <si>
    <t>yeen.zhuang@sample.com</t>
  </si>
  <si>
    <t>567 Oak Lane</t>
  </si>
  <si>
    <t>509-555-0163</t>
  </si>
  <si>
    <t>Donald Mayr</t>
  </si>
  <si>
    <t>donald.mayr@sample.com</t>
  </si>
  <si>
    <t>678 Farm Road</t>
  </si>
  <si>
    <t>306-555-0001</t>
  </si>
  <si>
    <t>Oregon</t>
  </si>
  <si>
    <t>Victor Ivanov</t>
  </si>
  <si>
    <t>victor.ivanov@sample.com</t>
  </si>
  <si>
    <t>541-555-0100</t>
  </si>
  <si>
    <t>Discount</t>
  </si>
  <si>
    <t>Discounted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</si>
</sst>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Calibri"/>
      <family val="2"/>
      <scheme val="minor"/>
    </font>
    <font>
      <b/>
      <sz val="13"/>
      <color rgb="FF002060"/>
      <name val="Comic Sans MS"/>
      <family val="4"/>
    </font>
    <font>
      <sz val="1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164" fontId="3" fillId="0" borderId="0" xfId="1" applyFont="1"/>
    <xf numFmtId="0" fontId="5" fillId="0" borderId="0" xfId="0" applyFont="1"/>
    <xf numFmtId="9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164" fontId="3" fillId="0" borderId="0" xfId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0" applyNumberFormat="1" applyFont="1"/>
    <xf numFmtId="43" fontId="3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8">
    <dxf>
      <fill>
        <patternFill patternType="solid">
          <fgColor rgb="FF70AD47"/>
          <bgColor rgb="FFFFFFFF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2060"/>
        <name val="Comic Sans MS"/>
        <family val="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Shipping</a:t>
            </a:r>
            <a:r>
              <a:rPr lang="en-IN" baseline="0"/>
              <a:t>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64218218345466E-2"/>
          <c:y val="7.976441398542912E-2"/>
          <c:w val="0.92578106300078655"/>
          <c:h val="0.82726779899719127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'Shipping Cost'!$E$3:$E$9</c:f>
              <c:numCache>
                <c:formatCode>_("$"* #,##0.00_);_("$"* \(#,##0.00\);_("$"* "-"??_);_(@_)</c:formatCode>
                <c:ptCount val="3"/>
                <c:pt idx="0">
                  <c:v>25</c:v>
                </c:pt>
                <c:pt idx="1">
                  <c:v>512.48</c:v>
                </c:pt>
                <c:pt idx="2">
                  <c:v>882.69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B-4C22-83CF-0F8F41DDD29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'Shipping Cost'!$F$3:$F$9</c:f>
              <c:numCache>
                <c:formatCode>_("$"* #,##0.00_);_("$"* \(#,##0.00\);_("$"* "-"??_);_(@_)</c:formatCode>
                <c:ptCount val="3"/>
                <c:pt idx="0">
                  <c:v>48</c:v>
                </c:pt>
                <c:pt idx="1">
                  <c:v>1100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B-4C22-83CF-0F8F41DDD294}"/>
            </c:ext>
          </c:extLst>
        </c:ser>
        <c:ser>
          <c:idx val="2"/>
          <c:order val="2"/>
          <c:tx>
            <c:v>Green Line Shipping Cost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'Shipping Cost'!$G$3:$G$9</c:f>
              <c:numCache>
                <c:formatCode>_("$"* #,##0.00_);_("$"* \(#,##0.00\);_("$"* "-"??_);_(@_)</c:formatCode>
                <c:ptCount val="3"/>
                <c:pt idx="0">
                  <c:v>36</c:v>
                </c:pt>
                <c:pt idx="1">
                  <c:v>548.69000000000005</c:v>
                </c:pt>
                <c:pt idx="2">
                  <c:v>944.65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B-4C22-83CF-0F8F41DDD2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71567"/>
        <c:axId val="155074847"/>
      </c:barChart>
      <c:catAx>
        <c:axId val="1526715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847"/>
        <c:crosses val="autoZero"/>
        <c:auto val="1"/>
        <c:lblAlgn val="ctr"/>
        <c:lblOffset val="100"/>
        <c:noMultiLvlLbl val="0"/>
      </c:catAx>
      <c:valAx>
        <c:axId val="155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3FA65A-365D-4B09-BE8D-B4EF0684ADD3}">
  <sheetPr/>
  <sheetViews>
    <sheetView zoomScale="7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11775-F6D2-02C7-2AE0-AC3B62CE65C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A3A613-AD75-4846-9AFE-4398F0B4770C}" name="Table3" displayName="Table3" ref="A1:L31" totalsRowShown="0" headerRowDxfId="17" dataDxfId="16">
  <autoFilter ref="A1:L31" xr:uid="{68A3A613-AD75-4846-9AFE-4398F0B4770C}"/>
  <tableColumns count="12">
    <tableColumn id="1" xr3:uid="{7EB9AC36-32E6-4A25-9C2A-19F69A7665D4}" name="Region" dataDxfId="15"/>
    <tableColumn id="2" xr3:uid="{8232C691-676E-4DF5-8902-B264384B2FE2}" name=" Flower" dataDxfId="14"/>
    <tableColumn id="3" xr3:uid="{6412F0DE-9D71-4A77-87D6-153B9403A91F}" name="Zone 3" dataDxfId="13"/>
    <tableColumn id="4" xr3:uid="{CA53C8E0-B52E-4229-938A-3EEAA535F18B}" name="Zone 4" dataDxfId="12"/>
    <tableColumn id="5" xr3:uid="{9A612F99-9EB8-4C80-AC8F-E4AD702006E2}" name="Zone 5" dataDxfId="11"/>
    <tableColumn id="6" xr3:uid="{73F58167-7826-42C4-A64F-EF988E8D9029}" name="Zone 6" dataDxfId="10"/>
    <tableColumn id="7" xr3:uid="{47E0C28C-4401-49A9-A369-B4FC01CE94C9}" name="Zone 7" dataDxfId="9"/>
    <tableColumn id="8" xr3:uid="{7A64765A-2B36-4A38-9D1F-41D0C334EFC0}" name="Zone 8" dataDxfId="8"/>
    <tableColumn id="9" xr3:uid="{A8900624-BCE6-45CA-97DE-E1F75FA01CF2}" name="Zone 9" dataDxfId="7"/>
    <tableColumn id="10" xr3:uid="{4DBC0E19-06E1-46A8-8741-5D548134FC26}" name="Shipping Cost" dataDxfId="6"/>
    <tableColumn id="14" xr3:uid="{236C957F-B122-466D-8EE9-79B8340FC8F2}" name="Discount" dataDxfId="5">
      <calculatedColumnFormula>10/100*Table3[[#This Row],[Shipping Cost]]</calculatedColumnFormula>
    </tableColumn>
    <tableColumn id="12" xr3:uid="{247150C3-D878-4FC6-8A95-BC1A45B6F2D0}" name="Discounted Shipping Cost" dataDxfId="4">
      <calculatedColumnFormula>Table3[[#This Row],[Shipping Cost]]+Table3[[#This Row],[Discount]]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96E7-A572-46F0-B9E0-2E42D21C8334}">
  <dimension ref="A1:L31"/>
  <sheetViews>
    <sheetView zoomScale="62" zoomScaleNormal="100" workbookViewId="0">
      <pane xSplit="3" topLeftCell="D1" activePane="topRight" state="frozen"/>
      <selection pane="topRight" activeCell="D1" sqref="D1:D1048576"/>
    </sheetView>
  </sheetViews>
  <sheetFormatPr defaultRowHeight="19.2" x14ac:dyDescent="0.45"/>
  <cols>
    <col min="1" max="1" width="33.6640625" style="1" bestFit="1" customWidth="1"/>
    <col min="2" max="2" width="19.109375" style="1" bestFit="1" customWidth="1"/>
    <col min="3" max="9" width="12.6640625" style="4" bestFit="1" customWidth="1"/>
    <col min="10" max="10" width="20" style="1" bestFit="1" customWidth="1"/>
    <col min="11" max="11" width="14.77734375" bestFit="1" customWidth="1"/>
    <col min="12" max="12" width="34.109375" bestFit="1" customWidth="1"/>
  </cols>
  <sheetData>
    <row r="1" spans="1:12" ht="20.399999999999999" x14ac:dyDescent="0.5">
      <c r="A1" s="14" t="s">
        <v>88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127</v>
      </c>
      <c r="L1" s="14" t="s">
        <v>128</v>
      </c>
    </row>
    <row r="2" spans="1:12" x14ac:dyDescent="0.45">
      <c r="A2" s="3" t="s">
        <v>9</v>
      </c>
      <c r="B2" s="1" t="s">
        <v>10</v>
      </c>
      <c r="C2" s="4" t="s">
        <v>11</v>
      </c>
      <c r="J2" s="5">
        <v>841</v>
      </c>
      <c r="K2" s="15">
        <f>10/100*Table3[[#This Row],[Shipping Cost]]</f>
        <v>84.100000000000009</v>
      </c>
      <c r="L2" s="16">
        <f>Table3[[#This Row],[Shipping Cost]]-Table3[[#This Row],[Discount]]</f>
        <v>756.9</v>
      </c>
    </row>
    <row r="3" spans="1:12" x14ac:dyDescent="0.45">
      <c r="A3" s="3" t="s">
        <v>12</v>
      </c>
      <c r="B3" s="1" t="s">
        <v>13</v>
      </c>
      <c r="C3" s="4" t="s">
        <v>11</v>
      </c>
      <c r="J3" s="5">
        <v>700</v>
      </c>
      <c r="K3" s="15">
        <f>10/100*Table3[[#This Row],[Shipping Cost]]</f>
        <v>70</v>
      </c>
      <c r="L3" s="16">
        <f>Table3[[#This Row],[Shipping Cost]]-Table3[[#This Row],[Discount]]</f>
        <v>630</v>
      </c>
    </row>
    <row r="4" spans="1:12" x14ac:dyDescent="0.45">
      <c r="A4" s="3" t="s">
        <v>14</v>
      </c>
      <c r="B4" s="1" t="s">
        <v>15</v>
      </c>
      <c r="D4" s="4" t="s">
        <v>11</v>
      </c>
      <c r="J4" s="5">
        <v>520</v>
      </c>
      <c r="K4" s="15">
        <f>10/100*Table3[[#This Row],[Shipping Cost]]</f>
        <v>52</v>
      </c>
      <c r="L4" s="16">
        <f>Table3[[#This Row],[Shipping Cost]]-Table3[[#This Row],[Discount]]</f>
        <v>468</v>
      </c>
    </row>
    <row r="5" spans="1:12" x14ac:dyDescent="0.45">
      <c r="A5" s="3" t="s">
        <v>16</v>
      </c>
      <c r="B5" s="1" t="s">
        <v>17</v>
      </c>
      <c r="F5" s="4" t="s">
        <v>11</v>
      </c>
      <c r="J5" s="5">
        <v>100</v>
      </c>
      <c r="K5" s="15">
        <f>10/100*Table3[[#This Row],[Shipping Cost]]</f>
        <v>10</v>
      </c>
      <c r="L5" s="16">
        <f>Table3[[#This Row],[Shipping Cost]]-Table3[[#This Row],[Discount]]</f>
        <v>90</v>
      </c>
    </row>
    <row r="6" spans="1:12" x14ac:dyDescent="0.45">
      <c r="A6" s="3" t="s">
        <v>18</v>
      </c>
      <c r="B6" s="1" t="s">
        <v>19</v>
      </c>
      <c r="E6" s="4" t="s">
        <v>11</v>
      </c>
      <c r="J6" s="5">
        <v>265</v>
      </c>
      <c r="K6" s="15">
        <f>10/100*Table3[[#This Row],[Shipping Cost]]</f>
        <v>26.5</v>
      </c>
      <c r="L6" s="16">
        <f>Table3[[#This Row],[Shipping Cost]]-Table3[[#This Row],[Discount]]</f>
        <v>238.5</v>
      </c>
    </row>
    <row r="7" spans="1:12" x14ac:dyDescent="0.45">
      <c r="A7" s="3" t="s">
        <v>20</v>
      </c>
      <c r="B7" s="1" t="s">
        <v>21</v>
      </c>
      <c r="G7" s="4" t="s">
        <v>11</v>
      </c>
      <c r="J7" s="5">
        <v>578</v>
      </c>
      <c r="K7" s="15">
        <f>10/100*Table3[[#This Row],[Shipping Cost]]</f>
        <v>57.800000000000004</v>
      </c>
      <c r="L7" s="16">
        <f>Table3[[#This Row],[Shipping Cost]]-Table3[[#This Row],[Discount]]</f>
        <v>520.20000000000005</v>
      </c>
    </row>
    <row r="8" spans="1:12" x14ac:dyDescent="0.45">
      <c r="A8" s="3" t="s">
        <v>22</v>
      </c>
      <c r="B8" s="1" t="s">
        <v>23</v>
      </c>
      <c r="H8" s="4" t="s">
        <v>11</v>
      </c>
      <c r="J8" s="5">
        <v>25</v>
      </c>
      <c r="K8" s="15">
        <f>10/100*Table3[[#This Row],[Shipping Cost]]</f>
        <v>2.5</v>
      </c>
      <c r="L8" s="16">
        <f>Table3[[#This Row],[Shipping Cost]]-Table3[[#This Row],[Discount]]</f>
        <v>22.5</v>
      </c>
    </row>
    <row r="9" spans="1:12" x14ac:dyDescent="0.45">
      <c r="A9" s="3" t="s">
        <v>24</v>
      </c>
      <c r="B9" s="1" t="s">
        <v>25</v>
      </c>
      <c r="H9" s="4" t="s">
        <v>11</v>
      </c>
      <c r="J9" s="5">
        <v>26</v>
      </c>
      <c r="K9" s="15">
        <f>10/100*Table3[[#This Row],[Shipping Cost]]</f>
        <v>2.6</v>
      </c>
      <c r="L9" s="16">
        <f>Table3[[#This Row],[Shipping Cost]]-Table3[[#This Row],[Discount]]</f>
        <v>23.4</v>
      </c>
    </row>
    <row r="10" spans="1:12" x14ac:dyDescent="0.45">
      <c r="A10" s="3" t="s">
        <v>26</v>
      </c>
      <c r="B10" s="1" t="s">
        <v>27</v>
      </c>
      <c r="I10" s="4" t="s">
        <v>11</v>
      </c>
      <c r="J10" s="5">
        <v>214</v>
      </c>
      <c r="K10" s="15">
        <f>10/100*Table3[[#This Row],[Shipping Cost]]</f>
        <v>21.400000000000002</v>
      </c>
      <c r="L10" s="16">
        <f>Table3[[#This Row],[Shipping Cost]]-Table3[[#This Row],[Discount]]</f>
        <v>192.6</v>
      </c>
    </row>
    <row r="11" spans="1:12" x14ac:dyDescent="0.45">
      <c r="A11" s="3" t="s">
        <v>28</v>
      </c>
      <c r="B11" s="1" t="s">
        <v>29</v>
      </c>
      <c r="C11" s="4" t="s">
        <v>11</v>
      </c>
      <c r="J11" s="5">
        <v>780</v>
      </c>
      <c r="K11" s="15">
        <f>10/100*Table3[[#This Row],[Shipping Cost]]</f>
        <v>78</v>
      </c>
      <c r="L11" s="16">
        <f>Table3[[#This Row],[Shipping Cost]]-Table3[[#This Row],[Discount]]</f>
        <v>702</v>
      </c>
    </row>
    <row r="12" spans="1:12" x14ac:dyDescent="0.45">
      <c r="A12" s="3" t="s">
        <v>30</v>
      </c>
      <c r="B12" s="1" t="s">
        <v>31</v>
      </c>
      <c r="E12" s="4" t="s">
        <v>11</v>
      </c>
      <c r="J12" s="5">
        <v>540</v>
      </c>
      <c r="K12" s="15">
        <f>10/100*Table3[[#This Row],[Shipping Cost]]</f>
        <v>54</v>
      </c>
      <c r="L12" s="16">
        <f>Table3[[#This Row],[Shipping Cost]]-Table3[[#This Row],[Discount]]</f>
        <v>486</v>
      </c>
    </row>
    <row r="13" spans="1:12" x14ac:dyDescent="0.45">
      <c r="A13" s="3" t="s">
        <v>32</v>
      </c>
      <c r="B13" s="1" t="s">
        <v>33</v>
      </c>
      <c r="G13" s="4" t="s">
        <v>11</v>
      </c>
      <c r="J13" s="5">
        <v>245</v>
      </c>
      <c r="K13" s="15">
        <f>10/100*Table3[[#This Row],[Shipping Cost]]</f>
        <v>24.5</v>
      </c>
      <c r="L13" s="16">
        <f>Table3[[#This Row],[Shipping Cost]]-Table3[[#This Row],[Discount]]</f>
        <v>220.5</v>
      </c>
    </row>
    <row r="14" spans="1:12" x14ac:dyDescent="0.45">
      <c r="A14" s="3" t="s">
        <v>34</v>
      </c>
      <c r="B14" s="1" t="s">
        <v>25</v>
      </c>
      <c r="H14" s="4" t="s">
        <v>11</v>
      </c>
      <c r="J14" s="5">
        <v>300</v>
      </c>
      <c r="K14" s="15">
        <f>10/100*Table3[[#This Row],[Shipping Cost]]</f>
        <v>30</v>
      </c>
      <c r="L14" s="16">
        <f>Table3[[#This Row],[Shipping Cost]]-Table3[[#This Row],[Discount]]</f>
        <v>270</v>
      </c>
    </row>
    <row r="15" spans="1:12" x14ac:dyDescent="0.45">
      <c r="A15" s="3" t="s">
        <v>87</v>
      </c>
      <c r="B15" s="1" t="s">
        <v>35</v>
      </c>
      <c r="C15" s="4" t="s">
        <v>11</v>
      </c>
      <c r="J15" s="5">
        <v>245</v>
      </c>
      <c r="K15" s="15">
        <f>10/100*Table3[[#This Row],[Shipping Cost]]</f>
        <v>24.5</v>
      </c>
      <c r="L15" s="16">
        <f>Table3[[#This Row],[Shipping Cost]]-Table3[[#This Row],[Discount]]</f>
        <v>220.5</v>
      </c>
    </row>
    <row r="16" spans="1:12" x14ac:dyDescent="0.45">
      <c r="A16" s="3" t="s">
        <v>36</v>
      </c>
      <c r="B16" s="1" t="s">
        <v>37</v>
      </c>
      <c r="F16" s="4" t="s">
        <v>11</v>
      </c>
      <c r="J16" s="5">
        <v>754</v>
      </c>
      <c r="K16" s="15">
        <f>10/100*Table3[[#This Row],[Shipping Cost]]</f>
        <v>75.400000000000006</v>
      </c>
      <c r="L16" s="16">
        <f>Table3[[#This Row],[Shipping Cost]]-Table3[[#This Row],[Discount]]</f>
        <v>678.6</v>
      </c>
    </row>
    <row r="17" spans="1:12" x14ac:dyDescent="0.45">
      <c r="A17" s="3" t="s">
        <v>38</v>
      </c>
      <c r="B17" s="1" t="s">
        <v>39</v>
      </c>
      <c r="D17" s="4" t="s">
        <v>11</v>
      </c>
      <c r="J17" s="5">
        <v>185</v>
      </c>
      <c r="K17" s="15">
        <f>10/100*Table3[[#This Row],[Shipping Cost]]</f>
        <v>18.5</v>
      </c>
      <c r="L17" s="16">
        <f>Table3[[#This Row],[Shipping Cost]]-Table3[[#This Row],[Discount]]</f>
        <v>166.5</v>
      </c>
    </row>
    <row r="18" spans="1:12" x14ac:dyDescent="0.45">
      <c r="A18" s="3" t="s">
        <v>40</v>
      </c>
      <c r="B18" s="1" t="s">
        <v>41</v>
      </c>
      <c r="C18" s="4" t="s">
        <v>11</v>
      </c>
      <c r="J18" s="5">
        <v>456</v>
      </c>
      <c r="K18" s="15">
        <f>10/100*Table3[[#This Row],[Shipping Cost]]</f>
        <v>45.6</v>
      </c>
      <c r="L18" s="16">
        <f>Table3[[#This Row],[Shipping Cost]]-Table3[[#This Row],[Discount]]</f>
        <v>410.4</v>
      </c>
    </row>
    <row r="19" spans="1:12" x14ac:dyDescent="0.45">
      <c r="A19" s="3" t="s">
        <v>42</v>
      </c>
      <c r="B19" s="1" t="s">
        <v>43</v>
      </c>
      <c r="E19" s="4" t="s">
        <v>11</v>
      </c>
      <c r="J19" s="5">
        <v>358</v>
      </c>
      <c r="K19" s="15">
        <f>10/100*Table3[[#This Row],[Shipping Cost]]</f>
        <v>35.800000000000004</v>
      </c>
      <c r="L19" s="16">
        <f>Table3[[#This Row],[Shipping Cost]]-Table3[[#This Row],[Discount]]</f>
        <v>322.2</v>
      </c>
    </row>
    <row r="20" spans="1:12" x14ac:dyDescent="0.45">
      <c r="A20" s="3" t="s">
        <v>44</v>
      </c>
      <c r="B20" s="1" t="s">
        <v>45</v>
      </c>
      <c r="G20" s="4" t="s">
        <v>11</v>
      </c>
      <c r="J20" s="5">
        <v>200</v>
      </c>
      <c r="K20" s="15">
        <f>10/100*Table3[[#This Row],[Shipping Cost]]</f>
        <v>20</v>
      </c>
      <c r="L20" s="16">
        <f>Table3[[#This Row],[Shipping Cost]]-Table3[[#This Row],[Discount]]</f>
        <v>180</v>
      </c>
    </row>
    <row r="21" spans="1:12" x14ac:dyDescent="0.45">
      <c r="A21" s="3" t="s">
        <v>46</v>
      </c>
      <c r="B21" s="1" t="s">
        <v>47</v>
      </c>
      <c r="I21" s="4" t="s">
        <v>11</v>
      </c>
      <c r="J21" s="5">
        <v>120</v>
      </c>
      <c r="K21" s="15">
        <f>10/100*Table3[[#This Row],[Shipping Cost]]</f>
        <v>12</v>
      </c>
      <c r="L21" s="16">
        <f>Table3[[#This Row],[Shipping Cost]]-Table3[[#This Row],[Discount]]</f>
        <v>108</v>
      </c>
    </row>
    <row r="22" spans="1:12" x14ac:dyDescent="0.45">
      <c r="A22" s="3" t="s">
        <v>48</v>
      </c>
      <c r="B22" s="1" t="s">
        <v>49</v>
      </c>
      <c r="D22" s="4" t="s">
        <v>11</v>
      </c>
      <c r="J22" s="5">
        <v>200</v>
      </c>
      <c r="K22" s="15">
        <f>10/100*Table3[[#This Row],[Shipping Cost]]</f>
        <v>20</v>
      </c>
      <c r="L22" s="16">
        <f>Table3[[#This Row],[Shipping Cost]]-Table3[[#This Row],[Discount]]</f>
        <v>180</v>
      </c>
    </row>
    <row r="23" spans="1:12" x14ac:dyDescent="0.45">
      <c r="A23" s="3" t="s">
        <v>50</v>
      </c>
      <c r="B23" s="1" t="s">
        <v>51</v>
      </c>
      <c r="E23" s="4" t="s">
        <v>11</v>
      </c>
      <c r="J23" s="5">
        <v>568</v>
      </c>
      <c r="K23" s="15">
        <f>10/100*Table3[[#This Row],[Shipping Cost]]</f>
        <v>56.800000000000004</v>
      </c>
      <c r="L23" s="16">
        <f>Table3[[#This Row],[Shipping Cost]]-Table3[[#This Row],[Discount]]</f>
        <v>511.2</v>
      </c>
    </row>
    <row r="24" spans="1:12" x14ac:dyDescent="0.45">
      <c r="A24" s="3" t="s">
        <v>86</v>
      </c>
      <c r="B24" s="1" t="s">
        <v>52</v>
      </c>
      <c r="F24" s="4" t="s">
        <v>11</v>
      </c>
      <c r="J24" s="5">
        <v>140</v>
      </c>
      <c r="K24" s="15">
        <f>10/100*Table3[[#This Row],[Shipping Cost]]</f>
        <v>14</v>
      </c>
      <c r="L24" s="16">
        <f>Table3[[#This Row],[Shipping Cost]]-Table3[[#This Row],[Discount]]</f>
        <v>126</v>
      </c>
    </row>
    <row r="25" spans="1:12" x14ac:dyDescent="0.45">
      <c r="A25" s="3" t="s">
        <v>53</v>
      </c>
      <c r="B25" s="1" t="s">
        <v>54</v>
      </c>
      <c r="I25" s="4" t="s">
        <v>11</v>
      </c>
      <c r="J25" s="5">
        <v>206</v>
      </c>
      <c r="K25" s="15">
        <f>10/100*Table3[[#This Row],[Shipping Cost]]</f>
        <v>20.6</v>
      </c>
      <c r="L25" s="16">
        <f>Table3[[#This Row],[Shipping Cost]]-Table3[[#This Row],[Discount]]</f>
        <v>185.4</v>
      </c>
    </row>
    <row r="26" spans="1:12" x14ac:dyDescent="0.45">
      <c r="A26" s="3" t="s">
        <v>55</v>
      </c>
      <c r="B26" s="1" t="s">
        <v>56</v>
      </c>
      <c r="C26" s="4" t="s">
        <v>11</v>
      </c>
      <c r="J26" s="5">
        <v>650</v>
      </c>
      <c r="K26" s="15">
        <f>10/100*Table3[[#This Row],[Shipping Cost]]</f>
        <v>65</v>
      </c>
      <c r="L26" s="16">
        <f>Table3[[#This Row],[Shipping Cost]]-Table3[[#This Row],[Discount]]</f>
        <v>585</v>
      </c>
    </row>
    <row r="27" spans="1:12" x14ac:dyDescent="0.45">
      <c r="A27" s="3" t="s">
        <v>57</v>
      </c>
      <c r="B27" s="1" t="s">
        <v>58</v>
      </c>
      <c r="E27" s="4" t="s">
        <v>11</v>
      </c>
      <c r="J27" s="5">
        <v>354</v>
      </c>
      <c r="K27" s="15">
        <f>10/100*Table3[[#This Row],[Shipping Cost]]</f>
        <v>35.4</v>
      </c>
      <c r="L27" s="16">
        <f>Table3[[#This Row],[Shipping Cost]]-Table3[[#This Row],[Discount]]</f>
        <v>318.60000000000002</v>
      </c>
    </row>
    <row r="28" spans="1:12" x14ac:dyDescent="0.45">
      <c r="A28" s="3" t="s">
        <v>59</v>
      </c>
      <c r="B28" s="1" t="s">
        <v>60</v>
      </c>
      <c r="F28" s="4" t="s">
        <v>11</v>
      </c>
      <c r="J28" s="5">
        <v>182</v>
      </c>
      <c r="K28" s="15">
        <f>10/100*Table3[[#This Row],[Shipping Cost]]</f>
        <v>18.2</v>
      </c>
      <c r="L28" s="16">
        <f>Table3[[#This Row],[Shipping Cost]]-Table3[[#This Row],[Discount]]</f>
        <v>163.80000000000001</v>
      </c>
    </row>
    <row r="29" spans="1:12" x14ac:dyDescent="0.45">
      <c r="J29" s="27"/>
      <c r="K29" s="16"/>
      <c r="L29" s="16"/>
    </row>
    <row r="30" spans="1:12" ht="15" customHeight="1" x14ac:dyDescent="0.45">
      <c r="A30" s="1" t="s">
        <v>61</v>
      </c>
      <c r="K30" s="16"/>
      <c r="L30" s="16"/>
    </row>
    <row r="31" spans="1:12" x14ac:dyDescent="0.45">
      <c r="A31" s="1" t="s">
        <v>62</v>
      </c>
      <c r="K31" s="16"/>
      <c r="L31" s="16"/>
    </row>
  </sheetData>
  <phoneticPr fontId="2" type="noConversion"/>
  <pageMargins left="0.7" right="0.7" top="0.75" bottom="0.75" header="0.3" footer="0.3"/>
  <pageSetup orientation="portrait" horizontalDpi="300" verticalDpi="300" r:id="rId1"/>
  <ignoredErrors>
    <ignoredError sqref="L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BFB4-AD7B-45DA-BE13-967DA90311BC}">
  <sheetPr filterMode="1">
    <pageSetUpPr fitToPage="1"/>
  </sheetPr>
  <dimension ref="A1:H16"/>
  <sheetViews>
    <sheetView tabSelected="1" zoomScaleNormal="100" workbookViewId="0">
      <selection activeCell="J8" sqref="J8"/>
    </sheetView>
  </sheetViews>
  <sheetFormatPr defaultRowHeight="19.2" x14ac:dyDescent="0.45"/>
  <cols>
    <col min="1" max="1" width="8.77734375" style="1" customWidth="1"/>
    <col min="2" max="2" width="17.33203125" style="1" bestFit="1" customWidth="1"/>
    <col min="3" max="3" width="13.44140625" style="1" bestFit="1" customWidth="1"/>
    <col min="4" max="7" width="14.77734375" style="19" customWidth="1"/>
    <col min="9" max="9" width="6.77734375" customWidth="1"/>
  </cols>
  <sheetData>
    <row r="1" spans="1:8" ht="24.6" x14ac:dyDescent="0.55000000000000004">
      <c r="A1" s="25" t="s">
        <v>8</v>
      </c>
      <c r="B1" s="26"/>
      <c r="C1" s="26"/>
      <c r="D1" s="26"/>
      <c r="E1" s="26"/>
      <c r="F1" s="26"/>
      <c r="G1" s="26"/>
      <c r="H1" s="26"/>
    </row>
    <row r="2" spans="1:8" ht="31.2" x14ac:dyDescent="0.3">
      <c r="A2" s="22" t="s">
        <v>63</v>
      </c>
      <c r="B2" t="s">
        <v>64</v>
      </c>
      <c r="C2" t="s">
        <v>65</v>
      </c>
      <c r="D2" s="23" t="s">
        <v>66</v>
      </c>
      <c r="E2" s="24" t="s">
        <v>67</v>
      </c>
      <c r="F2" s="24" t="s">
        <v>68</v>
      </c>
      <c r="G2" s="24" t="s">
        <v>69</v>
      </c>
    </row>
    <row r="3" spans="1:8" ht="15.6" x14ac:dyDescent="0.3">
      <c r="A3" s="6" t="s">
        <v>6</v>
      </c>
      <c r="B3" s="6" t="s">
        <v>80</v>
      </c>
      <c r="C3" s="6" t="s">
        <v>79</v>
      </c>
      <c r="D3" s="21">
        <v>6</v>
      </c>
      <c r="E3" s="18">
        <v>25</v>
      </c>
      <c r="F3" s="18">
        <v>48</v>
      </c>
      <c r="G3" s="18">
        <v>36</v>
      </c>
    </row>
    <row r="4" spans="1:8" ht="15.6" x14ac:dyDescent="0.3">
      <c r="A4" s="6" t="s">
        <v>5</v>
      </c>
      <c r="B4" s="6" t="s">
        <v>78</v>
      </c>
      <c r="C4" s="6" t="s">
        <v>79</v>
      </c>
      <c r="D4" s="21">
        <v>280</v>
      </c>
      <c r="E4" s="18">
        <v>512.48</v>
      </c>
      <c r="F4" s="18">
        <v>1100</v>
      </c>
      <c r="G4" s="18">
        <v>548.69000000000005</v>
      </c>
    </row>
    <row r="5" spans="1:8" ht="15.6" x14ac:dyDescent="0.3">
      <c r="A5" s="6" t="s">
        <v>4</v>
      </c>
      <c r="B5" s="6" t="s">
        <v>76</v>
      </c>
      <c r="C5" s="6" t="s">
        <v>77</v>
      </c>
      <c r="D5" s="21">
        <v>482</v>
      </c>
      <c r="E5" s="18">
        <v>882.69</v>
      </c>
      <c r="F5" s="18">
        <v>1200</v>
      </c>
      <c r="G5" s="18">
        <v>944.65</v>
      </c>
    </row>
    <row r="6" spans="1:8" ht="15.6" hidden="1" x14ac:dyDescent="0.3">
      <c r="A6" s="6" t="s">
        <v>7</v>
      </c>
      <c r="B6" s="6" t="s">
        <v>81</v>
      </c>
      <c r="C6" s="6" t="s">
        <v>82</v>
      </c>
      <c r="D6" s="21">
        <v>547</v>
      </c>
      <c r="E6" s="18">
        <v>1800</v>
      </c>
      <c r="F6" s="18">
        <v>584.65</v>
      </c>
      <c r="G6" s="18">
        <v>1100.69</v>
      </c>
    </row>
    <row r="7" spans="1:8" ht="15.6" hidden="1" x14ac:dyDescent="0.3">
      <c r="A7" s="6" t="s">
        <v>1</v>
      </c>
      <c r="B7" s="6" t="s">
        <v>70</v>
      </c>
      <c r="C7" s="6" t="s">
        <v>71</v>
      </c>
      <c r="D7" s="21">
        <v>861</v>
      </c>
      <c r="E7" s="18">
        <v>1575</v>
      </c>
      <c r="F7" s="18">
        <v>1687.55</v>
      </c>
      <c r="G7" s="18">
        <v>2600</v>
      </c>
    </row>
    <row r="8" spans="1:8" ht="15.6" hidden="1" x14ac:dyDescent="0.3">
      <c r="A8" s="6" t="s">
        <v>2</v>
      </c>
      <c r="B8" s="6" t="s">
        <v>72</v>
      </c>
      <c r="C8" s="6" t="s">
        <v>73</v>
      </c>
      <c r="D8" s="21">
        <v>1160</v>
      </c>
      <c r="E8" s="18">
        <v>1600</v>
      </c>
      <c r="F8" s="18">
        <v>2608</v>
      </c>
      <c r="G8" s="18">
        <v>654.23</v>
      </c>
    </row>
    <row r="9" spans="1:8" ht="15.6" hidden="1" x14ac:dyDescent="0.3">
      <c r="A9" s="6" t="s">
        <v>3</v>
      </c>
      <c r="B9" s="6" t="s">
        <v>74</v>
      </c>
      <c r="C9" s="6" t="s">
        <v>75</v>
      </c>
      <c r="D9" s="21">
        <v>1568</v>
      </c>
      <c r="E9" s="18">
        <v>2869.56</v>
      </c>
      <c r="F9" s="18">
        <v>754</v>
      </c>
      <c r="G9" s="18">
        <v>3073.54</v>
      </c>
    </row>
    <row r="10" spans="1:8" ht="15.6" x14ac:dyDescent="0.3">
      <c r="A10" s="6"/>
      <c r="B10" s="6"/>
      <c r="C10" s="6"/>
      <c r="D10" s="17"/>
      <c r="E10" s="17"/>
      <c r="F10" s="17"/>
      <c r="G10" s="17"/>
    </row>
    <row r="11" spans="1:8" x14ac:dyDescent="0.45">
      <c r="A11" s="2"/>
      <c r="B11" s="1" t="s">
        <v>83</v>
      </c>
      <c r="C11" s="1">
        <f>COUNTIF(E3:G9,"&lt;200")</f>
        <v>3</v>
      </c>
    </row>
    <row r="12" spans="1:8" x14ac:dyDescent="0.45">
      <c r="B12" s="1" t="s">
        <v>84</v>
      </c>
      <c r="C12" s="1">
        <f>COUNTIF(E3:G9,"&gt;500")</f>
        <v>18</v>
      </c>
      <c r="E12" s="20"/>
    </row>
    <row r="14" spans="1:8" x14ac:dyDescent="0.45">
      <c r="A14" s="7">
        <v>0.1</v>
      </c>
      <c r="B14" s="1" t="s">
        <v>85</v>
      </c>
      <c r="E14" s="20">
        <f>$E3*$A14</f>
        <v>2.5</v>
      </c>
      <c r="F14" s="28">
        <f>$F3*$A14</f>
        <v>4.8000000000000007</v>
      </c>
      <c r="G14" s="28">
        <f>$G3*$A14</f>
        <v>3.6</v>
      </c>
    </row>
    <row r="15" spans="1:8" x14ac:dyDescent="0.45">
      <c r="A15" s="7">
        <v>0.15</v>
      </c>
      <c r="B15" s="1" t="s">
        <v>85</v>
      </c>
      <c r="E15" s="20">
        <f t="shared" ref="E15:E16" si="0">$E4*$A15</f>
        <v>76.872</v>
      </c>
      <c r="F15" s="28">
        <f t="shared" ref="F15:F16" si="1">$F4*$A15</f>
        <v>165</v>
      </c>
      <c r="G15" s="28">
        <f t="shared" ref="G15:G16" si="2">$G4*$A15</f>
        <v>82.3035</v>
      </c>
    </row>
    <row r="16" spans="1:8" x14ac:dyDescent="0.45">
      <c r="A16" s="7">
        <v>0.2</v>
      </c>
      <c r="B16" s="1" t="s">
        <v>85</v>
      </c>
      <c r="E16" s="20">
        <f t="shared" si="0"/>
        <v>176.53800000000001</v>
      </c>
      <c r="F16" s="28">
        <f t="shared" si="1"/>
        <v>240</v>
      </c>
      <c r="G16" s="28">
        <f t="shared" si="2"/>
        <v>188.93</v>
      </c>
    </row>
  </sheetData>
  <autoFilter ref="A2:H9" xr:uid="{CEFABFB4-AD7B-45DA-BE13-967DA90311BC}">
    <filterColumn colId="4">
      <colorFilter dxfId="0" cellColor="0"/>
    </filterColumn>
  </autoFilter>
  <mergeCells count="1">
    <mergeCell ref="A1:H1"/>
  </mergeCells>
  <phoneticPr fontId="2" type="noConversion"/>
  <conditionalFormatting sqref="E3:G9">
    <cfRule type="cellIs" dxfId="3" priority="1" operator="greaterThan">
      <formula>1700</formula>
    </cfRule>
    <cfRule type="cellIs" dxfId="2" priority="2" operator="lessThan">
      <formula>1000</formula>
    </cfRule>
    <cfRule type="cellIs" dxfId="1" priority="3" operator="greaterThan">
      <formula>17000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&amp;L&amp;D&amp;R&amp;A</oddHead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3FD98EE-BC55-43BE-A7B3-D172BF46E9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'Shipping Cost'!E3:G3</xm:f>
              <xm:sqref>H3</xm:sqref>
            </x14:sparkline>
            <x14:sparkline>
              <xm:f>'Shipping Cost'!E4:G4</xm:f>
              <xm:sqref>H4</xm:sqref>
            </x14:sparkline>
            <x14:sparkline>
              <xm:f>'Shipping Cost'!E5:G5</xm:f>
              <xm:sqref>H5</xm:sqref>
            </x14:sparkline>
            <x14:sparkline>
              <xm:f>'Shipping Cost'!E6:G6</xm:f>
              <xm:sqref>H6</xm:sqref>
            </x14:sparkline>
            <x14:sparkline>
              <xm:f>'Shipping Cost'!E7:G7</xm:f>
              <xm:sqref>H7</xm:sqref>
            </x14:sparkline>
            <x14:sparkline>
              <xm:f>'Shipping Cost'!E8:G8</xm:f>
              <xm:sqref>H8</xm:sqref>
            </x14:sparkline>
            <x14:sparkline>
              <xm:f>'Shipping Cost'!E9:G9</xm:f>
              <xm:sqref>H9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494B-D464-40F2-9739-D595057D17EE}">
  <dimension ref="A1:H8"/>
  <sheetViews>
    <sheetView workbookViewId="0">
      <selection activeCell="E6" sqref="E6"/>
    </sheetView>
  </sheetViews>
  <sheetFormatPr defaultRowHeight="14.4" x14ac:dyDescent="0.3"/>
  <cols>
    <col min="1" max="1" width="10.77734375" bestFit="1" customWidth="1"/>
    <col min="2" max="2" width="14.44140625" bestFit="1" customWidth="1"/>
    <col min="3" max="3" width="10.77734375" bestFit="1" customWidth="1"/>
    <col min="4" max="4" width="13.109375" bestFit="1" customWidth="1"/>
    <col min="5" max="5" width="24.77734375" bestFit="1" customWidth="1"/>
    <col min="6" max="6" width="24.88671875" bestFit="1" customWidth="1"/>
    <col min="7" max="7" width="14.33203125" bestFit="1" customWidth="1"/>
    <col min="8" max="8" width="12.33203125" bestFit="1" customWidth="1"/>
  </cols>
  <sheetData>
    <row r="1" spans="1:8" x14ac:dyDescent="0.3">
      <c r="A1" s="8" t="s">
        <v>63</v>
      </c>
      <c r="B1" s="9" t="s">
        <v>65</v>
      </c>
      <c r="C1" s="9" t="s">
        <v>64</v>
      </c>
      <c r="D1" s="9" t="s">
        <v>89</v>
      </c>
      <c r="E1" s="9" t="s">
        <v>90</v>
      </c>
      <c r="F1" s="9" t="s">
        <v>91</v>
      </c>
      <c r="G1" s="9" t="s">
        <v>92</v>
      </c>
      <c r="H1" s="10" t="s">
        <v>93</v>
      </c>
    </row>
    <row r="2" spans="1:8" x14ac:dyDescent="0.3">
      <c r="A2" s="11" t="s">
        <v>1</v>
      </c>
      <c r="B2" s="12" t="s">
        <v>94</v>
      </c>
      <c r="C2" s="12" t="s">
        <v>70</v>
      </c>
      <c r="D2" s="12" t="s">
        <v>95</v>
      </c>
      <c r="E2" s="12" t="s">
        <v>96</v>
      </c>
      <c r="F2" s="12" t="s">
        <v>97</v>
      </c>
      <c r="G2" s="12" t="s">
        <v>98</v>
      </c>
      <c r="H2" s="13" t="s">
        <v>93</v>
      </c>
    </row>
    <row r="3" spans="1:8" x14ac:dyDescent="0.3">
      <c r="A3" s="8" t="s">
        <v>2</v>
      </c>
      <c r="B3" s="9" t="s">
        <v>99</v>
      </c>
      <c r="C3" s="9" t="s">
        <v>72</v>
      </c>
      <c r="D3" s="9" t="s">
        <v>100</v>
      </c>
      <c r="E3" s="9" t="s">
        <v>93</v>
      </c>
      <c r="F3" s="9" t="s">
        <v>101</v>
      </c>
      <c r="G3" s="9" t="s">
        <v>102</v>
      </c>
      <c r="H3" s="10" t="s">
        <v>103</v>
      </c>
    </row>
    <row r="4" spans="1:8" x14ac:dyDescent="0.3">
      <c r="A4" s="11" t="s">
        <v>3</v>
      </c>
      <c r="B4" s="12" t="s">
        <v>74</v>
      </c>
      <c r="C4" s="12" t="s">
        <v>104</v>
      </c>
      <c r="D4" s="12" t="s">
        <v>105</v>
      </c>
      <c r="E4" s="12" t="s">
        <v>106</v>
      </c>
      <c r="F4" s="12" t="s">
        <v>107</v>
      </c>
      <c r="G4" s="12" t="s">
        <v>108</v>
      </c>
      <c r="H4" s="13" t="s">
        <v>93</v>
      </c>
    </row>
    <row r="5" spans="1:8" x14ac:dyDescent="0.3">
      <c r="A5" s="8" t="s">
        <v>4</v>
      </c>
      <c r="B5" s="9" t="s">
        <v>76</v>
      </c>
      <c r="C5" s="9" t="s">
        <v>109</v>
      </c>
      <c r="D5" s="9" t="s">
        <v>110</v>
      </c>
      <c r="E5" s="9" t="s">
        <v>111</v>
      </c>
      <c r="F5" s="9" t="s">
        <v>112</v>
      </c>
      <c r="G5" s="9" t="s">
        <v>113</v>
      </c>
      <c r="H5" s="10" t="s">
        <v>93</v>
      </c>
    </row>
    <row r="6" spans="1:8" x14ac:dyDescent="0.3">
      <c r="A6" s="11" t="s">
        <v>5</v>
      </c>
      <c r="B6" s="12" t="s">
        <v>114</v>
      </c>
      <c r="C6" s="12" t="s">
        <v>78</v>
      </c>
      <c r="D6" s="12" t="s">
        <v>115</v>
      </c>
      <c r="E6" s="12" t="s">
        <v>116</v>
      </c>
      <c r="F6" s="12" t="s">
        <v>117</v>
      </c>
      <c r="G6" s="12" t="s">
        <v>118</v>
      </c>
      <c r="H6" s="13" t="s">
        <v>93</v>
      </c>
    </row>
    <row r="7" spans="1:8" x14ac:dyDescent="0.3">
      <c r="A7" s="8" t="s">
        <v>6</v>
      </c>
      <c r="B7" s="9" t="s">
        <v>114</v>
      </c>
      <c r="C7" s="9" t="s">
        <v>80</v>
      </c>
      <c r="D7" s="9" t="s">
        <v>119</v>
      </c>
      <c r="E7" s="9" t="s">
        <v>120</v>
      </c>
      <c r="F7" s="9" t="s">
        <v>121</v>
      </c>
      <c r="G7" s="9" t="s">
        <v>122</v>
      </c>
      <c r="H7" s="10" t="s">
        <v>93</v>
      </c>
    </row>
    <row r="8" spans="1:8" x14ac:dyDescent="0.3">
      <c r="A8" s="11" t="s">
        <v>7</v>
      </c>
      <c r="B8" s="12" t="s">
        <v>123</v>
      </c>
      <c r="C8" s="12" t="s">
        <v>81</v>
      </c>
      <c r="D8" s="12" t="s">
        <v>124</v>
      </c>
      <c r="E8" s="12" t="s">
        <v>125</v>
      </c>
      <c r="F8" s="12" t="s">
        <v>93</v>
      </c>
      <c r="G8" s="12" t="s">
        <v>126</v>
      </c>
      <c r="H8" s="13" t="s">
        <v>93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53F0F2CC8F44D94FA8BC846C2E2B2" ma:contentTypeVersion="11" ma:contentTypeDescription="Create a new document." ma:contentTypeScope="" ma:versionID="08df8353d2cee3f82e292c6958ed6588">
  <xsd:schema xmlns:xsd="http://www.w3.org/2001/XMLSchema" xmlns:xs="http://www.w3.org/2001/XMLSchema" xmlns:p="http://schemas.microsoft.com/office/2006/metadata/properties" xmlns:ns2="b3feda1e-f783-453f-a59d-27f4b6030704" xmlns:ns3="0a772d76-d47d-4a46-9185-0577efcb2325" targetNamespace="http://schemas.microsoft.com/office/2006/metadata/properties" ma:root="true" ma:fieldsID="3e6bbbe76c0612c8fef1527aa4df7e2d" ns2:_="" ns3:_="">
    <xsd:import namespace="b3feda1e-f783-453f-a59d-27f4b6030704"/>
    <xsd:import namespace="0a772d76-d47d-4a46-9185-0577efcb23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eda1e-f783-453f-a59d-27f4b6030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72d76-d47d-4a46-9185-0577efcb23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e 7 f 5 b d 2 5 - b 1 e b - 4 0 c 0 - b b a 3 - b a 0 1 8 5 b a 5 d 0 f "   x m l n s = " h t t p : / / s c h e m a s . m i c r o s o f t . c o m / D a t a M a s h u p " > A A A A A K c E A A B Q S w M E F A A C A A g A Y 3 p t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G N 6 b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e m 1 a 7 9 O F X a A B A A C m B Q A A E w A c A E Z v c m 1 1 b G F z L 1 N l Y 3 R p b 2 4 x L m 0 g o h g A K K A U A A A A A A A A A A A A A A A A A A A A A A A A A A A A 7 Z N N b 9 s w D I b P C 5 D / Q K g X B z A C J F s / s M K H w s m 2 S 9 M W z i 6 r h 0 K 1 u U a t L B U S t c U o + t 9 L 1 y m y x T F 2 H + a L 7 O e l a P K V 6 L E g Z Q 1 k 7 T o 5 H Q 6 G A 7 + S D k u 4 C O R t c I U y d z e E a 4 I E N N J w A P x k j Y B M U v 9 z P L N F q N B Q 9 E l p H K f W E H / 4 S K Q f 8 6 8 e n c 8 X c K 7 8 y s l 8 h v 6 B 7 G M + X x e o I a N Q c u T r W s P n o E r M 3 9 i 5 J H R K a p 9 f O n v P 1 d 0 0 y X 2 + W 9 S Y 1 i R G 8 f U M t a o U 7 0 n E O x F D a n W o j E 9 O Y p i b w p Y c n k y m h 9 M Y r o I l z K j W m G x f x w t r 8 P s o b p s 7 E O l K m j u 2 Y F k / o u A u l / K W g 5 Z O G v / D u q r N 3 o g + a p 2 I n 5 5 E S y f 8 d 2 I F m u q e Y 3 j j 0 x 7 + v o d / 6 O G H P f y o h x / 3 8 J M / + P O 2 d / a 7 Y l 9 K + I K y 5 N P b 9 r 9 R N j z a s S m G 6 0 3 A m d Z Z I b V 0 P i E X + n y d / M X Y P Z U 0 L n / j k + q 0 l B F f l 2 6 j i m r o 0 E X g O 1 n D x S + D r i P O K 6 n 0 n v Q O k e C s L B 1 6 3 5 E v V 1 w T L E J 1 u y f j j s 3 D g T L 7 3 f h 9 9 A 5 E Z / i i 6 U j 8 n 8 B / e Q L 7 r o Y 4 f Q F Q S w E C L Q A U A A I A C A B j e m 1 a t S P g T K U A A A D 2 A A A A E g A A A A A A A A A A A A A A A A A A A A A A Q 2 9 u Z m l n L 1 B h Y 2 t h Z 2 U u e G 1 s U E s B A i 0 A F A A C A A g A Y 3 p t W g / K 6 a u k A A A A 6 Q A A A B M A A A A A A A A A A A A A A A A A 8 Q A A A F t D b 2 5 0 Z W 5 0 X 1 R 5 c G V z X S 5 4 b W x Q S w E C L Q A U A A I A C A B j e m 1 a 7 9 O F X a A B A A C m B Q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G Q A A A A A A A C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2 9 1 c m N p b m d f d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2 N z B h Y T M x L W V i O W U t N G Y w N i 0 4 N D E y L T h k N D I x N j Y 0 N 2 Z i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2 9 1 c m N p b m d f d G V 4 d C 9 B d X R v U m V t b 3 Z l Z E N v b H V t b n M x L n t a b 2 5 l L D B 9 J n F 1 b 3 Q 7 L C Z x d W 9 0 O 1 N l Y 3 R p b 2 4 x L 0 9 1 d H N v d X J j a W 5 n X 3 R l e H Q v Q X V 0 b 1 J l b W 9 2 Z W R D b 2 x 1 b W 5 z M S 5 7 U 3 R h d G U s M X 0 m c X V v d D s s J n F 1 b 3 Q 7 U 2 V j d G l v b j E v T 3 V 0 c 2 9 1 c m N p b m d f d G V 4 d C 9 B d X R v U m V t b 3 Z l Z E N v b H V t b n M x L n t D a X R 5 I C w y f S Z x d W 9 0 O y w m c X V v d D t T Z W N 0 a W 9 u M S 9 P d X R z b 3 V y Y 2 l u Z 1 9 0 Z X h 0 L 0 F 1 d G 9 S Z W 1 v d m V k Q 2 9 s d W 1 u c z E u e 0 5 1 c 2 V y e S B P d 2 5 l c i w z f S Z x d W 9 0 O y w m c X V v d D t T Z W N 0 a W 9 u M S 9 P d X R z b 3 V y Y 2 l u Z 1 9 0 Z X h 0 L 0 F 1 d G 9 S Z W 1 v d m V k Q 2 9 s d W 1 u c z E u e 0 V t Y W l s L D R 9 J n F 1 b 3 Q 7 L C Z x d W 9 0 O 1 N l Y 3 R p b 2 4 x L 0 9 1 d H N v d X J j a W 5 n X 3 R l e H Q v Q X V 0 b 1 J l b W 9 2 Z W R D b 2 x 1 b W 5 z M S 5 7 U 3 R y Z W V 0 I E F k Z H J l c 3 M s N X 0 m c X V v d D s s J n F 1 b 3 Q 7 U 2 V j d G l v b j E v T 3 V 0 c 2 9 1 c m N p b m d f d G V 4 d C 9 B d X R v U m V t b 3 Z l Z E N v b H V t b n M x L n t Q a G 9 u Z S B O d W 1 i Z X I s N n 0 m c X V v d D s s J n F 1 b 3 Q 7 U 2 V j d G l v b j E v T 3 V 0 c 2 9 1 c m N p b m d f d G V 4 d C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1 d H N v d X J j a W 5 n X 3 R l e H Q v Q X V 0 b 1 J l b W 9 2 Z W R D b 2 x 1 b W 5 z M S 5 7 W m 9 u Z S w w f S Z x d W 9 0 O y w m c X V v d D t T Z W N 0 a W 9 u M S 9 P d X R z b 3 V y Y 2 l u Z 1 9 0 Z X h 0 L 0 F 1 d G 9 S Z W 1 v d m V k Q 2 9 s d W 1 u c z E u e 1 N 0 Y X R l L D F 9 J n F 1 b 3 Q 7 L C Z x d W 9 0 O 1 N l Y 3 R p b 2 4 x L 0 9 1 d H N v d X J j a W 5 n X 3 R l e H Q v Q X V 0 b 1 J l b W 9 2 Z W R D b 2 x 1 b W 5 z M S 5 7 Q 2 l 0 e S A s M n 0 m c X V v d D s s J n F 1 b 3 Q 7 U 2 V j d G l v b j E v T 3 V 0 c 2 9 1 c m N p b m d f d G V 4 d C 9 B d X R v U m V t b 3 Z l Z E N v b H V t b n M x L n t O d X N l c n k g T 3 d u Z X I s M 3 0 m c X V v d D s s J n F 1 b 3 Q 7 U 2 V j d G l v b j E v T 3 V 0 c 2 9 1 c m N p b m d f d G V 4 d C 9 B d X R v U m V t b 3 Z l Z E N v b H V t b n M x L n t F b W F p b C w 0 f S Z x d W 9 0 O y w m c X V v d D t T Z W N 0 a W 9 u M S 9 P d X R z b 3 V y Y 2 l u Z 1 9 0 Z X h 0 L 0 F 1 d G 9 S Z W 1 v d m V k Q 2 9 s d W 1 u c z E u e 1 N 0 c m V l d C B B Z G R y Z X N z L D V 9 J n F 1 b 3 Q 7 L C Z x d W 9 0 O 1 N l Y 3 R p b 2 4 x L 0 9 1 d H N v d X J j a W 5 n X 3 R l e H Q v Q X V 0 b 1 J l b W 9 2 Z W R D b 2 x 1 b W 5 z M S 5 7 U G h v b m U g T n V t Y m V y L D Z 9 J n F 1 b 3 Q 7 L C Z x d W 9 0 O 1 N l Y 3 R p b 2 4 x L 0 9 1 d H N v d X J j a W 5 n X 3 R l e H Q v Q X V 0 b 1 J l b W 9 2 Z W R D b 2 x 1 b W 5 z M S 5 7 Q 2 9 s d W 1 u M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m 9 u Z S Z x d W 9 0 O y w m c X V v d D t T d G F 0 Z S Z x d W 9 0 O y w m c X V v d D t D a X R 5 I C Z x d W 9 0 O y w m c X V v d D t O d X N l c n k g T 3 d u Z X I m c X V v d D s s J n F 1 b 3 Q 7 R W 1 h a W w m c X V v d D s s J n F 1 b 3 Q 7 U 3 R y Z W V 0 I E F k Z H J l c 3 M m c X V v d D s s J n F 1 b 3 Q 7 U G h v b m U g T n V t Y m V y J n F 1 b 3 Q 7 L C Z x d W 9 0 O 0 N v b H V t b j E m c X V v d D t d I i A v P j x F b n R y e S B U e X B l P S J G a W x s Q 2 9 s d W 1 u V H l w Z X M i I F Z h b H V l P S J z Q m d Z R 0 J n W U d C Z 1 k 9 I i A v P j x F b n R y e S B U e X B l P S J G a W x s T G F z d F V w Z G F 0 Z W Q i I F Z h b H V l P S J k M j A y N S 0 w M y 0 x M 1 Q w O T o z M j o y M i 4 1 O T A 3 O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1 d H N v d X J j a W 5 n X 3 R l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2 9 1 c m N p b m d f d G V 4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N v d X J j a W 5 n X 3 R l e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2 9 1 c m N p b m d f d G V 4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z b 3 V y Y 2 l u Z 1 9 0 Z X h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Z i M W R m Z W Q t O T E y O S 0 0 Z j c x L W F h M G Q t N z k w Z D Q 4 Y W V h M W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k 6 N D g 6 M j A u O T A 1 N j c 2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2 9 1 c m N p b m d f d G V 4 d C A o M i k v Q X V 0 b 1 J l b W 9 2 Z W R D b 2 x 1 b W 5 z M S 5 7 Q 2 9 s d W 1 u M S w w f S Z x d W 9 0 O y w m c X V v d D t T Z W N 0 a W 9 u M S 9 P d X R z b 3 V y Y 2 l u Z 1 9 0 Z X h 0 I C g y K S 9 B d X R v U m V t b 3 Z l Z E N v b H V t b n M x L n t D b 2 x 1 b W 4 y L D F 9 J n F 1 b 3 Q 7 L C Z x d W 9 0 O 1 N l Y 3 R p b 2 4 x L 0 9 1 d H N v d X J j a W 5 n X 3 R l e H Q g K D I p L 0 F 1 d G 9 S Z W 1 v d m V k Q 2 9 s d W 1 u c z E u e 0 N v b H V t b j M s M n 0 m c X V v d D s s J n F 1 b 3 Q 7 U 2 V j d G l v b j E v T 3 V 0 c 2 9 1 c m N p b m d f d G V 4 d C A o M i k v Q X V 0 b 1 J l b W 9 2 Z W R D b 2 x 1 b W 5 z M S 5 7 Q 2 9 s d W 1 u N C w z f S Z x d W 9 0 O y w m c X V v d D t T Z W N 0 a W 9 u M S 9 P d X R z b 3 V y Y 2 l u Z 1 9 0 Z X h 0 I C g y K S 9 B d X R v U m V t b 3 Z l Z E N v b H V t b n M x L n t D b 2 x 1 b W 4 1 L D R 9 J n F 1 b 3 Q 7 L C Z x d W 9 0 O 1 N l Y 3 R p b 2 4 x L 0 9 1 d H N v d X J j a W 5 n X 3 R l e H Q g K D I p L 0 F 1 d G 9 S Z W 1 v d m V k Q 2 9 s d W 1 u c z E u e 0 N v b H V t b j Y s N X 0 m c X V v d D s s J n F 1 b 3 Q 7 U 2 V j d G l v b j E v T 3 V 0 c 2 9 1 c m N p b m d f d G V 4 d C A o M i k v Q X V 0 b 1 J l b W 9 2 Z W R D b 2 x 1 b W 5 z M S 5 7 Q 2 9 s d W 1 u N y w 2 f S Z x d W 9 0 O y w m c X V v d D t T Z W N 0 a W 9 u M S 9 P d X R z b 3 V y Y 2 l u Z 1 9 0 Z X h 0 I C g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1 d H N v d X J j a W 5 n X 3 R l e H Q g K D I p L 0 F 1 d G 9 S Z W 1 v d m V k Q 2 9 s d W 1 u c z E u e 0 N v b H V t b j E s M H 0 m c X V v d D s s J n F 1 b 3 Q 7 U 2 V j d G l v b j E v T 3 V 0 c 2 9 1 c m N p b m d f d G V 4 d C A o M i k v Q X V 0 b 1 J l b W 9 2 Z W R D b 2 x 1 b W 5 z M S 5 7 Q 2 9 s d W 1 u M i w x f S Z x d W 9 0 O y w m c X V v d D t T Z W N 0 a W 9 u M S 9 P d X R z b 3 V y Y 2 l u Z 1 9 0 Z X h 0 I C g y K S 9 B d X R v U m V t b 3 Z l Z E N v b H V t b n M x L n t D b 2 x 1 b W 4 z L D J 9 J n F 1 b 3 Q 7 L C Z x d W 9 0 O 1 N l Y 3 R p b 2 4 x L 0 9 1 d H N v d X J j a W 5 n X 3 R l e H Q g K D I p L 0 F 1 d G 9 S Z W 1 v d m V k Q 2 9 s d W 1 u c z E u e 0 N v b H V t b j Q s M 3 0 m c X V v d D s s J n F 1 b 3 Q 7 U 2 V j d G l v b j E v T 3 V 0 c 2 9 1 c m N p b m d f d G V 4 d C A o M i k v Q X V 0 b 1 J l b W 9 2 Z W R D b 2 x 1 b W 5 z M S 5 7 Q 2 9 s d W 1 u N S w 0 f S Z x d W 9 0 O y w m c X V v d D t T Z W N 0 a W 9 u M S 9 P d X R z b 3 V y Y 2 l u Z 1 9 0 Z X h 0 I C g y K S 9 B d X R v U m V t b 3 Z l Z E N v b H V t b n M x L n t D b 2 x 1 b W 4 2 L D V 9 J n F 1 b 3 Q 7 L C Z x d W 9 0 O 1 N l Y 3 R p b 2 4 x L 0 9 1 d H N v d X J j a W 5 n X 3 R l e H Q g K D I p L 0 F 1 d G 9 S Z W 1 v d m V k Q 2 9 s d W 1 u c z E u e 0 N v b H V t b j c s N n 0 m c X V v d D s s J n F 1 b 3 Q 7 U 2 V j d G l v b j E v T 3 V 0 c 2 9 1 c m N p b m d f d G V 4 d C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2 9 1 c m N p b m d f d G V 4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z b 3 V y Y 2 l u Z 1 9 0 Z X h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7 N u j X 2 a Z E l C L n J j Q Y j R Q A A A A A A g A A A A A A E G Y A A A A B A A A g A A A A y N m T 3 u t P G Y R t 8 S d g O K 7 0 B R z f k m m w w h B C 2 B H z o S D s a / 4 A A A A A D o A A A A A C A A A g A A A A M G Y n v 1 Z C 3 I L p z Y s u R v m 9 u u Q r K 1 u 9 y q D u 0 n T 1 1 / 6 l d C 1 Q A A A A y 0 g L l l d 4 G l v y O k S Z s o + X Z 6 O R K m V P M b 1 x B v h / S K K 7 Q h e a A S W j T P C D S A C + h G s Y U P M B 5 h X D 2 q U u M M y w g W F p M / a 3 A c H l + T D O N 9 v l 0 R J H I E R 1 J d F A A A A A C i y t d T w K H U j + u s a h L m q s T r f F Q h N Y D D j f 7 P Z M S E x u j G o s X N + I A a O f k L p y S V Q x 8 c 3 d H x k Q J s M e K u t v 6 P V 9 w M r O 3 Q = = < / D a t a M a s h u p > 
</file>

<file path=customXml/itemProps1.xml><?xml version="1.0" encoding="utf-8"?>
<ds:datastoreItem xmlns:ds="http://schemas.openxmlformats.org/officeDocument/2006/customXml" ds:itemID="{40FA98FB-F1CA-4799-A553-C3C1A24781A1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0a772d76-d47d-4a46-9185-0577efcb2325"/>
    <ds:schemaRef ds:uri="http://purl.org/dc/elements/1.1/"/>
    <ds:schemaRef ds:uri="b3feda1e-f783-453f-a59d-27f4b6030704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C814D9-9C49-47D4-AE01-23D007BDC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eda1e-f783-453f-a59d-27f4b6030704"/>
    <ds:schemaRef ds:uri="0a772d76-d47d-4a46-9185-0577efcb23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15509D-EFB5-4FFF-81F8-51B5D14B033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13E5BE-7115-402B-96CF-16F1A29CAF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Flowers</vt:lpstr>
      <vt:lpstr>Shipping Cost</vt:lpstr>
      <vt:lpstr>Outsourcing</vt:lpstr>
      <vt:lpstr>Cost Chart</vt:lpstr>
      <vt:lpstr>blue</vt:lpstr>
      <vt:lpstr>cost</vt:lpstr>
      <vt:lpstr>flowers</vt:lpstr>
      <vt:lpstr>green</vt:lpstr>
      <vt:lpstr>'Shipping Cost'!Print_Area</vt:lpstr>
      <vt:lpstr>red</vt:lpstr>
      <vt:lpstr>sale</vt:lpstr>
      <vt:lpstr>Zone_3</vt:lpstr>
      <vt:lpstr>Zone_4</vt:lpstr>
      <vt:lpstr>Zone_5</vt:lpstr>
      <vt:lpstr>Zone_6</vt:lpstr>
      <vt:lpstr>Zone_7</vt:lpstr>
      <vt:lpstr>Zone_8</vt:lpstr>
      <vt:lpstr>Zone_9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Munson’s Workbook</dc:title>
  <dc:subject/>
  <dc:creator/>
  <cp:keywords>Flowers, Shipping Cost</cp:keywords>
  <dc:description/>
  <cp:lastModifiedBy/>
  <cp:revision>1</cp:revision>
  <dcterms:created xsi:type="dcterms:W3CDTF">2020-09-29T17:26:22Z</dcterms:created>
  <dcterms:modified xsi:type="dcterms:W3CDTF">2025-03-18T06:16:51Z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0x01010067753F0F2CC8F44D94FA8BC846C2E2B2</vt:lpwstr>
  </property>
</Properties>
</file>