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DevPic\"/>
    </mc:Choice>
  </mc:AlternateContent>
  <xr:revisionPtr revIDLastSave="0" documentId="13_ncr:1_{42CBECB5-C0D7-4752-9D25-8E7BEBB7636A}" xr6:coauthVersionLast="37" xr6:coauthVersionMax="43" xr10:uidLastSave="{00000000-0000-0000-0000-000000000000}"/>
  <bookViews>
    <workbookView xWindow="255" yWindow="0" windowWidth="27660" windowHeight="15450" xr2:uid="{AFC7875B-C7B3-455C-A310-0FAA77D19AB8}"/>
  </bookViews>
  <sheets>
    <sheet name="Planilha1" sheetId="4" r:id="rId1"/>
    <sheet name="Planilha2" sheetId="3" state="hidden" r:id="rId2"/>
    <sheet name="OSCCON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4" l="1"/>
  <c r="L20" i="4"/>
  <c r="L21" i="4"/>
  <c r="L22" i="4" l="1"/>
  <c r="H22" i="4" s="1"/>
  <c r="H21" i="4"/>
  <c r="H20" i="4"/>
  <c r="H19" i="4"/>
  <c r="L18" i="4"/>
  <c r="H18" i="4" s="1"/>
  <c r="J18" i="4" s="1"/>
  <c r="L17" i="4"/>
  <c r="H17" i="4" s="1"/>
  <c r="D19" i="4" l="1"/>
  <c r="F19" i="4" s="1"/>
  <c r="D20" i="4"/>
  <c r="F20" i="4" s="1"/>
  <c r="D17" i="4"/>
  <c r="F17" i="4" s="1"/>
  <c r="J17" i="4"/>
  <c r="D21" i="4"/>
  <c r="F21" i="4" s="1"/>
  <c r="D18" i="4"/>
  <c r="F18" i="4" s="1"/>
  <c r="D22" i="4"/>
  <c r="F22" i="4" s="1"/>
  <c r="J22" i="4" s="1"/>
  <c r="J21" i="4" l="1"/>
  <c r="J20" i="4"/>
  <c r="J19" i="4"/>
</calcChain>
</file>

<file path=xl/sharedStrings.xml><?xml version="1.0" encoding="utf-8"?>
<sst xmlns="http://schemas.openxmlformats.org/spreadsheetml/2006/main" count="41" uniqueCount="32">
  <si>
    <t>SYNC</t>
  </si>
  <si>
    <t>Bits de configuração</t>
  </si>
  <si>
    <t>BRG16</t>
  </si>
  <si>
    <t>BRGH</t>
  </si>
  <si>
    <t>BRG e Modo da EUSART</t>
  </si>
  <si>
    <t>Fórmula de Baud Rate</t>
  </si>
  <si>
    <t>x</t>
  </si>
  <si>
    <t>8 bit - Assíncrono</t>
  </si>
  <si>
    <t>16 bit - Assíncrono</t>
  </si>
  <si>
    <t>8 bit - Síncrono</t>
  </si>
  <si>
    <t>16 bit - Síncrono</t>
  </si>
  <si>
    <t>BaudRate=Fosc/[64 (n+1)]</t>
  </si>
  <si>
    <t>BaudRate=Fosc/[16 (n+1)]</t>
  </si>
  <si>
    <t>BaudRate=Fosc/[4 (n+1)]</t>
  </si>
  <si>
    <t>Fosc=</t>
  </si>
  <si>
    <t>A</t>
  </si>
  <si>
    <t>B</t>
  </si>
  <si>
    <t>C</t>
  </si>
  <si>
    <t>D</t>
  </si>
  <si>
    <t>E</t>
  </si>
  <si>
    <t>F</t>
  </si>
  <si>
    <t>Cálculo do Baud Rate</t>
  </si>
  <si>
    <t>Baud Rate desejado=</t>
  </si>
  <si>
    <t>SPBRGH</t>
  </si>
  <si>
    <t>SPBRG</t>
  </si>
  <si>
    <t>SPBRGH/SPBRG</t>
  </si>
  <si>
    <t>Valor em 16bits</t>
  </si>
  <si>
    <t>Valor em 8 bits</t>
  </si>
  <si>
    <t>Erro</t>
  </si>
  <si>
    <t>%</t>
  </si>
  <si>
    <t>Baud Rate</t>
  </si>
  <si>
    <t>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</si>
</sst>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1" xfId="0" applyFont="1" applyFill="1" applyBorder="1"/>
    <xf numFmtId="0" fontId="0" fillId="2" borderId="11" xfId="0" applyFill="1" applyBorder="1" applyAlignment="1">
      <alignment horizontal="center"/>
    </xf>
    <xf numFmtId="0" fontId="0" fillId="2" borderId="11" xfId="0" applyFill="1" applyBorder="1"/>
    <xf numFmtId="0" fontId="1" fillId="3" borderId="11" xfId="0" applyFont="1" applyFill="1" applyBorder="1"/>
    <xf numFmtId="0" fontId="0" fillId="3" borderId="11" xfId="0" applyFill="1" applyBorder="1" applyAlignment="1">
      <alignment horizontal="center"/>
    </xf>
    <xf numFmtId="0" fontId="0" fillId="3" borderId="11" xfId="0" applyFill="1" applyBorder="1"/>
    <xf numFmtId="0" fontId="2" fillId="3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187838</xdr:colOff>
      <xdr:row>23</xdr:row>
      <xdr:rowOff>17749</xdr:rowOff>
    </xdr:from>
    <xdr:to>
      <xdr:col>12</xdr:col>
      <xdr:colOff>76200</xdr:colOff>
      <xdr:row>26</xdr:row>
      <xdr:rowOff>82826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085BBA2-BA30-48BF-AE75-82EC6C13C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38" y="4879640"/>
          <a:ext cx="7417253" cy="636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229883</xdr:colOff>
      <xdr:row>26</xdr:row>
      <xdr:rowOff>135221</xdr:rowOff>
    </xdr:from>
    <xdr:to>
      <xdr:col>12</xdr:col>
      <xdr:colOff>72984</xdr:colOff>
      <xdr:row>30</xdr:row>
      <xdr:rowOff>33131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BBF369F-7B0B-4C37-B9AC-CCF2AA3CF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83" y="5568612"/>
          <a:ext cx="7371992" cy="6599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100012</xdr:colOff>
      <xdr:row>16</xdr:row>
      <xdr:rowOff>179783</xdr:rowOff>
    </xdr:from>
    <xdr:to>
      <xdr:col>2</xdr:col>
      <xdr:colOff>500062</xdr:colOff>
      <xdr:row>20</xdr:row>
      <xdr:rowOff>160734</xdr:rowOff>
    </xdr:to>
    <xdr:sp macro="" textlink="">
      <xdr:nvSpPr>
        <xdr:cNvPr id="6" name="Seta: para a Direita 5">
          <a:extLst>
            <a:ext uri="{FF2B5EF4-FFF2-40B4-BE49-F238E27FC236}">
              <a16:creationId xmlns:a16="http://schemas.microsoft.com/office/drawing/2014/main" id="{5BF81A46-E6C8-4303-82AE-9C02AD84BCCE}"/>
            </a:ext>
          </a:extLst>
        </xdr:cNvPr>
        <xdr:cNvSpPr/>
      </xdr:nvSpPr>
      <xdr:spPr>
        <a:xfrm>
          <a:off x="385762" y="4114799"/>
          <a:ext cx="400050" cy="7429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C437-3A5C-4C50-B024-084D47BBB3EF}">
  <dimension ref="B1:L22"/>
  <sheetViews>
    <sheetView tabSelected="1" topLeftCell="A15" zoomScale="145" zoomScaleNormal="145" workbookViewId="0">
      <selection activeCell="L20" sqref="L20"/>
    </sheetView>
  </sheetViews>
  <sheetFormatPr defaultRowHeight="15" x14ac:dyDescent="0.25"/>
  <cols>
    <col min="1" max="1" width="4" customWidth="1"/>
    <col min="2" max="2" width="2.85546875" customWidth="1"/>
    <col min="4" max="4" width="12.7109375" bestFit="1" customWidth="1"/>
    <col min="6" max="6" width="10.7109375" customWidth="1"/>
    <col min="8" max="8" width="11" customWidth="1"/>
    <col min="10" max="10" width="10.7109375" customWidth="1"/>
    <col min="11" max="11" width="8.42578125" style="12" customWidth="1"/>
    <col min="12" max="12" width="15.7109375" customWidth="1"/>
    <col min="13" max="13" width="7.42578125" customWidth="1"/>
    <col min="14" max="14" width="8" customWidth="1"/>
    <col min="15" max="15" width="9.28515625" customWidth="1"/>
  </cols>
  <sheetData>
    <row r="1" spans="2:12" ht="1.5" customHeight="1" thickBot="1" x14ac:dyDescent="0.3"/>
    <row r="2" spans="2:12" ht="19.5" thickBot="1" x14ac:dyDescent="0.35">
      <c r="C2" s="29" t="s">
        <v>1</v>
      </c>
      <c r="D2" s="30"/>
      <c r="E2" s="31"/>
      <c r="F2" s="32" t="s">
        <v>4</v>
      </c>
      <c r="G2" s="33"/>
      <c r="H2" s="33"/>
      <c r="I2" s="34"/>
      <c r="J2" s="32" t="s">
        <v>5</v>
      </c>
      <c r="K2" s="33"/>
      <c r="L2" s="34"/>
    </row>
    <row r="3" spans="2:12" ht="19.5" thickBot="1" x14ac:dyDescent="0.35">
      <c r="C3" s="3" t="s">
        <v>0</v>
      </c>
      <c r="D3" s="3" t="s">
        <v>2</v>
      </c>
      <c r="E3" s="3" t="s">
        <v>3</v>
      </c>
      <c r="F3" s="35"/>
      <c r="G3" s="36"/>
      <c r="H3" s="36"/>
      <c r="I3" s="37"/>
      <c r="J3" s="35"/>
      <c r="K3" s="36"/>
      <c r="L3" s="37"/>
    </row>
    <row r="4" spans="2:12" ht="4.5" customHeight="1" x14ac:dyDescent="0.3">
      <c r="C4" s="38"/>
      <c r="D4" s="39"/>
      <c r="E4" s="39"/>
      <c r="F4" s="39"/>
      <c r="G4" s="39"/>
      <c r="H4" s="39"/>
      <c r="I4" s="39"/>
      <c r="J4" s="39"/>
      <c r="K4" s="39"/>
      <c r="L4" s="40"/>
    </row>
    <row r="5" spans="2:12" ht="18.75" x14ac:dyDescent="0.3">
      <c r="B5" s="16" t="s">
        <v>15</v>
      </c>
      <c r="C5" s="19">
        <v>0</v>
      </c>
      <c r="D5" s="19">
        <v>0</v>
      </c>
      <c r="E5" s="19">
        <v>0</v>
      </c>
      <c r="F5" s="26" t="s">
        <v>7</v>
      </c>
      <c r="G5" s="26"/>
      <c r="H5" s="26"/>
      <c r="I5" s="26"/>
      <c r="J5" s="28" t="s">
        <v>11</v>
      </c>
      <c r="K5" s="28"/>
      <c r="L5" s="28"/>
    </row>
    <row r="6" spans="2:12" ht="18.75" x14ac:dyDescent="0.3">
      <c r="B6" s="16" t="s">
        <v>16</v>
      </c>
      <c r="C6" s="19">
        <v>0</v>
      </c>
      <c r="D6" s="19">
        <v>0</v>
      </c>
      <c r="E6" s="19">
        <v>1</v>
      </c>
      <c r="F6" s="26" t="s">
        <v>7</v>
      </c>
      <c r="G6" s="26"/>
      <c r="H6" s="26"/>
      <c r="I6" s="26"/>
      <c r="J6" s="28" t="s">
        <v>12</v>
      </c>
      <c r="K6" s="28"/>
      <c r="L6" s="28"/>
    </row>
    <row r="7" spans="2:12" ht="18.75" x14ac:dyDescent="0.3">
      <c r="B7" s="16" t="s">
        <v>17</v>
      </c>
      <c r="C7" s="19">
        <v>0</v>
      </c>
      <c r="D7" s="19">
        <v>1</v>
      </c>
      <c r="E7" s="19">
        <v>0</v>
      </c>
      <c r="F7" s="26" t="s">
        <v>8</v>
      </c>
      <c r="G7" s="26"/>
      <c r="H7" s="26"/>
      <c r="I7" s="26"/>
      <c r="J7" s="28"/>
      <c r="K7" s="28"/>
      <c r="L7" s="28"/>
    </row>
    <row r="8" spans="2:12" ht="18.75" x14ac:dyDescent="0.3">
      <c r="B8" s="16" t="s">
        <v>18</v>
      </c>
      <c r="C8" s="19">
        <v>0</v>
      </c>
      <c r="D8" s="19">
        <v>1</v>
      </c>
      <c r="E8" s="19">
        <v>1</v>
      </c>
      <c r="F8" s="26" t="s">
        <v>8</v>
      </c>
      <c r="G8" s="26"/>
      <c r="H8" s="26"/>
      <c r="I8" s="26"/>
      <c r="J8" s="28" t="s">
        <v>13</v>
      </c>
      <c r="K8" s="28"/>
      <c r="L8" s="28"/>
    </row>
    <row r="9" spans="2:12" ht="18.75" x14ac:dyDescent="0.3">
      <c r="B9" s="13" t="s">
        <v>19</v>
      </c>
      <c r="C9" s="20">
        <v>1</v>
      </c>
      <c r="D9" s="20">
        <v>0</v>
      </c>
      <c r="E9" s="20" t="s">
        <v>6</v>
      </c>
      <c r="F9" s="27" t="s">
        <v>9</v>
      </c>
      <c r="G9" s="27"/>
      <c r="H9" s="27"/>
      <c r="I9" s="27"/>
      <c r="J9" s="28"/>
      <c r="K9" s="28"/>
      <c r="L9" s="28"/>
    </row>
    <row r="10" spans="2:12" ht="18.75" x14ac:dyDescent="0.3">
      <c r="B10" s="13" t="s">
        <v>20</v>
      </c>
      <c r="C10" s="20">
        <v>1</v>
      </c>
      <c r="D10" s="20">
        <v>1</v>
      </c>
      <c r="E10" s="20" t="s">
        <v>6</v>
      </c>
      <c r="F10" s="27" t="s">
        <v>10</v>
      </c>
      <c r="G10" s="27"/>
      <c r="H10" s="27"/>
      <c r="I10" s="27"/>
      <c r="J10" s="28"/>
      <c r="K10" s="28"/>
      <c r="L10" s="28"/>
    </row>
    <row r="11" spans="2:12" ht="18.75" x14ac:dyDescent="0.3">
      <c r="K11" s="10"/>
      <c r="L11" s="10"/>
    </row>
    <row r="12" spans="2:12" ht="28.5" customHeight="1" x14ac:dyDescent="0.4">
      <c r="B12" s="22" t="s">
        <v>21</v>
      </c>
      <c r="C12" s="23"/>
      <c r="D12" s="23"/>
      <c r="E12" s="23"/>
      <c r="F12" s="23"/>
      <c r="G12" s="24"/>
      <c r="H12" s="9"/>
    </row>
    <row r="13" spans="2:12" ht="18.75" x14ac:dyDescent="0.3">
      <c r="B13" s="1"/>
      <c r="C13" s="5" t="s">
        <v>14</v>
      </c>
      <c r="D13" s="6">
        <v>44236800</v>
      </c>
      <c r="E13" s="21" t="s">
        <v>22</v>
      </c>
      <c r="F13" s="21"/>
      <c r="G13" s="2">
        <v>9600</v>
      </c>
      <c r="H13" s="9"/>
    </row>
    <row r="14" spans="2:12" ht="18.75" x14ac:dyDescent="0.3">
      <c r="B14" s="7"/>
      <c r="C14" s="8"/>
      <c r="D14" s="4"/>
      <c r="E14" s="9"/>
      <c r="F14" s="9"/>
      <c r="G14" s="9"/>
      <c r="H14" s="9"/>
    </row>
    <row r="15" spans="2:12" ht="18.75" x14ac:dyDescent="0.3">
      <c r="B15" s="7"/>
      <c r="C15" s="8"/>
      <c r="D15" s="25" t="s">
        <v>27</v>
      </c>
      <c r="E15" s="25"/>
      <c r="F15" s="25"/>
      <c r="G15" s="9"/>
      <c r="H15" s="11" t="s">
        <v>30</v>
      </c>
      <c r="J15" s="11" t="s">
        <v>28</v>
      </c>
      <c r="K15"/>
      <c r="L15" s="11" t="s">
        <v>26</v>
      </c>
    </row>
    <row r="16" spans="2:12" x14ac:dyDescent="0.25">
      <c r="D16" s="5" t="s">
        <v>23</v>
      </c>
      <c r="F16" s="5" t="s">
        <v>24</v>
      </c>
      <c r="H16" s="11" t="s">
        <v>31</v>
      </c>
      <c r="J16" s="11" t="s">
        <v>29</v>
      </c>
      <c r="K16"/>
      <c r="L16" s="11" t="s">
        <v>25</v>
      </c>
    </row>
    <row r="17" spans="2:12" x14ac:dyDescent="0.25">
      <c r="B17" s="16" t="s">
        <v>15</v>
      </c>
      <c r="D17" s="17">
        <f t="shared" ref="D17:D22" si="0">INT(L17/256)</f>
        <v>0</v>
      </c>
      <c r="F17" s="17">
        <f t="shared" ref="F17:F22" si="1">L17-D17*256</f>
        <v>71</v>
      </c>
      <c r="H17" s="17">
        <f>D13/(64*(L17+1))</f>
        <v>9600</v>
      </c>
      <c r="J17" s="18">
        <f>((H17-G13)/G13)*100</f>
        <v>0</v>
      </c>
      <c r="K17"/>
      <c r="L17" s="17">
        <f>INT(((D13/G13)/64)-1)</f>
        <v>71</v>
      </c>
    </row>
    <row r="18" spans="2:12" x14ac:dyDescent="0.25">
      <c r="B18" s="16" t="s">
        <v>16</v>
      </c>
      <c r="D18" s="17">
        <f t="shared" si="0"/>
        <v>1</v>
      </c>
      <c r="F18" s="17">
        <f t="shared" si="1"/>
        <v>31</v>
      </c>
      <c r="H18" s="17">
        <f>D13/(16*(L18+1))</f>
        <v>9600</v>
      </c>
      <c r="J18" s="18">
        <f>((H18-G13)/G13)*100</f>
        <v>0</v>
      </c>
      <c r="K18"/>
      <c r="L18" s="17">
        <f>INT(((D13/G13)/16)-1)</f>
        <v>287</v>
      </c>
    </row>
    <row r="19" spans="2:12" x14ac:dyDescent="0.25">
      <c r="B19" s="16" t="s">
        <v>17</v>
      </c>
      <c r="D19" s="17">
        <f t="shared" si="0"/>
        <v>1</v>
      </c>
      <c r="F19" s="17">
        <f t="shared" si="1"/>
        <v>31</v>
      </c>
      <c r="H19" s="17">
        <f>D13/(16*(L19+1))</f>
        <v>9600</v>
      </c>
      <c r="J19" s="18">
        <f>((H19-G13)/G13)*100</f>
        <v>0</v>
      </c>
      <c r="K19"/>
      <c r="L19" s="17">
        <f>INT(((D13/G13)/16)-1)</f>
        <v>287</v>
      </c>
    </row>
    <row r="20" spans="2:12" x14ac:dyDescent="0.25">
      <c r="B20" s="16" t="s">
        <v>18</v>
      </c>
      <c r="D20" s="17">
        <f t="shared" si="0"/>
        <v>4</v>
      </c>
      <c r="F20" s="17">
        <f>L20-D20*256</f>
        <v>127</v>
      </c>
      <c r="H20" s="17">
        <f>D13/(4*(L20+1))</f>
        <v>9600</v>
      </c>
      <c r="J20" s="18">
        <f>((H20-G13)/G13)*100</f>
        <v>0</v>
      </c>
      <c r="K20"/>
      <c r="L20" s="17">
        <f>INT(((D13/G13)/4)-1)</f>
        <v>1151</v>
      </c>
    </row>
    <row r="21" spans="2:12" x14ac:dyDescent="0.25">
      <c r="B21" s="13" t="s">
        <v>19</v>
      </c>
      <c r="D21" s="14">
        <f t="shared" si="0"/>
        <v>4</v>
      </c>
      <c r="F21" s="14">
        <f t="shared" si="1"/>
        <v>127</v>
      </c>
      <c r="H21" s="14">
        <f>D13/(4*(L21+1))</f>
        <v>9600</v>
      </c>
      <c r="J21" s="15">
        <f>((H21-G13)/G13)*100</f>
        <v>0</v>
      </c>
      <c r="K21"/>
      <c r="L21" s="14">
        <f>INT(((D13/G13)/4)-1)</f>
        <v>1151</v>
      </c>
    </row>
    <row r="22" spans="2:12" x14ac:dyDescent="0.25">
      <c r="B22" s="13" t="s">
        <v>20</v>
      </c>
      <c r="D22" s="14">
        <f t="shared" si="0"/>
        <v>4</v>
      </c>
      <c r="F22" s="14">
        <f t="shared" si="1"/>
        <v>127</v>
      </c>
      <c r="H22" s="14">
        <f>D13/(4*(L22+1))</f>
        <v>9600</v>
      </c>
      <c r="J22" s="15">
        <f>((H22-G13)/G13)*100</f>
        <v>0</v>
      </c>
      <c r="K22"/>
      <c r="L22" s="14">
        <f>INT(((D13/G13)/4)-1)</f>
        <v>1151</v>
      </c>
    </row>
  </sheetData>
  <mergeCells count="16">
    <mergeCell ref="J5:L5"/>
    <mergeCell ref="J6:L7"/>
    <mergeCell ref="J8:L10"/>
    <mergeCell ref="C2:E2"/>
    <mergeCell ref="F2:I3"/>
    <mergeCell ref="J2:L3"/>
    <mergeCell ref="C4:L4"/>
    <mergeCell ref="F5:I5"/>
    <mergeCell ref="F6:I6"/>
    <mergeCell ref="E13:F13"/>
    <mergeCell ref="B12:G12"/>
    <mergeCell ref="D15:F15"/>
    <mergeCell ref="F7:I7"/>
    <mergeCell ref="F8:I8"/>
    <mergeCell ref="F9:I9"/>
    <mergeCell ref="F10:I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5080E-8AE6-4929-A9BF-5C86EFBF525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3925-5C0E-43BD-8BD8-30D20295DEA9}">
  <sheetPr codeName="Planilha2"/>
  <dimension ref="A1"/>
  <sheetViews>
    <sheetView workbookViewId="0">
      <selection activeCell="T9" sqref="T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OSCCON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Nivaldo</dc:creator>
  <cp:lastModifiedBy>User1</cp:lastModifiedBy>
  <dcterms:created xsi:type="dcterms:W3CDTF">2019-06-06T11:04:36Z</dcterms:created>
  <dcterms:modified xsi:type="dcterms:W3CDTF">2019-08-25T03:39:13Z</dcterms:modified>
</cp:coreProperties>
</file>