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2A168D20-5ED9-416E-AB4B-DD0AB7D50835}" xr6:coauthVersionLast="47" xr6:coauthVersionMax="47" xr10:uidLastSave="{00000000-0000-0000-0000-000000000000}"/>
  <bookViews>
    <workbookView xWindow="-110" yWindow="-110" windowWidth="19420" windowHeight="11500" firstSheet="1" activeTab="3" xr2:uid="{000207AD-11C1-4349-A5BC-465CD59CC956}"/>
  </bookViews>
  <sheets>
    <sheet name="balance_sheet" sheetId="1" r:id="rId1"/>
    <sheet name="cash_flow" sheetId="2" r:id="rId2"/>
    <sheet name="income_statement" sheetId="3" r:id="rId3"/>
    <sheet name="stock_data" sheetId="4" r:id="rId4"/>
    <sheet name="ratio_analysis" sheetId="5" r:id="rId5"/>
    <sheet name="free CF" sheetId="6" r:id="rId6"/>
    <sheet name="CAP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7" l="1"/>
  <c r="D12" i="5"/>
  <c r="D13" i="5"/>
  <c r="D14" i="5"/>
  <c r="D15" i="5"/>
  <c r="J35" i="5"/>
  <c r="J34" i="5"/>
  <c r="D64" i="5"/>
  <c r="D58" i="5"/>
  <c r="F58" i="5" s="1"/>
  <c r="D59" i="5"/>
  <c r="F59" i="5" s="1"/>
  <c r="D60" i="5"/>
  <c r="F60" i="5" s="1"/>
  <c r="D57" i="5"/>
  <c r="F57" i="5" s="1"/>
  <c r="D49" i="5"/>
  <c r="D50" i="5"/>
  <c r="D51" i="5"/>
  <c r="D48" i="5"/>
  <c r="E42" i="5"/>
  <c r="E43" i="5"/>
  <c r="E44" i="5"/>
  <c r="E41" i="5"/>
  <c r="D35" i="5"/>
  <c r="D36" i="5"/>
  <c r="D37" i="5"/>
  <c r="D34" i="5"/>
  <c r="I28" i="5"/>
  <c r="I29" i="5"/>
  <c r="I30" i="5"/>
  <c r="I27" i="5"/>
  <c r="I21" i="5"/>
  <c r="I22" i="5"/>
  <c r="I23" i="5"/>
  <c r="I20" i="5"/>
  <c r="D21" i="5"/>
  <c r="D22" i="5"/>
  <c r="D23" i="5"/>
  <c r="D20" i="5"/>
  <c r="D28" i="5"/>
  <c r="D29" i="5"/>
  <c r="D30" i="5"/>
  <c r="D27" i="5"/>
  <c r="K6" i="5"/>
  <c r="K7" i="5"/>
  <c r="K8" i="5"/>
  <c r="K5" i="5"/>
  <c r="D6" i="5"/>
  <c r="D7" i="5"/>
  <c r="D8" i="5"/>
  <c r="D5" i="5"/>
</calcChain>
</file>

<file path=xl/sharedStrings.xml><?xml version="1.0" encoding="utf-8"?>
<sst xmlns="http://schemas.openxmlformats.org/spreadsheetml/2006/main" count="272" uniqueCount="243">
  <si>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</si>
  <si>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</si>
  <si>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</si>
  <si>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</si>
  <si>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</si>
  <si>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</si>
  <si>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</si>
  <si>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</si>
  <si>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</si>
  <si>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</si>
  <si>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</si>
  <si>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</si>
  <si>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</si>
  <si>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</si>
  <si>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</si>
  <si>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</si>
  <si>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</si>
  <si>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</si>
  <si>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</si>
  <si>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</si>
  <si>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</si>
  <si>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</si>
  <si>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</si>
  <si>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</si>
  <si>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</si>
  <si>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Long Term Debt And Capital Lease Obligation</t>
  </si>
  <si>
    <t>Long Term Capital Lease Obligation</t>
  </si>
  <si>
    <t>Long Term Debt</t>
  </si>
  <si>
    <t>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</si>
  <si>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</si>
  <si>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</si>
  <si>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</si>
  <si>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</si>
  <si>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</si>
  <si>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</si>
  <si>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Payables And Accrued Expenses</t>
  </si>
  <si>
    <t>Payables</t>
  </si>
  <si>
    <t>Accounts Payable</t>
  </si>
  <si>
    <t>Total Assets</t>
  </si>
  <si>
    <t>Total Non Current Assets</t>
  </si>
  <si>
    <t>Non Current Deferred Assets</t>
  </si>
  <si>
    <t>Non Current Deferred Taxes Assets</t>
  </si>
  <si>
    <t>Investments And Advances</t>
  </si>
  <si>
    <t>Other Investments</t>
  </si>
  <si>
    <t>Investmentin Financial Assets</t>
  </si>
  <si>
    <t>Held To Maturity Securities</t>
  </si>
  <si>
    <t>Available For Sale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</si>
  <si>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</si>
  <si>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</si>
  <si>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</si>
  <si>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</si>
  <si>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</si>
  <si>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</si>
  <si>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</si>
  <si>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</si>
  <si>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</si>
  <si>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</si>
  <si>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</si>
  <si>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</si>
  <si>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</si>
  <si>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</si>
  <si>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Current Deferred Assets</t>
  </si>
  <si>
    <t>Prepaid Assets</t>
  </si>
  <si>
    <t>Receivables</t>
  </si>
  <si>
    <t>Accounts Receivable</t>
  </si>
  <si>
    <t>Cash Cash Equivalents And Short Term Investments</t>
  </si>
  <si>
    <t>Other Short Term Investments</t>
  </si>
  <si>
    <t>Cash And Cash Equivalents</t>
  </si>
  <si>
    <t>Balance sheet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</si>
  <si>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</si>
  <si>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</si>
  <si>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</si>
  <si>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</si>
  <si>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</si>
  <si>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</si>
  <si>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</si>
  <si>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</si>
  <si>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</si>
  <si>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</si>
  <si>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</si>
  <si>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</si>
  <si>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</si>
  <si>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</si>
  <si>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</si>
  <si>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</si>
  <si>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</si>
  <si>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</si>
  <si>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</si>
  <si>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</si>
  <si>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</si>
  <si>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</si>
  <si>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</si>
  <si>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</si>
  <si>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</si>
  <si>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</si>
  <si>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</si>
  <si>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</si>
  <si>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</si>
  <si>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</si>
  <si>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</si>
  <si>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</si>
  <si>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</si>
  <si>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</si>
  <si>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</si>
  <si>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</si>
  <si>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</si>
  <si>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Payable</t>
  </si>
  <si>
    <t>Change In Account Payable</t>
  </si>
  <si>
    <t>Change In Prepaid Assets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</si>
  <si>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</si>
  <si>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</si>
  <si>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</si>
  <si>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</si>
  <si>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</si>
  <si>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</si>
  <si>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</si>
  <si>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</si>
  <si>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Operating Gains Losses</t>
  </si>
  <si>
    <t>Gain Loss On Investment Securities</t>
  </si>
  <si>
    <t>Gain Loss On Sale Of Business</t>
  </si>
  <si>
    <t>Net Income From Continuing Operations</t>
  </si>
  <si>
    <t>Cash flow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</si>
  <si>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</si>
  <si>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</si>
  <si>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</si>
  <si>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</si>
  <si>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</si>
  <si>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</si>
  <si>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</si>
  <si>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</si>
  <si>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</si>
  <si>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</si>
  <si>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</si>
  <si>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</si>
  <si>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</si>
  <si>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</si>
  <si>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</si>
  <si>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</si>
  <si>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</si>
  <si>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</si>
  <si>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</si>
  <si>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</si>
  <si>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</si>
  <si>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</si>
  <si>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</si>
  <si>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</si>
  <si>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</si>
  <si>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</si>
  <si>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</si>
  <si>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</si>
  <si>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Write Off</t>
  </si>
  <si>
    <t>Restructuring And Mergern Acquisition</t>
  </si>
  <si>
    <t>Gain On Sale Of Security</t>
  </si>
  <si>
    <t>Operating Income</t>
  </si>
  <si>
    <t>Operating Expense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</si>
  <si>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</si>
  <si>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</si>
  <si>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</si>
  <si>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</si>
  <si>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</si>
  <si>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</si>
  <si>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</si>
  <si>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</si>
  <si>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</si>
  <si>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</si>
  <si>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</si>
  <si>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</si>
  <si>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</si>
  <si>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</si>
  <si>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Income Statement</t>
  </si>
  <si>
    <t>Price</t>
  </si>
  <si>
    <t>Close</t>
  </si>
  <si>
    <t>High</t>
  </si>
  <si>
    <t>Low</t>
  </si>
  <si>
    <t>Open</t>
  </si>
  <si>
    <t>Volume</t>
  </si>
  <si>
    <t>Ticker</t>
  </si>
  <si>
    <t>CRM</t>
  </si>
  <si>
    <t>Date</t>
  </si>
  <si>
    <t>Stock data</t>
  </si>
  <si>
    <t>Ratio analysis</t>
  </si>
  <si>
    <t xml:space="preserve">Liquidity ratio </t>
  </si>
  <si>
    <t>Fiscal year</t>
  </si>
  <si>
    <t>Current assets</t>
  </si>
  <si>
    <t>current liabilities</t>
  </si>
  <si>
    <t>current ratio</t>
  </si>
  <si>
    <r>
      <t>(</t>
    </r>
    <r>
      <rPr>
        <b/>
        <sz val="11"/>
        <color theme="1"/>
        <rFont val="Aptos Narrow"/>
        <family val="2"/>
        <scheme val="minor"/>
      </rPr>
      <t>Current ratio</t>
    </r>
    <r>
      <rPr>
        <sz val="11"/>
        <color theme="1"/>
        <rFont val="Aptos Narrow"/>
        <family val="2"/>
        <scheme val="minor"/>
      </rPr>
      <t xml:space="preserve"> = Current assets / current liabilities)</t>
    </r>
  </si>
  <si>
    <t>Cash And Cash
 Equivalents</t>
  </si>
  <si>
    <t>Other Short Term 
Investments</t>
  </si>
  <si>
    <t>current 
liabilities</t>
  </si>
  <si>
    <t>Quick ratio</t>
  </si>
  <si>
    <r>
      <rPr>
        <b/>
        <sz val="11"/>
        <color theme="1"/>
        <rFont val="Aptos Narrow"/>
        <family val="2"/>
        <scheme val="minor"/>
      </rPr>
      <t>Quick Ratio</t>
    </r>
    <r>
      <rPr>
        <sz val="11"/>
        <color theme="1"/>
        <rFont val="Aptos Narrow"/>
        <family val="2"/>
        <scheme val="minor"/>
      </rPr>
      <t xml:space="preserve"> =  (receivables + cash + short term investments) / Current Liabilities</t>
    </r>
  </si>
  <si>
    <t>cash ratio</t>
  </si>
  <si>
    <t>Profitability ratio</t>
  </si>
  <si>
    <t xml:space="preserve">Gross profit </t>
  </si>
  <si>
    <t>Gross profit</t>
  </si>
  <si>
    <t>GP ratio</t>
  </si>
  <si>
    <t>Operating earning</t>
  </si>
  <si>
    <t>Operating Profit ratio</t>
  </si>
  <si>
    <t xml:space="preserve">Operating profit ratio </t>
  </si>
  <si>
    <r>
      <rPr>
        <b/>
        <sz val="11"/>
        <color theme="1"/>
        <rFont val="Aptos Narrow"/>
        <family val="2"/>
        <scheme val="minor"/>
      </rPr>
      <t xml:space="preserve">cash ratio </t>
    </r>
    <r>
      <rPr>
        <sz val="11"/>
        <color theme="1"/>
        <rFont val="Aptos Narrow"/>
        <family val="2"/>
        <scheme val="minor"/>
      </rPr>
      <t>= cash and cash equivalent / current liabilities</t>
    </r>
  </si>
  <si>
    <t>Assets</t>
  </si>
  <si>
    <t>ROA</t>
  </si>
  <si>
    <t>Shareholder equity</t>
  </si>
  <si>
    <t>Net income</t>
  </si>
  <si>
    <t>ROE</t>
  </si>
  <si>
    <t>Return on equity</t>
  </si>
  <si>
    <t>Return on asset</t>
  </si>
  <si>
    <t>Return on Sales</t>
  </si>
  <si>
    <t>Profit</t>
  </si>
  <si>
    <t>Net Sales</t>
  </si>
  <si>
    <t>ROS</t>
  </si>
  <si>
    <t>Return on Investment</t>
  </si>
  <si>
    <t>Solvency ratio</t>
  </si>
  <si>
    <t>Depreciation</t>
  </si>
  <si>
    <t>Liabilities</t>
  </si>
  <si>
    <t>SR</t>
  </si>
  <si>
    <t xml:space="preserve">Debt to equity ratio </t>
  </si>
  <si>
    <t>D/E ratio</t>
  </si>
  <si>
    <t>Earning ratio</t>
  </si>
  <si>
    <t>CAPM</t>
  </si>
  <si>
    <t>ordinary shares</t>
  </si>
  <si>
    <t>EPS</t>
  </si>
  <si>
    <t>P/E ratio</t>
  </si>
  <si>
    <t>market value</t>
  </si>
  <si>
    <t>Dividend payout ratio</t>
  </si>
  <si>
    <t>D/P ratio</t>
  </si>
  <si>
    <t>Dividend</t>
  </si>
  <si>
    <t>Long term debt</t>
  </si>
  <si>
    <t>Total equity</t>
  </si>
  <si>
    <t>ROI</t>
  </si>
  <si>
    <t>Free Cash flow</t>
  </si>
  <si>
    <t>Free cash flow</t>
  </si>
  <si>
    <t>Salesforce’s Free Cash Flow has increased steadily from $5.28B in 2022 to $12.43B in 2025 —
 more than doubling in four years. This indicates strong operational efficiency and financial health. 
The company has ample cash to support growth initiatives and potential shareholder returns.</t>
  </si>
  <si>
    <t>Rf</t>
  </si>
  <si>
    <t>Beta</t>
  </si>
  <si>
    <t>Rm</t>
  </si>
  <si>
    <t>Expected return = Rf + B(Rm - Rf)</t>
  </si>
  <si>
    <t>Expected Return</t>
  </si>
  <si>
    <r>
      <t xml:space="preserve">For </t>
    </r>
    <r>
      <rPr>
        <b/>
        <sz val="11"/>
        <color theme="1"/>
        <rFont val="Aptos Narrow"/>
        <family val="2"/>
        <scheme val="minor"/>
      </rPr>
      <t>Salesforce (CRM)</t>
    </r>
    <r>
      <rPr>
        <sz val="11"/>
        <color theme="1"/>
        <rFont val="Aptos Narrow"/>
        <family val="2"/>
        <scheme val="minor"/>
      </rPr>
      <t>:</t>
    </r>
  </si>
  <si>
    <r>
      <t>Risk-free rate (Rf)</t>
    </r>
    <r>
      <rPr>
        <sz val="11"/>
        <color theme="1"/>
        <rFont val="Aptos Narrow"/>
        <family val="2"/>
        <scheme val="minor"/>
      </rPr>
      <t>: 4% (based on the U.S. 10-year Treasury yield)</t>
    </r>
  </si>
  <si>
    <r>
      <t>Market return (Rm)</t>
    </r>
    <r>
      <rPr>
        <sz val="11"/>
        <color theme="1"/>
        <rFont val="Aptos Narrow"/>
        <family val="2"/>
        <scheme val="minor"/>
      </rPr>
      <t>: 10% (average return of the S&amp;P 500)</t>
    </r>
  </si>
  <si>
    <r>
      <t>Beta (β)</t>
    </r>
    <r>
      <rPr>
        <sz val="11"/>
        <color theme="1"/>
        <rFont val="Aptos Narrow"/>
        <family val="2"/>
        <scheme val="minor"/>
      </rPr>
      <t>: 1.38 (from Yahoo Finance, measures how volatile Salesforce is compared to the market)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</si>
</sst>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/>
    </xf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'free CF'!$B$2</c:f>
              <c:strCache>
                <c:ptCount val="1"/>
                <c:pt idx="0">
                  <c:v>Free cash flow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'free CF'!$A$3:$A$6</c:f>
              <c:numCache>
                <c:formatCode>General</c:formatCod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numCache>
            </c:numRef>
          </c:cat>
          <c:val>
            <c:numRef>
              <c:f>'free CF'!$B$3:$B$6</c:f>
              <c:numCache>
                <c:formatCode>General</c:formatCode>
                <c:ptCount val="4"/>
                <c:pt idx="0">
                  <c:v>5283000000</c:v>
                </c:pt>
                <c:pt idx="1">
                  <c:v>6313000000</c:v>
                </c:pt>
                <c:pt idx="2">
                  <c:v>9498000000</c:v>
                </c:pt>
                <c:pt idx="3">
                  <c:v>12434000000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9-42B9-990C-FE97343B331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24517727"/>
        <c:axId val="1624517247"/>
      </c:lineChart>
      <c:catAx>
        <c:axId val="16245177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517247"/>
        <c:crosses val="autoZero"/>
        <c:auto val="1"/>
        <c:lblAlgn val="ctr"/>
        <c:lblOffset val="100"/>
        <c:noMultiLvlLbl val="0"/>
      </c:catAx>
      <c:valAx>
        <c:axId val="16245172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62451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12701</xdr:colOff>
      <xdr:row>1</xdr:row>
      <xdr:rowOff>127000</xdr:rowOff>
    </xdr:from>
    <xdr:to>
      <xdr:col>10</xdr:col>
      <xdr:colOff>381001</xdr:colOff>
      <xdr:row>14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B9D67-8792-AB26-4D67-1BF120884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27EE-4764-48F0-8297-3873FD0AB440}">
  <dimension ref="A1:F70"/>
  <sheetViews>
    <sheetView workbookViewId="0">
      <selection activeCell="C13" sqref="C13"/>
    </sheetView>
  </sheetViews>
  <sheetFormatPr defaultRowHeight="14.5" x14ac:dyDescent="0.35"/>
  <cols>
    <col min="1" max="1" width="42.26953125" customWidth="1"/>
    <col min="2" max="2" width="18.08984375" customWidth="1"/>
    <col min="3" max="3" width="17" customWidth="1"/>
    <col min="4" max="4" width="16.7265625" customWidth="1"/>
    <col min="5" max="5" width="16.6328125" customWidth="1"/>
    <col min="6" max="6" width="14.7265625" customWidth="1"/>
  </cols>
  <sheetData>
    <row r="1" spans="1:6" ht="21" x14ac:dyDescent="0.5">
      <c r="A1" s="18" t="s">
        <v>68</v>
      </c>
      <c r="B1" s="18"/>
      <c r="C1" s="18"/>
      <c r="D1" s="18"/>
      <c r="E1" s="18"/>
      <c r="F1" s="18"/>
    </row>
    <row r="2" spans="1:6" x14ac:dyDescent="0.35">
      <c r="B2" s="1">
        <v>45688</v>
      </c>
      <c r="C2" s="1">
        <v>45322</v>
      </c>
      <c r="D2" s="1">
        <v>44957</v>
      </c>
      <c r="E2" s="1">
        <v>44592</v>
      </c>
      <c r="F2" s="1">
        <v>44227</v>
      </c>
    </row>
    <row r="3" spans="1:6" x14ac:dyDescent="0.35">
      <c r="A3" t="s">
        <v>0</v>
      </c>
      <c r="B3">
        <v>94000000</v>
      </c>
      <c r="C3">
        <v>64000000</v>
      </c>
      <c r="D3">
        <v>28000000</v>
      </c>
    </row>
    <row r="4" spans="1:6" x14ac:dyDescent="0.35">
      <c r="A4" t="s">
        <v>1</v>
      </c>
      <c r="B4">
        <v>962000000</v>
      </c>
      <c r="C4">
        <v>971000000</v>
      </c>
      <c r="D4">
        <v>981000000</v>
      </c>
      <c r="E4">
        <v>989000000</v>
      </c>
    </row>
    <row r="5" spans="1:6" x14ac:dyDescent="0.35">
      <c r="A5" t="s">
        <v>2</v>
      </c>
      <c r="B5">
        <v>1056000000</v>
      </c>
      <c r="C5">
        <v>1035000000</v>
      </c>
      <c r="D5">
        <v>1009000000</v>
      </c>
      <c r="E5">
        <v>989000000</v>
      </c>
    </row>
    <row r="6" spans="1:6" x14ac:dyDescent="0.35">
      <c r="A6" t="s">
        <v>3</v>
      </c>
      <c r="C6">
        <v>954000000</v>
      </c>
      <c r="D6">
        <v>3585000000</v>
      </c>
      <c r="E6">
        <v>5132000000</v>
      </c>
    </row>
    <row r="7" spans="1:6" x14ac:dyDescent="0.35">
      <c r="A7" t="s">
        <v>4</v>
      </c>
      <c r="B7">
        <v>11392000000</v>
      </c>
      <c r="C7">
        <v>12588000000</v>
      </c>
      <c r="D7">
        <v>14088000000</v>
      </c>
      <c r="E7">
        <v>13985000000</v>
      </c>
    </row>
    <row r="8" spans="1:6" x14ac:dyDescent="0.35">
      <c r="A8" t="s">
        <v>5</v>
      </c>
      <c r="B8">
        <v>5462000000</v>
      </c>
      <c r="C8">
        <v>5748000000</v>
      </c>
      <c r="D8">
        <v>2666000000</v>
      </c>
      <c r="E8">
        <v>1216000000</v>
      </c>
    </row>
    <row r="9" spans="1:6" x14ac:dyDescent="0.35">
      <c r="A9" t="s">
        <v>6</v>
      </c>
      <c r="B9">
        <v>69606000000</v>
      </c>
      <c r="C9">
        <v>69072000000</v>
      </c>
      <c r="D9">
        <v>68960000000</v>
      </c>
      <c r="E9">
        <v>68727000000</v>
      </c>
    </row>
    <row r="10" spans="1:6" x14ac:dyDescent="0.35">
      <c r="A10" t="s">
        <v>7</v>
      </c>
      <c r="B10">
        <v>1747000000</v>
      </c>
      <c r="C10">
        <v>2443000000</v>
      </c>
      <c r="D10">
        <v>504000000</v>
      </c>
      <c r="E10">
        <v>1062000000</v>
      </c>
    </row>
    <row r="11" spans="1:6" x14ac:dyDescent="0.35">
      <c r="A11" t="s">
        <v>8</v>
      </c>
      <c r="B11">
        <v>5462000000</v>
      </c>
      <c r="C11">
        <v>5748000000</v>
      </c>
      <c r="D11">
        <v>2666000000</v>
      </c>
      <c r="E11">
        <v>1216000000</v>
      </c>
    </row>
    <row r="12" spans="1:6" x14ac:dyDescent="0.35">
      <c r="A12" t="s">
        <v>9</v>
      </c>
      <c r="B12">
        <v>2959000000</v>
      </c>
      <c r="C12">
        <v>3162000000</v>
      </c>
      <c r="D12">
        <v>3487000000</v>
      </c>
      <c r="E12">
        <v>3389000000</v>
      </c>
    </row>
    <row r="13" spans="1:6" x14ac:dyDescent="0.35">
      <c r="A13" t="s">
        <v>10</v>
      </c>
      <c r="B13">
        <v>61173000000</v>
      </c>
      <c r="C13">
        <v>59646000000</v>
      </c>
      <c r="D13">
        <v>58359000000</v>
      </c>
      <c r="E13">
        <v>58131000000</v>
      </c>
    </row>
    <row r="14" spans="1:6" x14ac:dyDescent="0.35">
      <c r="A14" t="s">
        <v>11</v>
      </c>
      <c r="B14">
        <v>69606000000</v>
      </c>
      <c r="C14">
        <v>68073000000</v>
      </c>
      <c r="D14">
        <v>67778000000</v>
      </c>
      <c r="E14">
        <v>68723000000</v>
      </c>
    </row>
    <row r="15" spans="1:6" x14ac:dyDescent="0.35">
      <c r="A15" t="s">
        <v>12</v>
      </c>
      <c r="B15">
        <v>61173000000</v>
      </c>
      <c r="C15">
        <v>59646000000</v>
      </c>
      <c r="D15">
        <v>58359000000</v>
      </c>
      <c r="E15">
        <v>58131000000</v>
      </c>
    </row>
    <row r="16" spans="1:6" x14ac:dyDescent="0.35">
      <c r="A16" t="s">
        <v>13</v>
      </c>
      <c r="B16">
        <v>61173000000</v>
      </c>
      <c r="C16">
        <v>59646000000</v>
      </c>
      <c r="D16">
        <v>58359000000</v>
      </c>
      <c r="E16">
        <v>58131000000</v>
      </c>
    </row>
    <row r="17" spans="1:5" x14ac:dyDescent="0.35">
      <c r="A17" t="s">
        <v>14</v>
      </c>
      <c r="B17">
        <v>-266000000</v>
      </c>
      <c r="C17">
        <v>-225000000</v>
      </c>
      <c r="D17">
        <v>-274000000</v>
      </c>
      <c r="E17">
        <v>-166000000</v>
      </c>
    </row>
    <row r="18" spans="1:5" x14ac:dyDescent="0.35">
      <c r="A18" t="s">
        <v>15</v>
      </c>
      <c r="B18">
        <v>-266000000</v>
      </c>
      <c r="C18">
        <v>-225000000</v>
      </c>
      <c r="D18">
        <v>-274000000</v>
      </c>
      <c r="E18">
        <v>-166000000</v>
      </c>
    </row>
    <row r="19" spans="1:5" x14ac:dyDescent="0.35">
      <c r="A19" t="s">
        <v>16</v>
      </c>
      <c r="B19">
        <v>19507000000</v>
      </c>
      <c r="C19">
        <v>11692000000</v>
      </c>
      <c r="D19">
        <v>4000000000</v>
      </c>
      <c r="E19">
        <v>0</v>
      </c>
    </row>
    <row r="20" spans="1:5" x14ac:dyDescent="0.35">
      <c r="A20" t="s">
        <v>17</v>
      </c>
      <c r="B20">
        <v>16369000000</v>
      </c>
      <c r="C20">
        <v>11721000000</v>
      </c>
      <c r="D20">
        <v>7585000000</v>
      </c>
      <c r="E20">
        <v>7377000000</v>
      </c>
    </row>
    <row r="21" spans="1:5" x14ac:dyDescent="0.35">
      <c r="A21" t="s">
        <v>18</v>
      </c>
      <c r="B21">
        <v>64576000000</v>
      </c>
      <c r="C21">
        <v>59841000000</v>
      </c>
      <c r="D21">
        <v>55047000000</v>
      </c>
      <c r="E21">
        <v>50919000000</v>
      </c>
    </row>
    <row r="22" spans="1:5" x14ac:dyDescent="0.35">
      <c r="A22" t="s">
        <v>19</v>
      </c>
      <c r="B22">
        <v>1000000</v>
      </c>
      <c r="C22">
        <v>1000000</v>
      </c>
      <c r="D22">
        <v>1000000</v>
      </c>
      <c r="E22">
        <v>1000000</v>
      </c>
    </row>
    <row r="23" spans="1:5" x14ac:dyDescent="0.35">
      <c r="A23" t="s">
        <v>20</v>
      </c>
      <c r="B23">
        <v>1000000</v>
      </c>
      <c r="C23">
        <v>1000000</v>
      </c>
      <c r="D23">
        <v>1000000</v>
      </c>
      <c r="E23">
        <v>1000000</v>
      </c>
    </row>
    <row r="24" spans="1:5" x14ac:dyDescent="0.35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t="s">
        <v>22</v>
      </c>
      <c r="B25">
        <v>41755000000</v>
      </c>
      <c r="C25">
        <v>40177000000</v>
      </c>
      <c r="D25">
        <v>40490000000</v>
      </c>
      <c r="E25">
        <v>37078000000</v>
      </c>
    </row>
    <row r="26" spans="1:5" x14ac:dyDescent="0.35">
      <c r="A26" t="s">
        <v>23</v>
      </c>
      <c r="B26">
        <v>13775000000</v>
      </c>
      <c r="C26">
        <v>13546000000</v>
      </c>
      <c r="D26">
        <v>14599000000</v>
      </c>
      <c r="E26">
        <v>15290000000</v>
      </c>
    </row>
    <row r="27" spans="1:5" x14ac:dyDescent="0.35">
      <c r="A27" t="s">
        <v>24</v>
      </c>
      <c r="B27">
        <v>2962000000</v>
      </c>
      <c r="C27">
        <v>2475000000</v>
      </c>
      <c r="D27">
        <v>2283000000</v>
      </c>
      <c r="E27">
        <v>1995000000</v>
      </c>
    </row>
    <row r="28" spans="1:5" x14ac:dyDescent="0.35">
      <c r="A28" t="s">
        <v>25</v>
      </c>
      <c r="B28">
        <v>10813000000</v>
      </c>
      <c r="C28">
        <v>11071000000</v>
      </c>
      <c r="D28">
        <v>12316000000</v>
      </c>
      <c r="E28">
        <v>13295000000</v>
      </c>
    </row>
    <row r="29" spans="1:5" x14ac:dyDescent="0.35">
      <c r="A29" t="s">
        <v>26</v>
      </c>
      <c r="B29">
        <v>2380000000</v>
      </c>
      <c r="C29">
        <v>2644000000</v>
      </c>
      <c r="D29">
        <v>2897000000</v>
      </c>
      <c r="E29">
        <v>2703000000</v>
      </c>
    </row>
    <row r="30" spans="1:5" x14ac:dyDescent="0.35">
      <c r="A30" t="s">
        <v>27</v>
      </c>
      <c r="B30">
        <v>8433000000</v>
      </c>
      <c r="C30">
        <v>8427000000</v>
      </c>
      <c r="D30">
        <v>9419000000</v>
      </c>
      <c r="E30">
        <v>10592000000</v>
      </c>
    </row>
    <row r="31" spans="1:5" x14ac:dyDescent="0.35">
      <c r="A31" t="s">
        <v>28</v>
      </c>
      <c r="B31">
        <v>27980000000</v>
      </c>
      <c r="C31">
        <v>26631000000</v>
      </c>
      <c r="D31">
        <v>25891000000</v>
      </c>
      <c r="E31">
        <v>21788000000</v>
      </c>
    </row>
    <row r="32" spans="1:5" x14ac:dyDescent="0.35">
      <c r="A32" t="s">
        <v>29</v>
      </c>
      <c r="B32">
        <v>20743000000</v>
      </c>
      <c r="C32">
        <v>19003000000</v>
      </c>
      <c r="D32">
        <v>17376000000</v>
      </c>
      <c r="E32">
        <v>15628000000</v>
      </c>
    </row>
    <row r="33" spans="1:6" x14ac:dyDescent="0.35">
      <c r="A33" t="s">
        <v>30</v>
      </c>
      <c r="B33">
        <v>20743000000</v>
      </c>
      <c r="C33">
        <v>19003000000</v>
      </c>
      <c r="D33">
        <v>17376000000</v>
      </c>
      <c r="E33">
        <v>15628000000</v>
      </c>
    </row>
    <row r="34" spans="1:6" x14ac:dyDescent="0.35">
      <c r="A34" t="s">
        <v>31</v>
      </c>
      <c r="B34">
        <v>579000000</v>
      </c>
      <c r="C34">
        <v>1517000000</v>
      </c>
      <c r="D34">
        <v>1772000000</v>
      </c>
      <c r="E34">
        <v>690000000</v>
      </c>
    </row>
    <row r="35" spans="1:6" x14ac:dyDescent="0.35">
      <c r="A35" t="s">
        <v>32</v>
      </c>
      <c r="B35">
        <v>579000000</v>
      </c>
      <c r="C35">
        <v>518000000</v>
      </c>
      <c r="D35">
        <v>590000000</v>
      </c>
      <c r="E35">
        <v>686000000</v>
      </c>
    </row>
    <row r="36" spans="1:6" x14ac:dyDescent="0.35">
      <c r="A36" t="s">
        <v>33</v>
      </c>
      <c r="C36">
        <v>999000000</v>
      </c>
      <c r="D36">
        <v>1182000000</v>
      </c>
      <c r="E36">
        <v>4000000</v>
      </c>
    </row>
    <row r="37" spans="1:6" x14ac:dyDescent="0.35">
      <c r="A37" t="s">
        <v>34</v>
      </c>
      <c r="C37">
        <v>999000000</v>
      </c>
      <c r="D37">
        <v>1182000000</v>
      </c>
      <c r="E37">
        <v>4000000</v>
      </c>
    </row>
    <row r="38" spans="1:6" x14ac:dyDescent="0.35">
      <c r="A38" t="s">
        <v>35</v>
      </c>
      <c r="B38">
        <v>6658000000</v>
      </c>
      <c r="C38">
        <v>6111000000</v>
      </c>
      <c r="D38">
        <v>6743000000</v>
      </c>
      <c r="E38">
        <v>5470000000</v>
      </c>
    </row>
    <row r="39" spans="1:6" x14ac:dyDescent="0.35">
      <c r="A39" t="s">
        <v>36</v>
      </c>
      <c r="F39">
        <v>4355000000</v>
      </c>
    </row>
    <row r="40" spans="1:6" x14ac:dyDescent="0.35">
      <c r="A40" t="s">
        <v>37</v>
      </c>
      <c r="F40">
        <v>4355000000</v>
      </c>
    </row>
    <row r="41" spans="1:6" x14ac:dyDescent="0.35">
      <c r="A41" t="s">
        <v>38</v>
      </c>
      <c r="B41" s="9">
        <v>102928000000</v>
      </c>
      <c r="C41">
        <v>99823000000</v>
      </c>
      <c r="D41">
        <v>98849000000</v>
      </c>
      <c r="E41">
        <v>95209000000</v>
      </c>
    </row>
    <row r="42" spans="1:6" x14ac:dyDescent="0.35">
      <c r="A42" t="s">
        <v>39</v>
      </c>
      <c r="B42">
        <v>73201000000</v>
      </c>
      <c r="C42">
        <v>70749000000</v>
      </c>
      <c r="D42">
        <v>72454000000</v>
      </c>
      <c r="E42">
        <v>72359000000</v>
      </c>
    </row>
    <row r="43" spans="1:6" x14ac:dyDescent="0.35">
      <c r="A43" t="s">
        <v>40</v>
      </c>
      <c r="B43">
        <v>7245000000</v>
      </c>
      <c r="C43">
        <v>5948000000</v>
      </c>
      <c r="D43">
        <v>5497000000</v>
      </c>
      <c r="E43">
        <v>4965000000</v>
      </c>
    </row>
    <row r="44" spans="1:6" x14ac:dyDescent="0.35">
      <c r="A44" t="s">
        <v>41</v>
      </c>
      <c r="B44">
        <v>4770000000</v>
      </c>
      <c r="C44">
        <v>3433000000</v>
      </c>
      <c r="D44">
        <v>2800000000</v>
      </c>
      <c r="E44">
        <v>2623000000</v>
      </c>
    </row>
    <row r="45" spans="1:6" x14ac:dyDescent="0.35">
      <c r="A45" t="s">
        <v>42</v>
      </c>
      <c r="B45">
        <v>4852000000</v>
      </c>
      <c r="C45">
        <v>4848000000</v>
      </c>
      <c r="D45">
        <v>4672000000</v>
      </c>
      <c r="E45">
        <v>4784000000</v>
      </c>
    </row>
    <row r="46" spans="1:6" x14ac:dyDescent="0.35">
      <c r="A46" t="s">
        <v>43</v>
      </c>
      <c r="E46">
        <v>4784000000</v>
      </c>
      <c r="F46">
        <v>3909000000</v>
      </c>
    </row>
    <row r="47" spans="1:6" x14ac:dyDescent="0.35">
      <c r="A47" t="s">
        <v>44</v>
      </c>
      <c r="B47">
        <v>4852000000</v>
      </c>
      <c r="C47">
        <v>4848000000</v>
      </c>
      <c r="D47">
        <v>4672000000</v>
      </c>
      <c r="E47">
        <v>4784000000</v>
      </c>
    </row>
    <row r="48" spans="1:6" x14ac:dyDescent="0.35">
      <c r="A48" t="s">
        <v>45</v>
      </c>
      <c r="B48">
        <v>41000000</v>
      </c>
      <c r="C48">
        <v>81000000</v>
      </c>
      <c r="D48">
        <v>69000000</v>
      </c>
      <c r="E48">
        <v>88000000</v>
      </c>
    </row>
    <row r="49" spans="1:5" x14ac:dyDescent="0.35">
      <c r="A49" t="s">
        <v>46</v>
      </c>
      <c r="B49">
        <v>4811000000</v>
      </c>
      <c r="C49">
        <v>4767000000</v>
      </c>
      <c r="D49">
        <v>4603000000</v>
      </c>
      <c r="E49">
        <v>4696000000</v>
      </c>
    </row>
    <row r="50" spans="1:5" x14ac:dyDescent="0.35">
      <c r="A50" t="s">
        <v>47</v>
      </c>
      <c r="B50">
        <v>55711000000</v>
      </c>
      <c r="C50">
        <v>53898000000</v>
      </c>
      <c r="D50">
        <v>55693000000</v>
      </c>
      <c r="E50">
        <v>56915000000</v>
      </c>
    </row>
    <row r="51" spans="1:5" x14ac:dyDescent="0.35">
      <c r="A51" t="s">
        <v>48</v>
      </c>
      <c r="B51">
        <v>4428000000</v>
      </c>
      <c r="C51">
        <v>5278000000</v>
      </c>
      <c r="D51">
        <v>7125000000</v>
      </c>
      <c r="E51">
        <v>8978000000</v>
      </c>
    </row>
    <row r="52" spans="1:5" x14ac:dyDescent="0.35">
      <c r="A52" t="s">
        <v>49</v>
      </c>
      <c r="B52">
        <v>51283000000</v>
      </c>
      <c r="C52">
        <v>48620000000</v>
      </c>
      <c r="D52">
        <v>48568000000</v>
      </c>
      <c r="E52">
        <v>47937000000</v>
      </c>
    </row>
    <row r="53" spans="1:5" x14ac:dyDescent="0.35">
      <c r="A53" t="s">
        <v>50</v>
      </c>
      <c r="B53">
        <v>5393000000</v>
      </c>
      <c r="C53">
        <v>6055000000</v>
      </c>
      <c r="D53">
        <v>6592000000</v>
      </c>
      <c r="E53">
        <v>5695000000</v>
      </c>
    </row>
    <row r="54" spans="1:5" x14ac:dyDescent="0.35">
      <c r="A54" t="s">
        <v>51</v>
      </c>
      <c r="B54">
        <v>-3682000000</v>
      </c>
      <c r="C54">
        <v>-3152000000</v>
      </c>
      <c r="D54">
        <v>-2702000000</v>
      </c>
      <c r="E54">
        <v>-2401000000</v>
      </c>
    </row>
    <row r="55" spans="1:5" x14ac:dyDescent="0.35">
      <c r="A55" t="s">
        <v>52</v>
      </c>
      <c r="B55">
        <v>9075000000</v>
      </c>
      <c r="C55">
        <v>9207000000</v>
      </c>
      <c r="D55">
        <v>9294000000</v>
      </c>
      <c r="E55">
        <v>8096000000</v>
      </c>
    </row>
    <row r="56" spans="1:5" x14ac:dyDescent="0.35">
      <c r="A56" t="s">
        <v>53</v>
      </c>
      <c r="B56">
        <v>1556000000</v>
      </c>
      <c r="C56">
        <v>1604000000</v>
      </c>
      <c r="D56">
        <v>1807000000</v>
      </c>
      <c r="E56">
        <v>1656000000</v>
      </c>
    </row>
    <row r="57" spans="1:5" x14ac:dyDescent="0.35">
      <c r="A57" t="s">
        <v>54</v>
      </c>
      <c r="B57">
        <v>2157000000</v>
      </c>
      <c r="C57">
        <v>2366000000</v>
      </c>
      <c r="D57">
        <v>2890000000</v>
      </c>
      <c r="E57">
        <v>2880000000</v>
      </c>
    </row>
    <row r="58" spans="1:5" x14ac:dyDescent="0.35">
      <c r="A58" t="s">
        <v>55</v>
      </c>
      <c r="B58">
        <v>4577000000</v>
      </c>
      <c r="C58">
        <v>4454000000</v>
      </c>
      <c r="D58">
        <v>3815000000</v>
      </c>
      <c r="E58">
        <v>2780000000</v>
      </c>
    </row>
    <row r="59" spans="1:5" x14ac:dyDescent="0.35">
      <c r="A59" t="s">
        <v>56</v>
      </c>
      <c r="B59">
        <v>492000000</v>
      </c>
      <c r="C59">
        <v>490000000</v>
      </c>
      <c r="D59">
        <v>489000000</v>
      </c>
      <c r="E59">
        <v>487000000</v>
      </c>
    </row>
    <row r="60" spans="1:5" x14ac:dyDescent="0.35">
      <c r="A60" t="s">
        <v>57</v>
      </c>
      <c r="B60">
        <v>293000000</v>
      </c>
      <c r="C60">
        <v>293000000</v>
      </c>
      <c r="D60">
        <v>293000000</v>
      </c>
      <c r="E60">
        <v>293000000</v>
      </c>
    </row>
    <row r="61" spans="1:5" x14ac:dyDescent="0.35">
      <c r="A61" t="s">
        <v>58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t="s">
        <v>59</v>
      </c>
      <c r="B62">
        <v>29727000000</v>
      </c>
      <c r="C62">
        <v>29074000000</v>
      </c>
      <c r="D62">
        <v>26395000000</v>
      </c>
      <c r="E62">
        <v>22850000000</v>
      </c>
    </row>
    <row r="63" spans="1:5" x14ac:dyDescent="0.35">
      <c r="A63" t="s">
        <v>60</v>
      </c>
      <c r="B63">
        <v>1779000000</v>
      </c>
      <c r="C63">
        <v>1561000000</v>
      </c>
      <c r="D63">
        <v>1356000000</v>
      </c>
      <c r="E63">
        <v>1120000000</v>
      </c>
    </row>
    <row r="64" spans="1:5" x14ac:dyDescent="0.35">
      <c r="A64" t="s">
        <v>61</v>
      </c>
      <c r="B64">
        <v>1971000000</v>
      </c>
      <c r="C64">
        <v>1905000000</v>
      </c>
      <c r="D64">
        <v>1776000000</v>
      </c>
      <c r="E64">
        <v>1454000000</v>
      </c>
    </row>
    <row r="65" spans="1:6" x14ac:dyDescent="0.35">
      <c r="A65" t="s">
        <v>62</v>
      </c>
      <c r="E65">
        <v>1120000000</v>
      </c>
      <c r="F65">
        <v>991000000</v>
      </c>
    </row>
    <row r="66" spans="1:6" x14ac:dyDescent="0.35">
      <c r="A66" t="s">
        <v>63</v>
      </c>
      <c r="B66">
        <v>11945000000</v>
      </c>
      <c r="C66">
        <v>11414000000</v>
      </c>
      <c r="D66">
        <v>10755000000</v>
      </c>
      <c r="E66">
        <v>9739000000</v>
      </c>
    </row>
    <row r="67" spans="1:6" x14ac:dyDescent="0.35">
      <c r="A67" t="s">
        <v>64</v>
      </c>
      <c r="B67">
        <v>11945000000</v>
      </c>
      <c r="C67">
        <v>11414000000</v>
      </c>
      <c r="D67">
        <v>10755000000</v>
      </c>
      <c r="E67">
        <v>9739000000</v>
      </c>
    </row>
    <row r="68" spans="1:6" x14ac:dyDescent="0.35">
      <c r="A68" t="s">
        <v>65</v>
      </c>
      <c r="B68">
        <v>14032000000</v>
      </c>
      <c r="C68">
        <v>14194000000</v>
      </c>
      <c r="D68">
        <v>12508000000</v>
      </c>
      <c r="E68">
        <v>10537000000</v>
      </c>
    </row>
    <row r="69" spans="1:6" x14ac:dyDescent="0.35">
      <c r="A69" t="s">
        <v>66</v>
      </c>
      <c r="B69">
        <v>5184000000</v>
      </c>
      <c r="C69">
        <v>5722000000</v>
      </c>
      <c r="D69">
        <v>5492000000</v>
      </c>
      <c r="E69">
        <v>5073000000</v>
      </c>
    </row>
    <row r="70" spans="1:6" x14ac:dyDescent="0.35">
      <c r="A70" t="s">
        <v>67</v>
      </c>
      <c r="B70">
        <v>8848000000</v>
      </c>
      <c r="C70">
        <v>8472000000</v>
      </c>
      <c r="D70">
        <v>7016000000</v>
      </c>
      <c r="E70">
        <v>5464000000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C448-22EC-4D63-979C-43CF23A0F679}">
  <dimension ref="A1:F54"/>
  <sheetViews>
    <sheetView workbookViewId="0">
      <selection activeCell="E3" sqref="E3"/>
    </sheetView>
  </sheetViews>
  <sheetFormatPr defaultRowHeight="14.5" x14ac:dyDescent="0.35"/>
  <cols>
    <col min="1" max="1" width="41.08984375" customWidth="1"/>
    <col min="2" max="2" width="14.81640625" customWidth="1"/>
    <col min="3" max="3" width="16.453125" customWidth="1"/>
    <col min="4" max="4" width="16.1796875" customWidth="1"/>
    <col min="5" max="5" width="17.36328125" customWidth="1"/>
    <col min="6" max="6" width="16.26953125" customWidth="1"/>
  </cols>
  <sheetData>
    <row r="1" spans="1:6" ht="21" x14ac:dyDescent="0.5">
      <c r="A1" s="18" t="s">
        <v>121</v>
      </c>
      <c r="B1" s="18"/>
      <c r="C1" s="18"/>
      <c r="D1" s="18"/>
      <c r="E1" s="18"/>
      <c r="F1" s="18"/>
    </row>
    <row r="2" spans="1:6" x14ac:dyDescent="0.35">
      <c r="B2" s="1">
        <v>45688</v>
      </c>
      <c r="C2" s="1">
        <v>45322</v>
      </c>
      <c r="D2" s="1">
        <v>44957</v>
      </c>
      <c r="E2" s="1">
        <v>44592</v>
      </c>
      <c r="F2" s="1">
        <v>44227</v>
      </c>
    </row>
    <row r="3" spans="1:6" x14ac:dyDescent="0.35">
      <c r="A3" t="s">
        <v>69</v>
      </c>
      <c r="B3">
        <v>12434000000</v>
      </c>
      <c r="C3">
        <v>9498000000</v>
      </c>
      <c r="D3">
        <v>6313000000</v>
      </c>
      <c r="E3">
        <v>5283000000</v>
      </c>
    </row>
    <row r="4" spans="1:6" x14ac:dyDescent="0.35">
      <c r="A4" t="s">
        <v>70</v>
      </c>
      <c r="B4">
        <v>-7829000000</v>
      </c>
      <c r="C4">
        <v>-7620000000</v>
      </c>
      <c r="D4">
        <v>-4000000000</v>
      </c>
      <c r="E4">
        <v>0</v>
      </c>
    </row>
    <row r="5" spans="1:6" x14ac:dyDescent="0.35">
      <c r="A5" t="s">
        <v>71</v>
      </c>
      <c r="B5">
        <v>-1603000000</v>
      </c>
      <c r="C5">
        <v>-1811000000</v>
      </c>
      <c r="D5">
        <v>-423000000</v>
      </c>
      <c r="E5">
        <v>-1357000000</v>
      </c>
    </row>
    <row r="6" spans="1:6" x14ac:dyDescent="0.35">
      <c r="A6" t="s">
        <v>72</v>
      </c>
      <c r="C6">
        <v>0</v>
      </c>
      <c r="D6">
        <v>0</v>
      </c>
      <c r="E6">
        <v>7906000000</v>
      </c>
    </row>
    <row r="7" spans="1:6" x14ac:dyDescent="0.35">
      <c r="A7" t="s">
        <v>73</v>
      </c>
      <c r="B7">
        <v>-658000000</v>
      </c>
      <c r="C7">
        <v>-736000000</v>
      </c>
      <c r="D7">
        <v>-798000000</v>
      </c>
      <c r="E7">
        <v>-717000000</v>
      </c>
    </row>
    <row r="8" spans="1:6" x14ac:dyDescent="0.35">
      <c r="A8" t="s">
        <v>74</v>
      </c>
      <c r="B8">
        <v>233000000</v>
      </c>
      <c r="C8">
        <v>254000000</v>
      </c>
      <c r="D8">
        <v>275000000</v>
      </c>
      <c r="E8">
        <v>187000000</v>
      </c>
    </row>
    <row r="9" spans="1:6" x14ac:dyDescent="0.35">
      <c r="A9" t="s">
        <v>75</v>
      </c>
      <c r="B9">
        <v>2061000000</v>
      </c>
      <c r="C9">
        <v>1027000000</v>
      </c>
      <c r="D9">
        <v>510000000</v>
      </c>
      <c r="E9">
        <v>196000000</v>
      </c>
    </row>
    <row r="10" spans="1:6" x14ac:dyDescent="0.35">
      <c r="A10" t="s">
        <v>76</v>
      </c>
      <c r="B10">
        <v>8848000000</v>
      </c>
      <c r="C10">
        <v>8472000000</v>
      </c>
      <c r="D10">
        <v>7016000000</v>
      </c>
      <c r="E10">
        <v>5464000000</v>
      </c>
    </row>
    <row r="11" spans="1:6" x14ac:dyDescent="0.35">
      <c r="A11" t="s">
        <v>77</v>
      </c>
      <c r="B11">
        <v>8472000000</v>
      </c>
      <c r="C11">
        <v>7016000000</v>
      </c>
      <c r="D11">
        <v>5464000000</v>
      </c>
      <c r="E11">
        <v>6195000000</v>
      </c>
    </row>
    <row r="12" spans="1:6" x14ac:dyDescent="0.35">
      <c r="A12" t="s">
        <v>78</v>
      </c>
      <c r="B12">
        <v>-124000000</v>
      </c>
      <c r="C12">
        <v>26000000</v>
      </c>
      <c r="D12">
        <v>-8000000</v>
      </c>
      <c r="E12">
        <v>-33000000</v>
      </c>
    </row>
    <row r="13" spans="1:6" x14ac:dyDescent="0.35">
      <c r="A13" t="s">
        <v>79</v>
      </c>
      <c r="B13">
        <v>500000000</v>
      </c>
      <c r="C13">
        <v>1430000000</v>
      </c>
      <c r="D13">
        <v>1560000000</v>
      </c>
      <c r="E13">
        <v>-698000000</v>
      </c>
    </row>
    <row r="14" spans="1:6" x14ac:dyDescent="0.35">
      <c r="A14" t="s">
        <v>80</v>
      </c>
      <c r="B14">
        <v>-9429000000</v>
      </c>
      <c r="C14">
        <v>-7477000000</v>
      </c>
      <c r="D14">
        <v>-3562000000</v>
      </c>
      <c r="E14">
        <v>7838000000</v>
      </c>
    </row>
    <row r="15" spans="1:6" x14ac:dyDescent="0.35">
      <c r="A15" t="s">
        <v>81</v>
      </c>
      <c r="B15">
        <v>-9429000000</v>
      </c>
      <c r="C15">
        <v>-7477000000</v>
      </c>
      <c r="D15">
        <v>-3562000000</v>
      </c>
      <c r="E15">
        <v>7838000000</v>
      </c>
    </row>
    <row r="16" spans="1:6" x14ac:dyDescent="0.35">
      <c r="A16" t="s">
        <v>82</v>
      </c>
      <c r="F16">
        <v>-103000000</v>
      </c>
    </row>
    <row r="17" spans="1:5" x14ac:dyDescent="0.35">
      <c r="A17" t="s">
        <v>83</v>
      </c>
      <c r="B17">
        <v>1540000000</v>
      </c>
      <c r="C17">
        <v>1954000000</v>
      </c>
      <c r="D17">
        <v>861000000</v>
      </c>
      <c r="E17">
        <v>1289000000</v>
      </c>
    </row>
    <row r="18" spans="1:5" x14ac:dyDescent="0.35">
      <c r="A18" t="s">
        <v>84</v>
      </c>
      <c r="B18">
        <v>-1537000000</v>
      </c>
      <c r="C18">
        <v>0</v>
      </c>
      <c r="D18">
        <v>0</v>
      </c>
    </row>
    <row r="19" spans="1:5" x14ac:dyDescent="0.35">
      <c r="A19" t="s">
        <v>85</v>
      </c>
      <c r="B19">
        <v>-1537000000</v>
      </c>
      <c r="C19">
        <v>0</v>
      </c>
      <c r="D19">
        <v>0</v>
      </c>
    </row>
    <row r="20" spans="1:5" x14ac:dyDescent="0.35">
      <c r="A20" t="s">
        <v>86</v>
      </c>
      <c r="B20">
        <v>-7829000000</v>
      </c>
      <c r="C20">
        <v>-7620000000</v>
      </c>
      <c r="D20">
        <v>-4000000000</v>
      </c>
      <c r="E20">
        <v>0</v>
      </c>
    </row>
    <row r="21" spans="1:5" x14ac:dyDescent="0.35">
      <c r="A21" t="s">
        <v>87</v>
      </c>
      <c r="B21">
        <v>-7829000000</v>
      </c>
      <c r="C21">
        <v>-7620000000</v>
      </c>
      <c r="D21">
        <v>-4000000000</v>
      </c>
      <c r="E21">
        <v>0</v>
      </c>
    </row>
    <row r="22" spans="1:5" x14ac:dyDescent="0.35">
      <c r="A22" t="s">
        <v>88</v>
      </c>
      <c r="B22">
        <v>-1603000000</v>
      </c>
      <c r="C22">
        <v>-1811000000</v>
      </c>
      <c r="D22">
        <v>-423000000</v>
      </c>
      <c r="E22">
        <v>6549000000</v>
      </c>
    </row>
    <row r="23" spans="1:5" x14ac:dyDescent="0.35">
      <c r="A23" t="s">
        <v>89</v>
      </c>
      <c r="B23">
        <v>-1603000000</v>
      </c>
      <c r="C23">
        <v>-1811000000</v>
      </c>
      <c r="D23">
        <v>-423000000</v>
      </c>
      <c r="E23">
        <v>6549000000</v>
      </c>
    </row>
    <row r="24" spans="1:5" x14ac:dyDescent="0.35">
      <c r="A24" t="s">
        <v>90</v>
      </c>
      <c r="B24">
        <v>-1603000000</v>
      </c>
      <c r="C24">
        <v>-1811000000</v>
      </c>
      <c r="D24">
        <v>-423000000</v>
      </c>
      <c r="E24">
        <v>-1357000000</v>
      </c>
    </row>
    <row r="25" spans="1:5" x14ac:dyDescent="0.35">
      <c r="A25" t="s">
        <v>91</v>
      </c>
      <c r="C25">
        <v>0</v>
      </c>
      <c r="D25">
        <v>0</v>
      </c>
      <c r="E25">
        <v>7906000000</v>
      </c>
    </row>
    <row r="26" spans="1:5" x14ac:dyDescent="0.35">
      <c r="A26" t="s">
        <v>92</v>
      </c>
      <c r="B26">
        <v>-3163000000</v>
      </c>
      <c r="C26">
        <v>-1327000000</v>
      </c>
      <c r="D26">
        <v>-1989000000</v>
      </c>
      <c r="E26">
        <v>-14536000000</v>
      </c>
    </row>
    <row r="27" spans="1:5" x14ac:dyDescent="0.35">
      <c r="A27" t="s">
        <v>93</v>
      </c>
      <c r="B27">
        <v>-3163000000</v>
      </c>
      <c r="C27">
        <v>-1327000000</v>
      </c>
      <c r="D27">
        <v>-1989000000</v>
      </c>
      <c r="E27">
        <v>-14536000000</v>
      </c>
    </row>
    <row r="28" spans="1:5" x14ac:dyDescent="0.35">
      <c r="A28" t="s">
        <v>94</v>
      </c>
      <c r="B28">
        <v>229000000</v>
      </c>
      <c r="C28">
        <v>-509000000</v>
      </c>
      <c r="D28">
        <v>-752000000</v>
      </c>
      <c r="E28">
        <v>1057000000</v>
      </c>
    </row>
    <row r="29" spans="1:5" x14ac:dyDescent="0.35">
      <c r="A29" t="s">
        <v>95</v>
      </c>
      <c r="B29">
        <v>7647000000</v>
      </c>
      <c r="C29">
        <v>3748000000</v>
      </c>
      <c r="D29">
        <v>4575000000</v>
      </c>
      <c r="E29">
        <v>8449000000</v>
      </c>
    </row>
    <row r="30" spans="1:5" x14ac:dyDescent="0.35">
      <c r="A30" t="s">
        <v>96</v>
      </c>
      <c r="B30">
        <v>-7418000000</v>
      </c>
      <c r="C30">
        <v>-4257000000</v>
      </c>
      <c r="D30">
        <v>-5327000000</v>
      </c>
      <c r="E30">
        <v>-7392000000</v>
      </c>
    </row>
    <row r="31" spans="1:5" x14ac:dyDescent="0.35">
      <c r="A31" t="s">
        <v>97</v>
      </c>
      <c r="B31">
        <v>-2734000000</v>
      </c>
      <c r="C31">
        <v>-82000000</v>
      </c>
      <c r="D31">
        <v>-439000000</v>
      </c>
      <c r="E31">
        <v>-14876000000</v>
      </c>
    </row>
    <row r="32" spans="1:5" x14ac:dyDescent="0.35">
      <c r="A32" t="s">
        <v>98</v>
      </c>
      <c r="B32">
        <v>-2734000000</v>
      </c>
      <c r="C32">
        <v>-82000000</v>
      </c>
      <c r="D32">
        <v>-439000000</v>
      </c>
      <c r="E32">
        <v>-14876000000</v>
      </c>
    </row>
    <row r="33" spans="1:6" x14ac:dyDescent="0.35">
      <c r="A33" t="s">
        <v>99</v>
      </c>
      <c r="B33">
        <v>-658000000</v>
      </c>
      <c r="C33">
        <v>-736000000</v>
      </c>
      <c r="D33">
        <v>-798000000</v>
      </c>
      <c r="E33">
        <v>-717000000</v>
      </c>
    </row>
    <row r="34" spans="1:6" x14ac:dyDescent="0.35">
      <c r="A34" t="s">
        <v>100</v>
      </c>
      <c r="B34">
        <v>13092000000</v>
      </c>
      <c r="C34">
        <v>10234000000</v>
      </c>
      <c r="D34">
        <v>7111000000</v>
      </c>
      <c r="E34">
        <v>6000000000</v>
      </c>
    </row>
    <row r="35" spans="1:6" x14ac:dyDescent="0.35">
      <c r="A35" t="s">
        <v>101</v>
      </c>
      <c r="B35">
        <v>13092000000</v>
      </c>
      <c r="C35">
        <v>10234000000</v>
      </c>
      <c r="D35">
        <v>7111000000</v>
      </c>
      <c r="E35">
        <v>6000000000</v>
      </c>
    </row>
    <row r="36" spans="1:6" x14ac:dyDescent="0.35">
      <c r="A36" t="s">
        <v>102</v>
      </c>
      <c r="B36">
        <v>-1981000000</v>
      </c>
      <c r="C36">
        <v>-2850000000</v>
      </c>
      <c r="D36">
        <v>-2069000000</v>
      </c>
      <c r="E36">
        <v>-1658000000</v>
      </c>
    </row>
    <row r="37" spans="1:6" x14ac:dyDescent="0.35">
      <c r="A37" t="s">
        <v>103</v>
      </c>
      <c r="B37">
        <v>-537000000</v>
      </c>
      <c r="C37">
        <v>-249000000</v>
      </c>
      <c r="D37">
        <v>-601000000</v>
      </c>
      <c r="E37">
        <v>346000000</v>
      </c>
    </row>
    <row r="38" spans="1:6" x14ac:dyDescent="0.35">
      <c r="A38" t="s">
        <v>104</v>
      </c>
      <c r="B38">
        <v>-548000000</v>
      </c>
      <c r="C38">
        <v>-621000000</v>
      </c>
      <c r="D38">
        <v>-699000000</v>
      </c>
      <c r="E38">
        <v>-801000000</v>
      </c>
    </row>
    <row r="39" spans="1:6" x14ac:dyDescent="0.35">
      <c r="A39" t="s">
        <v>105</v>
      </c>
      <c r="B39">
        <v>1089000000</v>
      </c>
      <c r="C39">
        <v>-478000000</v>
      </c>
      <c r="D39">
        <v>528000000</v>
      </c>
      <c r="E39">
        <v>507000000</v>
      </c>
    </row>
    <row r="40" spans="1:6" x14ac:dyDescent="0.35">
      <c r="A40" t="s">
        <v>106</v>
      </c>
      <c r="B40">
        <v>1089000000</v>
      </c>
      <c r="C40">
        <v>-478000000</v>
      </c>
      <c r="D40">
        <v>528000000</v>
      </c>
      <c r="E40">
        <v>507000000</v>
      </c>
    </row>
    <row r="41" spans="1:6" x14ac:dyDescent="0.35">
      <c r="A41" t="s">
        <v>107</v>
      </c>
      <c r="B41">
        <v>1089000000</v>
      </c>
      <c r="C41">
        <v>-478000000</v>
      </c>
      <c r="D41">
        <v>528000000</v>
      </c>
      <c r="E41">
        <v>507000000</v>
      </c>
    </row>
    <row r="42" spans="1:6" x14ac:dyDescent="0.35">
      <c r="A42" t="s">
        <v>108</v>
      </c>
      <c r="B42">
        <v>-1495000000</v>
      </c>
      <c r="C42">
        <v>-843000000</v>
      </c>
      <c r="D42">
        <v>-302000000</v>
      </c>
      <c r="E42">
        <v>114000000</v>
      </c>
    </row>
    <row r="43" spans="1:6" x14ac:dyDescent="0.35">
      <c r="A43" t="s">
        <v>109</v>
      </c>
      <c r="B43">
        <v>-490000000</v>
      </c>
      <c r="C43">
        <v>-659000000</v>
      </c>
      <c r="D43">
        <v>-995000000</v>
      </c>
      <c r="E43">
        <v>-1824000000</v>
      </c>
    </row>
    <row r="44" spans="1:6" x14ac:dyDescent="0.35">
      <c r="A44" t="s">
        <v>110</v>
      </c>
      <c r="B44">
        <v>-490000000</v>
      </c>
      <c r="C44">
        <v>-659000000</v>
      </c>
      <c r="D44">
        <v>-995000000</v>
      </c>
      <c r="E44">
        <v>-1824000000</v>
      </c>
    </row>
    <row r="45" spans="1:6" x14ac:dyDescent="0.35">
      <c r="A45" t="s">
        <v>111</v>
      </c>
      <c r="B45">
        <v>2095000000</v>
      </c>
      <c r="C45">
        <v>1925000000</v>
      </c>
      <c r="D45">
        <v>1668000000</v>
      </c>
      <c r="E45">
        <v>1348000000</v>
      </c>
    </row>
    <row r="46" spans="1:6" x14ac:dyDescent="0.35">
      <c r="A46" t="s">
        <v>112</v>
      </c>
      <c r="B46">
        <v>3183000000</v>
      </c>
      <c r="C46">
        <v>2787000000</v>
      </c>
      <c r="D46">
        <v>3279000000</v>
      </c>
      <c r="E46">
        <v>2779000000</v>
      </c>
    </row>
    <row r="47" spans="1:6" x14ac:dyDescent="0.35">
      <c r="A47" t="s">
        <v>113</v>
      </c>
      <c r="D47">
        <v>0</v>
      </c>
      <c r="E47">
        <v>0</v>
      </c>
      <c r="F47">
        <v>-2003000000</v>
      </c>
    </row>
    <row r="48" spans="1:6" x14ac:dyDescent="0.35">
      <c r="A48" t="s">
        <v>114</v>
      </c>
      <c r="D48">
        <v>0</v>
      </c>
      <c r="E48">
        <v>0</v>
      </c>
      <c r="F48">
        <v>-2003000000</v>
      </c>
    </row>
    <row r="49" spans="1:6" x14ac:dyDescent="0.35">
      <c r="A49" t="s">
        <v>115</v>
      </c>
      <c r="B49">
        <v>3477000000</v>
      </c>
      <c r="C49">
        <v>3959000000</v>
      </c>
      <c r="D49">
        <v>3786000000</v>
      </c>
      <c r="E49">
        <v>3298000000</v>
      </c>
    </row>
    <row r="50" spans="1:6" x14ac:dyDescent="0.35">
      <c r="A50" t="s">
        <v>116</v>
      </c>
      <c r="B50">
        <v>3477000000</v>
      </c>
      <c r="C50">
        <v>3959000000</v>
      </c>
      <c r="D50">
        <v>3786000000</v>
      </c>
      <c r="E50">
        <v>3298000000</v>
      </c>
    </row>
    <row r="51" spans="1:6" x14ac:dyDescent="0.35">
      <c r="A51" t="s">
        <v>117</v>
      </c>
      <c r="B51">
        <v>121000000</v>
      </c>
      <c r="C51">
        <v>277000000</v>
      </c>
      <c r="D51">
        <v>239000000</v>
      </c>
      <c r="E51">
        <v>-1211000000</v>
      </c>
    </row>
    <row r="52" spans="1:6" x14ac:dyDescent="0.35">
      <c r="A52" t="s">
        <v>118</v>
      </c>
      <c r="B52">
        <v>121000000</v>
      </c>
      <c r="C52">
        <v>277000000</v>
      </c>
      <c r="D52">
        <v>239000000</v>
      </c>
      <c r="E52">
        <v>-1211000000</v>
      </c>
    </row>
    <row r="53" spans="1:6" x14ac:dyDescent="0.35">
      <c r="A53" t="s">
        <v>119</v>
      </c>
      <c r="E53">
        <v>0</v>
      </c>
      <c r="F53">
        <v>0</v>
      </c>
    </row>
    <row r="54" spans="1:6" x14ac:dyDescent="0.35">
      <c r="A54" t="s">
        <v>120</v>
      </c>
      <c r="B54">
        <v>6197000000</v>
      </c>
      <c r="C54">
        <v>4136000000</v>
      </c>
      <c r="D54">
        <v>208000000</v>
      </c>
      <c r="E54">
        <v>1444000000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FD60-8364-4F94-9FAF-D663942F11BE}">
  <dimension ref="A1:E49"/>
  <sheetViews>
    <sheetView workbookViewId="0">
      <selection activeCell="I13" sqref="I13"/>
    </sheetView>
  </sheetViews>
  <sheetFormatPr defaultRowHeight="14.5" x14ac:dyDescent="0.35"/>
  <cols>
    <col min="1" max="1" width="50.1796875" customWidth="1"/>
    <col min="2" max="2" width="15.453125" customWidth="1"/>
    <col min="3" max="3" width="17.453125" customWidth="1"/>
    <col min="4" max="4" width="17.1796875" customWidth="1"/>
    <col min="5" max="5" width="17.26953125" customWidth="1"/>
  </cols>
  <sheetData>
    <row r="1" spans="1:5" ht="21" x14ac:dyDescent="0.5">
      <c r="A1" s="18" t="s">
        <v>169</v>
      </c>
      <c r="B1" s="18"/>
      <c r="C1" s="18"/>
      <c r="D1" s="18"/>
      <c r="E1" s="18"/>
    </row>
    <row r="2" spans="1:5" x14ac:dyDescent="0.35">
      <c r="B2" s="1">
        <v>45688</v>
      </c>
      <c r="C2" s="1">
        <v>45322</v>
      </c>
      <c r="D2" s="1">
        <v>44957</v>
      </c>
      <c r="E2" s="1">
        <v>44592</v>
      </c>
    </row>
    <row r="3" spans="1:5" x14ac:dyDescent="0.35">
      <c r="A3" t="s">
        <v>122</v>
      </c>
      <c r="B3">
        <v>-97104329.120730996</v>
      </c>
      <c r="C3">
        <v>-208022222.222222</v>
      </c>
      <c r="D3">
        <v>-224070000</v>
      </c>
      <c r="E3">
        <v>69561357.702350006</v>
      </c>
    </row>
    <row r="4" spans="1:5" x14ac:dyDescent="0.35">
      <c r="A4" t="s">
        <v>123</v>
      </c>
      <c r="B4">
        <v>0.16684599999999999</v>
      </c>
      <c r="C4">
        <v>0.16444400000000001</v>
      </c>
      <c r="D4">
        <v>0.21</v>
      </c>
      <c r="E4">
        <v>5.7440999999999999E-2</v>
      </c>
    </row>
    <row r="5" spans="1:5" x14ac:dyDescent="0.35">
      <c r="A5" t="s">
        <v>124</v>
      </c>
      <c r="B5">
        <v>11725000000</v>
      </c>
      <c r="C5">
        <v>11223000000</v>
      </c>
      <c r="D5">
        <v>6711000000</v>
      </c>
      <c r="E5">
        <v>2635000000</v>
      </c>
    </row>
    <row r="6" spans="1:5" x14ac:dyDescent="0.35">
      <c r="A6" t="s">
        <v>125</v>
      </c>
      <c r="B6">
        <v>-582000000</v>
      </c>
      <c r="C6">
        <v>-1265000000</v>
      </c>
      <c r="D6">
        <v>-1067000000</v>
      </c>
      <c r="E6">
        <v>1211000000</v>
      </c>
    </row>
    <row r="7" spans="1:5" x14ac:dyDescent="0.35">
      <c r="A7" t="s">
        <v>126</v>
      </c>
      <c r="B7">
        <v>-582000000</v>
      </c>
      <c r="C7">
        <v>-1265000000</v>
      </c>
      <c r="D7">
        <v>-1067000000</v>
      </c>
      <c r="E7">
        <v>1211000000</v>
      </c>
    </row>
    <row r="8" spans="1:5" x14ac:dyDescent="0.35">
      <c r="A8" t="s">
        <v>127</v>
      </c>
      <c r="B8">
        <v>6197000000</v>
      </c>
      <c r="C8">
        <v>4136000000</v>
      </c>
      <c r="D8">
        <v>208000000</v>
      </c>
      <c r="E8">
        <v>1444000000</v>
      </c>
    </row>
    <row r="9" spans="1:5" x14ac:dyDescent="0.35">
      <c r="A9" t="s">
        <v>128</v>
      </c>
      <c r="B9">
        <v>3477000000</v>
      </c>
      <c r="C9">
        <v>3959000000</v>
      </c>
      <c r="D9">
        <v>3786000000</v>
      </c>
      <c r="E9">
        <v>3298000000</v>
      </c>
    </row>
    <row r="10" spans="1:5" x14ac:dyDescent="0.35">
      <c r="A10" t="s">
        <v>129</v>
      </c>
      <c r="B10">
        <v>8643000000</v>
      </c>
      <c r="C10">
        <v>8541000000</v>
      </c>
      <c r="D10">
        <v>8360000000</v>
      </c>
      <c r="E10">
        <v>7026000000</v>
      </c>
    </row>
    <row r="11" spans="1:5" x14ac:dyDescent="0.35">
      <c r="A11" t="s">
        <v>130</v>
      </c>
      <c r="B11">
        <v>11143000000</v>
      </c>
      <c r="C11">
        <v>9958000000</v>
      </c>
      <c r="D11">
        <v>5644000000</v>
      </c>
      <c r="E11">
        <v>3846000000</v>
      </c>
    </row>
    <row r="12" spans="1:5" x14ac:dyDescent="0.35">
      <c r="A12" t="s">
        <v>131</v>
      </c>
      <c r="B12">
        <v>7666000000</v>
      </c>
      <c r="C12">
        <v>5999000000</v>
      </c>
      <c r="D12">
        <v>1858000000</v>
      </c>
      <c r="E12">
        <v>548000000</v>
      </c>
    </row>
    <row r="13" spans="1:5" x14ac:dyDescent="0.35">
      <c r="A13" t="s">
        <v>132</v>
      </c>
      <c r="B13">
        <v>6681895670.8792601</v>
      </c>
      <c r="C13">
        <v>5192977777.77777</v>
      </c>
      <c r="D13">
        <v>1050930000</v>
      </c>
      <c r="E13">
        <v>302561357.70235002</v>
      </c>
    </row>
    <row r="14" spans="1:5" x14ac:dyDescent="0.35">
      <c r="A14" t="s">
        <v>133</v>
      </c>
      <c r="B14">
        <v>6197000000</v>
      </c>
      <c r="C14">
        <v>4136000000</v>
      </c>
      <c r="D14">
        <v>208000000</v>
      </c>
      <c r="E14">
        <v>1444000000</v>
      </c>
    </row>
    <row r="15" spans="1:5" x14ac:dyDescent="0.35">
      <c r="A15" t="s">
        <v>134</v>
      </c>
      <c r="B15">
        <v>30229000000</v>
      </c>
      <c r="C15">
        <v>28858000000</v>
      </c>
      <c r="D15">
        <v>29494000000</v>
      </c>
      <c r="E15">
        <v>25944000000</v>
      </c>
    </row>
    <row r="16" spans="1:5" x14ac:dyDescent="0.35">
      <c r="A16" t="s">
        <v>135</v>
      </c>
      <c r="B16">
        <v>7205000000</v>
      </c>
      <c r="C16">
        <v>5011000000</v>
      </c>
      <c r="D16">
        <v>1030000000</v>
      </c>
      <c r="E16">
        <v>548000000</v>
      </c>
    </row>
    <row r="17" spans="1:5" x14ac:dyDescent="0.35">
      <c r="A17" t="s">
        <v>136</v>
      </c>
      <c r="B17">
        <v>974000000</v>
      </c>
      <c r="C17">
        <v>984000000</v>
      </c>
      <c r="D17">
        <v>997000000</v>
      </c>
      <c r="E17">
        <v>974000000</v>
      </c>
    </row>
    <row r="18" spans="1:5" x14ac:dyDescent="0.35">
      <c r="A18" t="s">
        <v>137</v>
      </c>
      <c r="B18">
        <v>962000000</v>
      </c>
      <c r="C18">
        <v>974000000</v>
      </c>
      <c r="D18">
        <v>992000000</v>
      </c>
      <c r="E18">
        <v>955000000</v>
      </c>
    </row>
    <row r="19" spans="1:5" x14ac:dyDescent="0.35">
      <c r="A19" t="s">
        <v>138</v>
      </c>
      <c r="B19">
        <v>6.36</v>
      </c>
      <c r="C19">
        <v>4.2</v>
      </c>
      <c r="D19">
        <v>0.21</v>
      </c>
      <c r="E19">
        <v>1.48</v>
      </c>
    </row>
    <row r="20" spans="1:5" x14ac:dyDescent="0.35">
      <c r="A20" t="s">
        <v>139</v>
      </c>
      <c r="B20">
        <v>6.44</v>
      </c>
      <c r="C20">
        <v>4.25</v>
      </c>
      <c r="D20">
        <v>0.21</v>
      </c>
      <c r="E20">
        <v>1.51</v>
      </c>
    </row>
    <row r="21" spans="1:5" x14ac:dyDescent="0.35">
      <c r="A21" t="s">
        <v>140</v>
      </c>
      <c r="B21">
        <v>6197000000</v>
      </c>
      <c r="C21">
        <v>4136000000</v>
      </c>
      <c r="D21">
        <v>208000000</v>
      </c>
      <c r="E21">
        <v>1444000000</v>
      </c>
    </row>
    <row r="22" spans="1:5" x14ac:dyDescent="0.35">
      <c r="A22" t="s">
        <v>141</v>
      </c>
      <c r="B22">
        <v>6197000000</v>
      </c>
      <c r="C22">
        <v>4136000000</v>
      </c>
      <c r="D22">
        <v>208000000</v>
      </c>
      <c r="E22">
        <v>1444000000</v>
      </c>
    </row>
    <row r="23" spans="1:5" x14ac:dyDescent="0.35">
      <c r="A23" t="s">
        <v>142</v>
      </c>
      <c r="B23">
        <v>6197000000</v>
      </c>
      <c r="C23">
        <v>4136000000</v>
      </c>
      <c r="D23">
        <v>208000000</v>
      </c>
      <c r="E23">
        <v>1444000000</v>
      </c>
    </row>
    <row r="24" spans="1:5" x14ac:dyDescent="0.35">
      <c r="A24" t="s">
        <v>143</v>
      </c>
      <c r="B24">
        <v>6197000000</v>
      </c>
      <c r="C24">
        <v>4136000000</v>
      </c>
      <c r="D24">
        <v>208000000</v>
      </c>
      <c r="E24">
        <v>1444000000</v>
      </c>
    </row>
    <row r="25" spans="1:5" x14ac:dyDescent="0.35">
      <c r="A25" t="s">
        <v>144</v>
      </c>
      <c r="B25">
        <v>6197000000</v>
      </c>
      <c r="C25">
        <v>4136000000</v>
      </c>
      <c r="D25">
        <v>208000000</v>
      </c>
      <c r="E25">
        <v>1444000000</v>
      </c>
    </row>
    <row r="26" spans="1:5" x14ac:dyDescent="0.35">
      <c r="A26" t="s">
        <v>145</v>
      </c>
      <c r="B26">
        <v>1241000000</v>
      </c>
      <c r="C26">
        <v>814000000</v>
      </c>
      <c r="D26">
        <v>452000000</v>
      </c>
      <c r="E26">
        <v>88000000</v>
      </c>
    </row>
    <row r="27" spans="1:5" x14ac:dyDescent="0.35">
      <c r="A27" t="s">
        <v>146</v>
      </c>
      <c r="B27">
        <v>7438000000</v>
      </c>
      <c r="C27">
        <v>4950000000</v>
      </c>
      <c r="D27">
        <v>660000000</v>
      </c>
      <c r="E27">
        <v>1532000000</v>
      </c>
    </row>
    <row r="28" spans="1:5" x14ac:dyDescent="0.35">
      <c r="A28" t="s">
        <v>147</v>
      </c>
      <c r="B28">
        <v>-228000000</v>
      </c>
      <c r="C28">
        <v>-1049000000</v>
      </c>
      <c r="D28">
        <v>-1198000000</v>
      </c>
      <c r="E28">
        <v>984000000</v>
      </c>
    </row>
    <row r="29" spans="1:5" x14ac:dyDescent="0.35">
      <c r="A29" t="s">
        <v>148</v>
      </c>
      <c r="B29">
        <v>354000000</v>
      </c>
      <c r="C29">
        <v>216000000</v>
      </c>
      <c r="D29">
        <v>-131000000</v>
      </c>
      <c r="E29">
        <v>-227000000</v>
      </c>
    </row>
    <row r="30" spans="1:5" x14ac:dyDescent="0.35">
      <c r="A30" t="s">
        <v>149</v>
      </c>
      <c r="B30">
        <v>-1043000000</v>
      </c>
      <c r="C30">
        <v>-1454000000</v>
      </c>
      <c r="D30">
        <v>-1319000000</v>
      </c>
      <c r="E30">
        <v>-51000000</v>
      </c>
    </row>
    <row r="31" spans="1:5" x14ac:dyDescent="0.35">
      <c r="A31" t="s">
        <v>150</v>
      </c>
      <c r="B31">
        <v>582000000</v>
      </c>
      <c r="C31">
        <v>466000000</v>
      </c>
      <c r="D31">
        <v>491000000</v>
      </c>
      <c r="E31">
        <v>51000000</v>
      </c>
    </row>
    <row r="32" spans="1:5" x14ac:dyDescent="0.35">
      <c r="A32" t="s">
        <v>151</v>
      </c>
      <c r="B32">
        <v>461000000</v>
      </c>
      <c r="C32">
        <v>988000000</v>
      </c>
      <c r="D32">
        <v>828000000</v>
      </c>
      <c r="E32">
        <v>0</v>
      </c>
    </row>
    <row r="33" spans="1:5" x14ac:dyDescent="0.35">
      <c r="A33" t="s">
        <v>152</v>
      </c>
      <c r="B33">
        <v>461000000</v>
      </c>
      <c r="C33">
        <v>189000000</v>
      </c>
      <c r="D33">
        <v>252000000</v>
      </c>
      <c r="E33">
        <v>1262000000</v>
      </c>
    </row>
    <row r="34" spans="1:5" x14ac:dyDescent="0.35">
      <c r="A34" t="s">
        <v>153</v>
      </c>
      <c r="B34">
        <v>7666000000</v>
      </c>
      <c r="C34">
        <v>5999000000</v>
      </c>
      <c r="D34">
        <v>1858000000</v>
      </c>
      <c r="E34">
        <v>548000000</v>
      </c>
    </row>
    <row r="35" spans="1:5" x14ac:dyDescent="0.35">
      <c r="A35" t="s">
        <v>154</v>
      </c>
      <c r="B35">
        <v>21586000000</v>
      </c>
      <c r="C35">
        <v>20317000000</v>
      </c>
      <c r="D35">
        <v>21134000000</v>
      </c>
      <c r="E35">
        <v>18918000000</v>
      </c>
    </row>
    <row r="36" spans="1:5" x14ac:dyDescent="0.35">
      <c r="A36" t="s">
        <v>155</v>
      </c>
      <c r="C36">
        <v>891000000</v>
      </c>
      <c r="D36">
        <v>916000000</v>
      </c>
      <c r="E36">
        <v>727000000</v>
      </c>
    </row>
    <row r="37" spans="1:5" x14ac:dyDescent="0.35">
      <c r="A37" t="s">
        <v>156</v>
      </c>
      <c r="C37">
        <v>891000000</v>
      </c>
      <c r="D37">
        <v>916000000</v>
      </c>
      <c r="E37">
        <v>727000000</v>
      </c>
    </row>
    <row r="38" spans="1:5" x14ac:dyDescent="0.35">
      <c r="A38" t="s">
        <v>157</v>
      </c>
      <c r="C38">
        <v>891000000</v>
      </c>
      <c r="D38">
        <v>916000000</v>
      </c>
      <c r="E38">
        <v>727000000</v>
      </c>
    </row>
    <row r="39" spans="1:5" x14ac:dyDescent="0.35">
      <c r="A39" t="s">
        <v>158</v>
      </c>
      <c r="C39">
        <v>891000000</v>
      </c>
      <c r="D39">
        <v>916000000</v>
      </c>
      <c r="E39">
        <v>727000000</v>
      </c>
    </row>
    <row r="40" spans="1:5" x14ac:dyDescent="0.35">
      <c r="A40" t="s">
        <v>159</v>
      </c>
      <c r="B40">
        <v>5493000000</v>
      </c>
      <c r="C40">
        <v>4906000000</v>
      </c>
      <c r="D40">
        <v>5055000000</v>
      </c>
      <c r="E40">
        <v>4465000000</v>
      </c>
    </row>
    <row r="41" spans="1:5" x14ac:dyDescent="0.35">
      <c r="A41" t="s">
        <v>160</v>
      </c>
      <c r="B41">
        <v>16093000000</v>
      </c>
      <c r="C41">
        <v>15411000000</v>
      </c>
      <c r="D41">
        <v>16079000000</v>
      </c>
      <c r="E41">
        <v>14453000000</v>
      </c>
    </row>
    <row r="42" spans="1:5" x14ac:dyDescent="0.35">
      <c r="A42" t="s">
        <v>161</v>
      </c>
      <c r="B42">
        <v>13257000000</v>
      </c>
      <c r="C42">
        <v>12877000000</v>
      </c>
      <c r="D42">
        <v>13526000000</v>
      </c>
      <c r="E42">
        <v>11855000000</v>
      </c>
    </row>
    <row r="43" spans="1:5" x14ac:dyDescent="0.35">
      <c r="A43" t="s">
        <v>162</v>
      </c>
      <c r="B43">
        <v>2836000000</v>
      </c>
      <c r="C43">
        <v>2534000000</v>
      </c>
      <c r="D43">
        <v>2553000000</v>
      </c>
      <c r="E43">
        <v>2598000000</v>
      </c>
    </row>
    <row r="44" spans="1:5" x14ac:dyDescent="0.35">
      <c r="A44" t="s">
        <v>163</v>
      </c>
      <c r="B44">
        <v>2836000000</v>
      </c>
      <c r="C44">
        <v>2534000000</v>
      </c>
      <c r="D44">
        <v>2553000000</v>
      </c>
      <c r="E44">
        <v>2598000000</v>
      </c>
    </row>
    <row r="45" spans="1:5" x14ac:dyDescent="0.35">
      <c r="A45" t="s">
        <v>164</v>
      </c>
      <c r="C45">
        <v>1062000000</v>
      </c>
      <c r="D45">
        <v>1256000000</v>
      </c>
      <c r="E45">
        <v>1104000000</v>
      </c>
    </row>
    <row r="46" spans="1:5" x14ac:dyDescent="0.35">
      <c r="A46" t="s">
        <v>165</v>
      </c>
      <c r="B46">
        <v>29252000000</v>
      </c>
      <c r="C46">
        <v>26316000000</v>
      </c>
      <c r="D46">
        <v>22992000000</v>
      </c>
      <c r="E46">
        <v>19466000000</v>
      </c>
    </row>
    <row r="47" spans="1:5" x14ac:dyDescent="0.35">
      <c r="A47" t="s">
        <v>166</v>
      </c>
      <c r="B47">
        <v>8643000000</v>
      </c>
      <c r="C47">
        <v>8541000000</v>
      </c>
      <c r="D47">
        <v>8360000000</v>
      </c>
      <c r="E47">
        <v>7026000000</v>
      </c>
    </row>
    <row r="48" spans="1:5" x14ac:dyDescent="0.35">
      <c r="A48" t="s">
        <v>167</v>
      </c>
      <c r="B48">
        <v>37895000000</v>
      </c>
      <c r="C48">
        <v>34857000000</v>
      </c>
      <c r="D48">
        <v>31352000000</v>
      </c>
      <c r="E48">
        <v>26492000000</v>
      </c>
    </row>
    <row r="49" spans="1:5" x14ac:dyDescent="0.35">
      <c r="A49" t="s">
        <v>168</v>
      </c>
      <c r="B49">
        <v>37895000000</v>
      </c>
      <c r="C49">
        <v>34857000000</v>
      </c>
      <c r="D49">
        <v>31352000000</v>
      </c>
      <c r="E49">
        <v>26492000000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C432-BE1A-4BF7-83CA-6E28EAC4B442}">
  <dimension ref="A1:F66"/>
  <sheetViews>
    <sheetView tabSelected="1" workbookViewId="0">
      <selection activeCell="H12" sqref="H12"/>
    </sheetView>
  </sheetViews>
  <sheetFormatPr defaultRowHeight="14.5" x14ac:dyDescent="0.35"/>
  <cols>
    <col min="1" max="2" width="16.08984375" customWidth="1"/>
    <col min="3" max="3" width="16.7265625" customWidth="1"/>
    <col min="4" max="4" width="16.6328125" customWidth="1"/>
    <col min="5" max="5" width="16.453125" customWidth="1"/>
    <col min="6" max="6" width="19.54296875" customWidth="1"/>
  </cols>
  <sheetData>
    <row r="1" spans="1:6" ht="21" x14ac:dyDescent="0.5">
      <c r="A1" s="18" t="s">
        <v>179</v>
      </c>
      <c r="B1" s="18"/>
      <c r="C1" s="18"/>
      <c r="D1" s="18"/>
      <c r="E1" s="18"/>
      <c r="F1" s="18"/>
    </row>
    <row r="2" spans="1:6" x14ac:dyDescent="0.35">
      <c r="A2" s="4" t="s">
        <v>170</v>
      </c>
      <c r="B2" s="4" t="s">
        <v>171</v>
      </c>
      <c r="C2" s="4" t="s">
        <v>172</v>
      </c>
      <c r="D2" s="4" t="s">
        <v>173</v>
      </c>
      <c r="E2" s="4" t="s">
        <v>174</v>
      </c>
      <c r="F2" s="4" t="s">
        <v>175</v>
      </c>
    </row>
    <row r="3" spans="1:6" x14ac:dyDescent="0.35">
      <c r="A3" s="4" t="s">
        <v>176</v>
      </c>
      <c r="B3" s="4" t="s">
        <v>177</v>
      </c>
      <c r="C3" s="4" t="s">
        <v>177</v>
      </c>
      <c r="D3" s="4" t="s">
        <v>177</v>
      </c>
      <c r="E3" s="4" t="s">
        <v>177</v>
      </c>
      <c r="F3" s="4" t="s">
        <v>177</v>
      </c>
    </row>
    <row r="4" spans="1:6" x14ac:dyDescent="0.35">
      <c r="A4" s="4" t="s">
        <v>178</v>
      </c>
      <c r="B4" s="4"/>
      <c r="C4" s="4"/>
      <c r="D4" s="4"/>
      <c r="E4" s="4"/>
      <c r="F4" s="4"/>
    </row>
    <row r="5" spans="1:6" x14ac:dyDescent="0.35">
      <c r="A5" s="2">
        <v>43831</v>
      </c>
      <c r="B5">
        <v>181.29737854003901</v>
      </c>
      <c r="C5">
        <v>185.40444380600599</v>
      </c>
      <c r="D5">
        <v>162.67141632763901</v>
      </c>
      <c r="E5">
        <v>163.00952419664401</v>
      </c>
      <c r="F5">
        <v>104773200</v>
      </c>
    </row>
    <row r="6" spans="1:6" x14ac:dyDescent="0.35">
      <c r="A6" s="2">
        <v>43862</v>
      </c>
      <c r="B6">
        <v>169.453521728515</v>
      </c>
      <c r="C6">
        <v>194.63289124121101</v>
      </c>
      <c r="D6">
        <v>162.213959078762</v>
      </c>
      <c r="E6">
        <v>182.24209256719001</v>
      </c>
      <c r="F6">
        <v>118025600</v>
      </c>
    </row>
    <row r="7" spans="1:6" x14ac:dyDescent="0.35">
      <c r="A7" s="2">
        <v>43891</v>
      </c>
      <c r="B7">
        <v>143.18028259277301</v>
      </c>
      <c r="C7">
        <v>177.42899372197601</v>
      </c>
      <c r="D7">
        <v>114.64964162413099</v>
      </c>
      <c r="E7">
        <v>171.24354047197701</v>
      </c>
      <c r="F7">
        <v>227124500</v>
      </c>
    </row>
    <row r="8" spans="1:6" x14ac:dyDescent="0.35">
      <c r="A8" s="2">
        <v>43922</v>
      </c>
      <c r="B8">
        <v>161.05047607421801</v>
      </c>
      <c r="C8">
        <v>164.38187519733901</v>
      </c>
      <c r="D8">
        <v>129.31771054069901</v>
      </c>
      <c r="E8">
        <v>137.551734794254</v>
      </c>
      <c r="F8">
        <v>145961100</v>
      </c>
    </row>
    <row r="9" spans="1:6" x14ac:dyDescent="0.35">
      <c r="A9" s="2">
        <v>43952</v>
      </c>
      <c r="B9">
        <v>173.81915283203099</v>
      </c>
      <c r="C9">
        <v>183.77356374875299</v>
      </c>
      <c r="D9">
        <v>154.21863707802001</v>
      </c>
      <c r="E9">
        <v>157.60970047105801</v>
      </c>
      <c r="F9">
        <v>142310600</v>
      </c>
    </row>
    <row r="10" spans="1:6" x14ac:dyDescent="0.35">
      <c r="A10" s="2">
        <v>43983</v>
      </c>
      <c r="B10">
        <v>186.28948974609301</v>
      </c>
      <c r="C10">
        <v>193.011936311276</v>
      </c>
      <c r="D10">
        <v>166.07240956339001</v>
      </c>
      <c r="E10">
        <v>172.138533587116</v>
      </c>
      <c r="F10">
        <v>140088300</v>
      </c>
    </row>
    <row r="11" spans="1:6" x14ac:dyDescent="0.35">
      <c r="A11" s="2">
        <v>44013</v>
      </c>
      <c r="B11">
        <v>193.76773071289</v>
      </c>
      <c r="C11">
        <v>201.693463337677</v>
      </c>
      <c r="D11">
        <v>180.91948024200099</v>
      </c>
      <c r="E11">
        <v>187.05522293079099</v>
      </c>
      <c r="F11">
        <v>103712300</v>
      </c>
    </row>
    <row r="12" spans="1:6" x14ac:dyDescent="0.35">
      <c r="A12" s="2">
        <v>44044</v>
      </c>
      <c r="B12">
        <v>271.13562011718699</v>
      </c>
      <c r="C12">
        <v>276.73435438946302</v>
      </c>
      <c r="D12">
        <v>190.65513509447899</v>
      </c>
      <c r="E12">
        <v>196.70136690698601</v>
      </c>
      <c r="F12">
        <v>238989100</v>
      </c>
    </row>
    <row r="13" spans="1:6" x14ac:dyDescent="0.35">
      <c r="A13" s="2">
        <v>44075</v>
      </c>
      <c r="B13">
        <v>249.92408752441401</v>
      </c>
      <c r="C13">
        <v>282.919786839604</v>
      </c>
      <c r="D13">
        <v>232.332341584467</v>
      </c>
      <c r="E13">
        <v>269.494770592382</v>
      </c>
      <c r="F13">
        <v>159171200</v>
      </c>
    </row>
    <row r="14" spans="1:6" x14ac:dyDescent="0.35">
      <c r="A14" s="2">
        <v>44105</v>
      </c>
      <c r="B14">
        <v>230.97987365722599</v>
      </c>
      <c r="C14">
        <v>268.65941518608901</v>
      </c>
      <c r="D14">
        <v>227.38992459129599</v>
      </c>
      <c r="E14">
        <v>251.77371871139599</v>
      </c>
      <c r="F14">
        <v>92287700</v>
      </c>
    </row>
    <row r="15" spans="1:6" x14ac:dyDescent="0.35">
      <c r="A15" s="2">
        <v>44136</v>
      </c>
      <c r="B15">
        <v>244.43472290039</v>
      </c>
      <c r="C15">
        <v>269.41520581036701</v>
      </c>
      <c r="D15">
        <v>227.71809538136699</v>
      </c>
      <c r="E15">
        <v>233.814036376188</v>
      </c>
      <c r="F15">
        <v>153933300</v>
      </c>
    </row>
    <row r="16" spans="1:6" x14ac:dyDescent="0.35">
      <c r="A16" s="2">
        <v>44166</v>
      </c>
      <c r="B16">
        <v>221.29399108886699</v>
      </c>
      <c r="C16">
        <v>245.329740824889</v>
      </c>
      <c r="D16">
        <v>214.43232211741201</v>
      </c>
      <c r="E16">
        <v>243.639186240882</v>
      </c>
      <c r="F16">
        <v>277067700</v>
      </c>
    </row>
    <row r="17" spans="1:6" x14ac:dyDescent="0.35">
      <c r="A17" s="2">
        <v>44197</v>
      </c>
      <c r="B17">
        <v>224.30714416503901</v>
      </c>
      <c r="C17">
        <v>229.020821709844</v>
      </c>
      <c r="D17">
        <v>211.80697102755099</v>
      </c>
      <c r="E17">
        <v>221.40336487202299</v>
      </c>
      <c r="F17">
        <v>153537600</v>
      </c>
    </row>
    <row r="18" spans="1:6" x14ac:dyDescent="0.35">
      <c r="A18" s="2">
        <v>44228</v>
      </c>
      <c r="B18">
        <v>215.29747009277301</v>
      </c>
      <c r="C18">
        <v>249.83456116192801</v>
      </c>
      <c r="D18">
        <v>215.13835515670999</v>
      </c>
      <c r="E18">
        <v>225.94798903121301</v>
      </c>
      <c r="F18">
        <v>127959100</v>
      </c>
    </row>
    <row r="19" spans="1:6" x14ac:dyDescent="0.35">
      <c r="A19" s="2">
        <v>44256</v>
      </c>
      <c r="B19">
        <v>210.69319152832</v>
      </c>
      <c r="C19">
        <v>218.97692547682399</v>
      </c>
      <c r="D19">
        <v>200.390734157596</v>
      </c>
      <c r="E19">
        <v>218.67858875194599</v>
      </c>
      <c r="F19">
        <v>175215000</v>
      </c>
    </row>
    <row r="20" spans="1:6" x14ac:dyDescent="0.35">
      <c r="A20" s="2">
        <v>44287</v>
      </c>
      <c r="B20">
        <v>229.04072570800699</v>
      </c>
      <c r="C20">
        <v>237.00622977374999</v>
      </c>
      <c r="D20">
        <v>212.184860072361</v>
      </c>
      <c r="E20">
        <v>212.413593493489</v>
      </c>
      <c r="F20">
        <v>106170300</v>
      </c>
    </row>
    <row r="21" spans="1:6" x14ac:dyDescent="0.35">
      <c r="A21" s="2">
        <v>44317</v>
      </c>
      <c r="B21">
        <v>236.77751159667901</v>
      </c>
      <c r="C21">
        <v>242.14751195228999</v>
      </c>
      <c r="D21">
        <v>207.749641103588</v>
      </c>
      <c r="E21">
        <v>229.48822327636901</v>
      </c>
      <c r="F21">
        <v>131928300</v>
      </c>
    </row>
    <row r="22" spans="1:6" x14ac:dyDescent="0.35">
      <c r="A22" s="2">
        <v>44348</v>
      </c>
      <c r="B22">
        <v>242.91323852539</v>
      </c>
      <c r="C22">
        <v>246.314240762418</v>
      </c>
      <c r="D22">
        <v>228.155653829551</v>
      </c>
      <c r="E22">
        <v>236.67806017048801</v>
      </c>
      <c r="F22">
        <v>124445700</v>
      </c>
    </row>
    <row r="23" spans="1:6" x14ac:dyDescent="0.35">
      <c r="A23" s="2">
        <v>44378</v>
      </c>
      <c r="B23">
        <v>240.58621215820301</v>
      </c>
      <c r="C23">
        <v>252.09195481536401</v>
      </c>
      <c r="D23">
        <v>233.00854168571601</v>
      </c>
      <c r="E23">
        <v>243.14194458523301</v>
      </c>
      <c r="F23">
        <v>129733200</v>
      </c>
    </row>
    <row r="24" spans="1:6" x14ac:dyDescent="0.35">
      <c r="A24" s="2">
        <v>44409</v>
      </c>
      <c r="B24">
        <v>263.79656982421801</v>
      </c>
      <c r="C24">
        <v>273.69131554982198</v>
      </c>
      <c r="D24">
        <v>237.55316657562301</v>
      </c>
      <c r="E24">
        <v>240.964107654022</v>
      </c>
      <c r="F24">
        <v>132741000</v>
      </c>
    </row>
    <row r="25" spans="1:6" x14ac:dyDescent="0.35">
      <c r="A25" s="2">
        <v>44440</v>
      </c>
      <c r="B25">
        <v>269.71353149414</v>
      </c>
      <c r="C25">
        <v>284.76942179839699</v>
      </c>
      <c r="D25">
        <v>250.789233315568</v>
      </c>
      <c r="E25">
        <v>264.79101373258698</v>
      </c>
      <c r="F25">
        <v>131289200</v>
      </c>
    </row>
    <row r="26" spans="1:6" x14ac:dyDescent="0.35">
      <c r="A26" s="2">
        <v>44470</v>
      </c>
      <c r="B26">
        <v>298.02536010742102</v>
      </c>
      <c r="C26">
        <v>299.10930200895098</v>
      </c>
      <c r="D26">
        <v>264.66172731305102</v>
      </c>
      <c r="E26">
        <v>269.99194037173402</v>
      </c>
      <c r="F26">
        <v>90870800</v>
      </c>
    </row>
    <row r="27" spans="1:6" x14ac:dyDescent="0.35">
      <c r="A27" s="2">
        <v>44501</v>
      </c>
      <c r="B27">
        <v>283.37722778320301</v>
      </c>
      <c r="C27">
        <v>310.01843560674001</v>
      </c>
      <c r="D27">
        <v>281.46790910413802</v>
      </c>
      <c r="E27">
        <v>299.82536755551598</v>
      </c>
      <c r="F27">
        <v>99291500</v>
      </c>
    </row>
    <row r="28" spans="1:6" x14ac:dyDescent="0.35">
      <c r="A28" s="2">
        <v>44531</v>
      </c>
      <c r="B28">
        <v>252.71844482421801</v>
      </c>
      <c r="C28">
        <v>275.40174470496299</v>
      </c>
      <c r="D28">
        <v>243.887763751943</v>
      </c>
      <c r="E28">
        <v>269.75330143554999</v>
      </c>
      <c r="F28">
        <v>149738000</v>
      </c>
    </row>
    <row r="29" spans="1:6" x14ac:dyDescent="0.35">
      <c r="A29" s="2">
        <v>44562</v>
      </c>
      <c r="B29">
        <v>231.337890625</v>
      </c>
      <c r="C29">
        <v>255.44324286628</v>
      </c>
      <c r="D29">
        <v>206.35740620389501</v>
      </c>
      <c r="E29">
        <v>253.593573396614</v>
      </c>
      <c r="F29">
        <v>162490700</v>
      </c>
    </row>
    <row r="30" spans="1:6" x14ac:dyDescent="0.35">
      <c r="A30" s="2">
        <v>44593</v>
      </c>
      <c r="B30">
        <v>209.36062622070301</v>
      </c>
      <c r="C30">
        <v>233.187548934582</v>
      </c>
      <c r="D30">
        <v>183.415544745056</v>
      </c>
      <c r="E30">
        <v>231.07931399190301</v>
      </c>
      <c r="F30">
        <v>141619500</v>
      </c>
    </row>
    <row r="31" spans="1:6" x14ac:dyDescent="0.35">
      <c r="A31" s="2">
        <v>44621</v>
      </c>
      <c r="B31">
        <v>211.140701293945</v>
      </c>
      <c r="C31">
        <v>220.92604255167899</v>
      </c>
      <c r="D31">
        <v>188.149108244248</v>
      </c>
      <c r="E31">
        <v>212.21468921025101</v>
      </c>
      <c r="F31">
        <v>162067000</v>
      </c>
    </row>
    <row r="32" spans="1:6" x14ac:dyDescent="0.35">
      <c r="A32" s="2">
        <v>44652</v>
      </c>
      <c r="B32">
        <v>174.96276855468699</v>
      </c>
      <c r="C32">
        <v>219.77248672292799</v>
      </c>
      <c r="D32">
        <v>166.61937023130699</v>
      </c>
      <c r="E32">
        <v>211.29980561049001</v>
      </c>
      <c r="F32">
        <v>139767900</v>
      </c>
    </row>
    <row r="33" spans="1:6" x14ac:dyDescent="0.35">
      <c r="A33" s="2">
        <v>44682</v>
      </c>
      <c r="B33">
        <v>159.34996032714801</v>
      </c>
      <c r="C33">
        <v>184.94697906192201</v>
      </c>
      <c r="D33">
        <v>153.691562722199</v>
      </c>
      <c r="E33">
        <v>174.11746763397099</v>
      </c>
      <c r="F33">
        <v>167503800</v>
      </c>
    </row>
    <row r="34" spans="1:6" x14ac:dyDescent="0.35">
      <c r="A34" s="2">
        <v>44713</v>
      </c>
      <c r="B34">
        <v>164.12330627441401</v>
      </c>
      <c r="C34">
        <v>191.60978391494001</v>
      </c>
      <c r="D34">
        <v>157.29146939493</v>
      </c>
      <c r="E34">
        <v>177.021267794773</v>
      </c>
      <c r="F34">
        <v>208169100</v>
      </c>
    </row>
    <row r="35" spans="1:6" x14ac:dyDescent="0.35">
      <c r="A35" s="2">
        <v>44743</v>
      </c>
      <c r="B35">
        <v>182.99789428710901</v>
      </c>
      <c r="C35">
        <v>186.518225240877</v>
      </c>
      <c r="D35">
        <v>156.774351959678</v>
      </c>
      <c r="E35">
        <v>163.84486119707501</v>
      </c>
      <c r="F35">
        <v>93357300</v>
      </c>
    </row>
    <row r="36" spans="1:6" x14ac:dyDescent="0.35">
      <c r="A36" s="2">
        <v>44774</v>
      </c>
      <c r="B36">
        <v>155.252838134765</v>
      </c>
      <c r="C36">
        <v>193.29038133477101</v>
      </c>
      <c r="D36">
        <v>155.10367736830099</v>
      </c>
      <c r="E36">
        <v>180.29298557496699</v>
      </c>
      <c r="F36">
        <v>143697900</v>
      </c>
    </row>
    <row r="37" spans="1:6" x14ac:dyDescent="0.35">
      <c r="A37" s="2">
        <v>44805</v>
      </c>
      <c r="B37">
        <v>143.04106140136699</v>
      </c>
      <c r="C37">
        <v>164.739873184635</v>
      </c>
      <c r="D37">
        <v>142.95156493291699</v>
      </c>
      <c r="E37">
        <v>154.009795917601</v>
      </c>
      <c r="F37">
        <v>153996000</v>
      </c>
    </row>
    <row r="38" spans="1:6" x14ac:dyDescent="0.35">
      <c r="A38" s="2">
        <v>44835</v>
      </c>
      <c r="B38">
        <v>161.68690490722599</v>
      </c>
      <c r="C38">
        <v>165.10780016617201</v>
      </c>
      <c r="D38">
        <v>136.82576514632501</v>
      </c>
      <c r="E38">
        <v>144.174717452686</v>
      </c>
      <c r="F38">
        <v>139814200</v>
      </c>
    </row>
    <row r="39" spans="1:6" x14ac:dyDescent="0.35">
      <c r="A39" s="2">
        <v>44866</v>
      </c>
      <c r="B39">
        <v>159.35990905761699</v>
      </c>
      <c r="C39">
        <v>164.77963459918399</v>
      </c>
      <c r="D39">
        <v>135.284374154614</v>
      </c>
      <c r="E39">
        <v>164.08352570675001</v>
      </c>
      <c r="F39">
        <v>158881400</v>
      </c>
    </row>
    <row r="40" spans="1:6" x14ac:dyDescent="0.35">
      <c r="A40" s="2">
        <v>44896</v>
      </c>
      <c r="B40">
        <v>131.85353088378901</v>
      </c>
      <c r="C40">
        <v>146.77021402643399</v>
      </c>
      <c r="D40">
        <v>125.63824624102</v>
      </c>
      <c r="E40">
        <v>146.730442881296</v>
      </c>
      <c r="F40">
        <v>255570500</v>
      </c>
    </row>
    <row r="41" spans="1:6" x14ac:dyDescent="0.35">
      <c r="A41" s="2">
        <v>44927</v>
      </c>
      <c r="B41">
        <v>167.037017822265</v>
      </c>
      <c r="C41">
        <v>167.07678896711201</v>
      </c>
      <c r="D41">
        <v>132.291088381885</v>
      </c>
      <c r="E41">
        <v>134.439094380467</v>
      </c>
      <c r="F41">
        <v>201955700</v>
      </c>
    </row>
    <row r="42" spans="1:6" x14ac:dyDescent="0.35">
      <c r="A42" s="2">
        <v>44958</v>
      </c>
      <c r="B42">
        <v>162.701248168945</v>
      </c>
      <c r="C42">
        <v>177.846650682448</v>
      </c>
      <c r="D42">
        <v>158.77319101262799</v>
      </c>
      <c r="E42">
        <v>166.798359259439</v>
      </c>
      <c r="F42">
        <v>139359000</v>
      </c>
    </row>
    <row r="43" spans="1:6" x14ac:dyDescent="0.35">
      <c r="A43" s="2">
        <v>44986</v>
      </c>
      <c r="B43">
        <v>198.67033386230401</v>
      </c>
      <c r="C43">
        <v>198.88911310063801</v>
      </c>
      <c r="D43">
        <v>162.07473401697999</v>
      </c>
      <c r="E43">
        <v>162.08468818401701</v>
      </c>
      <c r="F43">
        <v>227454600</v>
      </c>
    </row>
    <row r="44" spans="1:6" x14ac:dyDescent="0.35">
      <c r="A44" s="2">
        <v>45017</v>
      </c>
      <c r="B44">
        <v>197.26815795898401</v>
      </c>
      <c r="C44">
        <v>199.00843766320199</v>
      </c>
      <c r="D44">
        <v>186.26959265617299</v>
      </c>
      <c r="E44">
        <v>197.11899719680801</v>
      </c>
      <c r="F44">
        <v>89847400</v>
      </c>
    </row>
    <row r="45" spans="1:6" x14ac:dyDescent="0.35">
      <c r="A45" s="2">
        <v>45047</v>
      </c>
      <c r="B45">
        <v>222.13926696777301</v>
      </c>
      <c r="C45">
        <v>223.75026401297501</v>
      </c>
      <c r="D45">
        <v>189.700440595636</v>
      </c>
      <c r="E45">
        <v>196.661559920484</v>
      </c>
      <c r="F45">
        <v>131670700</v>
      </c>
    </row>
    <row r="46" spans="1:6" x14ac:dyDescent="0.35">
      <c r="A46" s="2">
        <v>45078</v>
      </c>
      <c r="B46">
        <v>210.08656311035099</v>
      </c>
      <c r="C46">
        <v>219.165855910147</v>
      </c>
      <c r="D46">
        <v>203.64256014355001</v>
      </c>
      <c r="E46">
        <v>207.06345529075099</v>
      </c>
      <c r="F46">
        <v>183473500</v>
      </c>
    </row>
    <row r="47" spans="1:6" x14ac:dyDescent="0.35">
      <c r="A47" s="2">
        <v>45108</v>
      </c>
      <c r="B47">
        <v>223.76020812988199</v>
      </c>
      <c r="C47">
        <v>236.89684171885099</v>
      </c>
      <c r="D47">
        <v>206.67563930782501</v>
      </c>
      <c r="E47">
        <v>209.40042582573599</v>
      </c>
      <c r="F47">
        <v>101123100</v>
      </c>
    </row>
    <row r="48" spans="1:6" x14ac:dyDescent="0.35">
      <c r="A48" s="2">
        <v>45139</v>
      </c>
      <c r="B48">
        <v>220.22993469238199</v>
      </c>
      <c r="C48">
        <v>227.51920776727999</v>
      </c>
      <c r="D48">
        <v>199.088011002782</v>
      </c>
      <c r="E48">
        <v>222.64643027653401</v>
      </c>
      <c r="F48">
        <v>118556300</v>
      </c>
    </row>
    <row r="49" spans="1:6" x14ac:dyDescent="0.35">
      <c r="A49" s="2">
        <v>45170</v>
      </c>
      <c r="B49">
        <v>201.65368652343699</v>
      </c>
      <c r="C49">
        <v>225.57010730202299</v>
      </c>
      <c r="D49">
        <v>198.44163134129801</v>
      </c>
      <c r="E49">
        <v>222.25860148584599</v>
      </c>
      <c r="F49">
        <v>94494900</v>
      </c>
    </row>
    <row r="50" spans="1:6" x14ac:dyDescent="0.35">
      <c r="A50" s="2">
        <v>45200</v>
      </c>
      <c r="B50">
        <v>199.71450805664</v>
      </c>
      <c r="C50">
        <v>210.76279907977101</v>
      </c>
      <c r="D50">
        <v>192.604213040823</v>
      </c>
      <c r="E50">
        <v>199.684675903103</v>
      </c>
      <c r="F50">
        <v>88825500</v>
      </c>
    </row>
    <row r="51" spans="1:6" x14ac:dyDescent="0.35">
      <c r="A51" s="2">
        <v>45231</v>
      </c>
      <c r="B51">
        <v>250.50083923339801</v>
      </c>
      <c r="C51">
        <v>251.097512659828</v>
      </c>
      <c r="D51">
        <v>199.376402742529</v>
      </c>
      <c r="E51">
        <v>199.80400706470999</v>
      </c>
      <c r="F51">
        <v>115477100</v>
      </c>
    </row>
    <row r="52" spans="1:6" x14ac:dyDescent="0.35">
      <c r="A52" s="2">
        <v>45261</v>
      </c>
      <c r="B52">
        <v>261.67843627929602</v>
      </c>
      <c r="C52">
        <v>266.86941330665002</v>
      </c>
      <c r="D52">
        <v>245.51867970211501</v>
      </c>
      <c r="E52">
        <v>248.61140620223199</v>
      </c>
      <c r="F52">
        <v>124005300</v>
      </c>
    </row>
    <row r="53" spans="1:6" x14ac:dyDescent="0.35">
      <c r="A53" s="2">
        <v>45292</v>
      </c>
      <c r="B53">
        <v>279.528717041015</v>
      </c>
      <c r="C53">
        <v>287.68318330382999</v>
      </c>
      <c r="D53">
        <v>248.45229126515301</v>
      </c>
      <c r="E53">
        <v>259.09287159003702</v>
      </c>
      <c r="F53">
        <v>115434600</v>
      </c>
    </row>
    <row r="54" spans="1:6" x14ac:dyDescent="0.35">
      <c r="A54" s="2">
        <v>45323</v>
      </c>
      <c r="B54">
        <v>307.10470581054602</v>
      </c>
      <c r="C54">
        <v>308.81515350289197</v>
      </c>
      <c r="D54">
        <v>274.88467356568901</v>
      </c>
      <c r="E54">
        <v>280.443620978794</v>
      </c>
      <c r="F54">
        <v>116421200</v>
      </c>
    </row>
    <row r="55" spans="1:6" x14ac:dyDescent="0.35">
      <c r="A55" s="2">
        <v>45352</v>
      </c>
      <c r="B55">
        <v>299.50714111328102</v>
      </c>
      <c r="C55">
        <v>316.93977258212601</v>
      </c>
      <c r="D55">
        <v>292.13829501975403</v>
      </c>
      <c r="E55">
        <v>305.29482222532499</v>
      </c>
      <c r="F55">
        <v>119881000</v>
      </c>
    </row>
    <row r="56" spans="1:6" x14ac:dyDescent="0.35">
      <c r="A56" s="2">
        <v>45383</v>
      </c>
      <c r="B56">
        <v>267.79556274414</v>
      </c>
      <c r="C56">
        <v>309.97529060937899</v>
      </c>
      <c r="D56">
        <v>267.21801384265302</v>
      </c>
      <c r="E56">
        <v>300.40619931830099</v>
      </c>
      <c r="F56">
        <v>115785600</v>
      </c>
    </row>
    <row r="57" spans="1:6" x14ac:dyDescent="0.35">
      <c r="A57" s="2">
        <v>45413</v>
      </c>
      <c r="B57">
        <v>233.4423828125</v>
      </c>
      <c r="C57">
        <v>288.78585818786399</v>
      </c>
      <c r="D57">
        <v>211.09786999178601</v>
      </c>
      <c r="E57">
        <v>267.87522012263997</v>
      </c>
      <c r="F57">
        <v>198481500</v>
      </c>
    </row>
    <row r="58" spans="1:6" x14ac:dyDescent="0.35">
      <c r="A58" s="2">
        <v>45444</v>
      </c>
      <c r="B58">
        <v>256.00592041015602</v>
      </c>
      <c r="C58">
        <v>259.07280014008597</v>
      </c>
      <c r="D58">
        <v>226.80073201600399</v>
      </c>
      <c r="E58">
        <v>233.62157281481501</v>
      </c>
      <c r="F58">
        <v>200292100</v>
      </c>
    </row>
    <row r="59" spans="1:6" x14ac:dyDescent="0.35">
      <c r="A59" s="2">
        <v>45474</v>
      </c>
      <c r="B59">
        <v>257.69869995117102</v>
      </c>
      <c r="C59">
        <v>264.94771969444798</v>
      </c>
      <c r="D59">
        <v>244.12671087801601</v>
      </c>
      <c r="E59">
        <v>257.05147201453701</v>
      </c>
      <c r="F59">
        <v>122233500</v>
      </c>
    </row>
    <row r="60" spans="1:6" x14ac:dyDescent="0.35">
      <c r="A60" s="2">
        <v>45505</v>
      </c>
      <c r="B60">
        <v>252.21580505371</v>
      </c>
      <c r="C60">
        <v>271.21428595699302</v>
      </c>
      <c r="D60">
        <v>231.581792006044</v>
      </c>
      <c r="E60">
        <v>259.19686744194701</v>
      </c>
      <c r="F60">
        <v>126199000</v>
      </c>
    </row>
    <row r="61" spans="1:6" x14ac:dyDescent="0.35">
      <c r="A61" s="2">
        <v>45536</v>
      </c>
      <c r="B61">
        <v>272.969482421875</v>
      </c>
      <c r="C61">
        <v>277.88616767791899</v>
      </c>
      <c r="D61">
        <v>240.78679828969001</v>
      </c>
      <c r="E61">
        <v>251.93654404052899</v>
      </c>
      <c r="F61">
        <v>118770800</v>
      </c>
    </row>
    <row r="62" spans="1:6" x14ac:dyDescent="0.35">
      <c r="A62" s="2">
        <v>45566</v>
      </c>
      <c r="B62">
        <v>291.03793334960898</v>
      </c>
      <c r="C62">
        <v>300.25742529206099</v>
      </c>
      <c r="D62">
        <v>269.38264842277101</v>
      </c>
      <c r="E62">
        <v>273.82758914356799</v>
      </c>
      <c r="F62">
        <v>93086600</v>
      </c>
    </row>
    <row r="63" spans="1:6" x14ac:dyDescent="0.35">
      <c r="A63" s="2">
        <v>45597</v>
      </c>
      <c r="B63">
        <v>329.61389160156199</v>
      </c>
      <c r="C63">
        <v>348.46238006832101</v>
      </c>
      <c r="D63">
        <v>289.669479054688</v>
      </c>
      <c r="E63">
        <v>289.89922789119299</v>
      </c>
      <c r="F63">
        <v>126511600</v>
      </c>
    </row>
    <row r="64" spans="1:6" x14ac:dyDescent="0.35">
      <c r="A64" s="2">
        <v>45627</v>
      </c>
      <c r="B64">
        <v>333.94894409179602</v>
      </c>
      <c r="C64">
        <v>368.57944342134903</v>
      </c>
      <c r="D64">
        <v>323.28112361433398</v>
      </c>
      <c r="E64">
        <v>331.62161305118701</v>
      </c>
      <c r="F64">
        <v>154555600</v>
      </c>
    </row>
    <row r="65" spans="1:6" x14ac:dyDescent="0.35">
      <c r="A65" s="2">
        <v>45658</v>
      </c>
      <c r="B65">
        <v>341.70001220703102</v>
      </c>
      <c r="C65">
        <v>367.08999633789</v>
      </c>
      <c r="D65">
        <v>313.79998779296801</v>
      </c>
      <c r="E65">
        <v>336.30999755859301</v>
      </c>
      <c r="F65">
        <v>126288300</v>
      </c>
    </row>
    <row r="66" spans="1:6" x14ac:dyDescent="0.35">
      <c r="A66" s="2">
        <v>45689</v>
      </c>
      <c r="B66">
        <v>297.850006103515</v>
      </c>
      <c r="C66">
        <v>348.04000854492102</v>
      </c>
      <c r="D66">
        <v>292.14999389648398</v>
      </c>
      <c r="E66">
        <v>335.97000122070301</v>
      </c>
      <c r="F66">
        <v>140402100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C5C2-63DE-4EDF-BDC1-39113F77365C}">
  <dimension ref="A1:K67"/>
  <sheetViews>
    <sheetView topLeftCell="A56" workbookViewId="0">
      <selection activeCell="G13" sqref="G13"/>
    </sheetView>
  </sheetViews>
  <sheetFormatPr defaultRowHeight="14.5" x14ac:dyDescent="0.35"/>
  <cols>
    <col min="1" max="1" width="14.1796875" customWidth="1"/>
    <col min="2" max="2" width="15.6328125" customWidth="1"/>
    <col min="3" max="3" width="18" customWidth="1"/>
    <col min="4" max="4" width="13" customWidth="1"/>
    <col min="5" max="5" width="11.90625" customWidth="1"/>
    <col min="6" max="6" width="9.90625" customWidth="1"/>
    <col min="7" max="7" width="17.6328125" customWidth="1"/>
    <col min="8" max="8" width="17.90625" customWidth="1"/>
    <col min="9" max="9" width="18" customWidth="1"/>
    <col min="10" max="10" width="15.7265625" customWidth="1"/>
    <col min="11" max="11" width="10.08984375" customWidth="1"/>
  </cols>
  <sheetData>
    <row r="1" spans="1:11" ht="21" x14ac:dyDescent="0.5">
      <c r="A1" s="18" t="s">
        <v>180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.5" x14ac:dyDescent="0.45">
      <c r="A2" s="19" t="s">
        <v>181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35">
      <c r="A3" t="s">
        <v>186</v>
      </c>
      <c r="F3" t="s">
        <v>191</v>
      </c>
    </row>
    <row r="4" spans="1:11" ht="44.5" customHeight="1" x14ac:dyDescent="0.35">
      <c r="A4" s="10" t="s">
        <v>182</v>
      </c>
      <c r="B4" s="10" t="s">
        <v>183</v>
      </c>
      <c r="C4" s="10" t="s">
        <v>184</v>
      </c>
      <c r="D4" s="10" t="s">
        <v>185</v>
      </c>
      <c r="F4" s="10" t="s">
        <v>182</v>
      </c>
      <c r="G4" s="10" t="s">
        <v>63</v>
      </c>
      <c r="H4" s="11" t="s">
        <v>187</v>
      </c>
      <c r="I4" s="11" t="s">
        <v>188</v>
      </c>
      <c r="J4" s="11" t="s">
        <v>189</v>
      </c>
      <c r="K4" s="10" t="s">
        <v>190</v>
      </c>
    </row>
    <row r="5" spans="1:11" x14ac:dyDescent="0.35">
      <c r="A5" s="7">
        <v>2025</v>
      </c>
      <c r="B5" s="7">
        <v>29727000000</v>
      </c>
      <c r="C5" s="7">
        <v>27980000000</v>
      </c>
      <c r="D5" s="8">
        <f>B5/C5</f>
        <v>1.0624374553252323</v>
      </c>
      <c r="F5" s="7">
        <v>2025</v>
      </c>
      <c r="G5" s="7">
        <v>11945000000</v>
      </c>
      <c r="H5" s="7">
        <v>8848000000</v>
      </c>
      <c r="I5" s="7">
        <v>5184000000</v>
      </c>
      <c r="J5" s="7">
        <v>27980000000</v>
      </c>
      <c r="K5" s="8">
        <f>(G5+H5+I5)/J5</f>
        <v>0.92841315225160825</v>
      </c>
    </row>
    <row r="6" spans="1:11" x14ac:dyDescent="0.35">
      <c r="A6" s="7">
        <v>2024</v>
      </c>
      <c r="B6" s="7">
        <v>29074000000</v>
      </c>
      <c r="C6" s="7">
        <v>26631000000</v>
      </c>
      <c r="D6" s="8">
        <f t="shared" ref="D6:D8" si="0">B6/C6</f>
        <v>1.0917351958244152</v>
      </c>
      <c r="F6" s="7">
        <v>2024</v>
      </c>
      <c r="G6" s="7">
        <v>11414000000</v>
      </c>
      <c r="H6" s="7">
        <v>8472000000</v>
      </c>
      <c r="I6" s="7">
        <v>5722000000</v>
      </c>
      <c r="J6" s="7">
        <v>26631000000</v>
      </c>
      <c r="K6" s="8">
        <f t="shared" ref="K6:K8" si="1">(G6+H6+I6)/J6</f>
        <v>0.9615861214374225</v>
      </c>
    </row>
    <row r="7" spans="1:11" x14ac:dyDescent="0.35">
      <c r="A7" s="7">
        <v>2023</v>
      </c>
      <c r="B7" s="7">
        <v>26395000000</v>
      </c>
      <c r="C7" s="7">
        <v>25891000000</v>
      </c>
      <c r="D7" s="8">
        <f t="shared" si="0"/>
        <v>1.0194662237843266</v>
      </c>
      <c r="F7" s="7">
        <v>2023</v>
      </c>
      <c r="G7" s="7">
        <v>10755000000</v>
      </c>
      <c r="H7" s="7">
        <v>7016000000</v>
      </c>
      <c r="I7" s="7">
        <v>5492000000</v>
      </c>
      <c r="J7" s="7">
        <v>25891000000</v>
      </c>
      <c r="K7" s="8">
        <f t="shared" si="1"/>
        <v>0.89849754741029697</v>
      </c>
    </row>
    <row r="8" spans="1:11" x14ac:dyDescent="0.35">
      <c r="A8" s="7">
        <v>2022</v>
      </c>
      <c r="B8" s="7">
        <v>22850000000</v>
      </c>
      <c r="C8" s="7">
        <v>21788000000</v>
      </c>
      <c r="D8" s="8">
        <f t="shared" si="0"/>
        <v>1.04874242702405</v>
      </c>
      <c r="F8" s="7">
        <v>2022</v>
      </c>
      <c r="G8" s="7">
        <v>9739000000</v>
      </c>
      <c r="H8" s="7">
        <v>5464000000</v>
      </c>
      <c r="I8" s="7">
        <v>5073000000</v>
      </c>
      <c r="J8" s="7">
        <v>21788000000</v>
      </c>
      <c r="K8" s="8">
        <f t="shared" si="1"/>
        <v>0.93060400220304751</v>
      </c>
    </row>
    <row r="10" spans="1:11" x14ac:dyDescent="0.35">
      <c r="A10" t="s">
        <v>200</v>
      </c>
    </row>
    <row r="11" spans="1:11" ht="29" x14ac:dyDescent="0.35">
      <c r="A11" s="10" t="s">
        <v>182</v>
      </c>
      <c r="B11" s="11" t="s">
        <v>187</v>
      </c>
      <c r="C11" s="11" t="s">
        <v>189</v>
      </c>
      <c r="D11" s="10" t="s">
        <v>192</v>
      </c>
    </row>
    <row r="12" spans="1:11" x14ac:dyDescent="0.35">
      <c r="A12" s="12">
        <v>2025</v>
      </c>
      <c r="B12" s="12">
        <v>8848000000</v>
      </c>
      <c r="C12" s="12">
        <v>27980000000</v>
      </c>
      <c r="D12" s="13">
        <f xml:space="preserve"> B12/C12</f>
        <v>0.31622587562544674</v>
      </c>
    </row>
    <row r="13" spans="1:11" x14ac:dyDescent="0.35">
      <c r="A13" s="12">
        <v>2024</v>
      </c>
      <c r="B13" s="12">
        <v>8472000000</v>
      </c>
      <c r="C13" s="12">
        <v>26631000000</v>
      </c>
      <c r="D13" s="13">
        <f t="shared" ref="D13:D15" si="2" xml:space="preserve"> B13/C13</f>
        <v>0.31812549284668246</v>
      </c>
    </row>
    <row r="14" spans="1:11" x14ac:dyDescent="0.35">
      <c r="A14" s="12">
        <v>2023</v>
      </c>
      <c r="B14" s="12">
        <v>7016000000</v>
      </c>
      <c r="C14" s="12">
        <v>25891000000</v>
      </c>
      <c r="D14" s="13">
        <f t="shared" si="2"/>
        <v>0.2709821945849909</v>
      </c>
    </row>
    <row r="15" spans="1:11" x14ac:dyDescent="0.35">
      <c r="A15" s="12">
        <v>2022</v>
      </c>
      <c r="B15" s="12">
        <v>5464000000</v>
      </c>
      <c r="C15" s="12">
        <v>21788000000</v>
      </c>
      <c r="D15" s="13">
        <f t="shared" si="2"/>
        <v>0.25078024600697629</v>
      </c>
    </row>
    <row r="17" spans="1:11" ht="18.5" x14ac:dyDescent="0.45">
      <c r="A17" s="19" t="s">
        <v>193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x14ac:dyDescent="0.35">
      <c r="A18" s="3" t="s">
        <v>194</v>
      </c>
      <c r="F18" s="20" t="s">
        <v>199</v>
      </c>
      <c r="G18" s="20"/>
    </row>
    <row r="19" spans="1:11" x14ac:dyDescent="0.35">
      <c r="A19" s="10" t="s">
        <v>182</v>
      </c>
      <c r="B19" s="6" t="s">
        <v>195</v>
      </c>
      <c r="C19" s="6" t="s">
        <v>167</v>
      </c>
      <c r="D19" s="6" t="s">
        <v>196</v>
      </c>
      <c r="F19" s="10" t="s">
        <v>182</v>
      </c>
      <c r="G19" s="6" t="s">
        <v>197</v>
      </c>
      <c r="H19" s="6" t="s">
        <v>167</v>
      </c>
      <c r="I19" s="6" t="s">
        <v>198</v>
      </c>
    </row>
    <row r="20" spans="1:11" x14ac:dyDescent="0.35">
      <c r="A20" s="12">
        <v>2025</v>
      </c>
      <c r="B20" s="7">
        <v>29252000000</v>
      </c>
      <c r="C20" s="7">
        <v>37895000000</v>
      </c>
      <c r="D20" s="15">
        <f>B20/C20</f>
        <v>0.77192241720543608</v>
      </c>
      <c r="F20" s="12">
        <v>2025</v>
      </c>
      <c r="G20" s="7">
        <v>7666000000</v>
      </c>
      <c r="H20" s="7">
        <v>37895000000</v>
      </c>
      <c r="I20" s="15">
        <f>G20/H20</f>
        <v>0.20229581739015701</v>
      </c>
    </row>
    <row r="21" spans="1:11" x14ac:dyDescent="0.35">
      <c r="A21" s="12">
        <v>2024</v>
      </c>
      <c r="B21" s="7">
        <v>26316000000</v>
      </c>
      <c r="C21" s="7">
        <v>34857000000</v>
      </c>
      <c r="D21" s="15">
        <f t="shared" ref="D21:D23" si="3">B21/C21</f>
        <v>0.75497030725535763</v>
      </c>
      <c r="F21" s="12">
        <v>2024</v>
      </c>
      <c r="G21" s="7">
        <v>5999000000</v>
      </c>
      <c r="H21" s="7">
        <v>34857000000</v>
      </c>
      <c r="I21" s="15">
        <f t="shared" ref="I21:I23" si="4">G21/H21</f>
        <v>0.17210316435723097</v>
      </c>
    </row>
    <row r="22" spans="1:11" x14ac:dyDescent="0.35">
      <c r="A22" s="12">
        <v>2023</v>
      </c>
      <c r="B22" s="7">
        <v>22992000000</v>
      </c>
      <c r="C22" s="7">
        <v>31352000000</v>
      </c>
      <c r="D22" s="15">
        <f t="shared" si="3"/>
        <v>0.73335034447563152</v>
      </c>
      <c r="F22" s="12">
        <v>2023</v>
      </c>
      <c r="G22" s="7">
        <v>1858000000</v>
      </c>
      <c r="H22" s="7">
        <v>31352000000</v>
      </c>
      <c r="I22" s="15">
        <f t="shared" si="4"/>
        <v>5.9262566981372798E-2</v>
      </c>
    </row>
    <row r="23" spans="1:11" x14ac:dyDescent="0.35">
      <c r="A23" s="12">
        <v>2022</v>
      </c>
      <c r="B23" s="7">
        <v>19466000000</v>
      </c>
      <c r="C23" s="7">
        <v>26492000000</v>
      </c>
      <c r="D23" s="15">
        <f t="shared" si="3"/>
        <v>0.7347878604861845</v>
      </c>
      <c r="F23" s="12">
        <v>2022</v>
      </c>
      <c r="G23" s="7">
        <v>548000000</v>
      </c>
      <c r="H23" s="7">
        <v>26492000000</v>
      </c>
      <c r="I23" s="15">
        <f t="shared" si="4"/>
        <v>2.0685489959232976E-2</v>
      </c>
    </row>
    <row r="25" spans="1:11" x14ac:dyDescent="0.35">
      <c r="A25" s="3" t="s">
        <v>207</v>
      </c>
      <c r="F25" s="20" t="s">
        <v>206</v>
      </c>
      <c r="G25" s="20"/>
    </row>
    <row r="26" spans="1:11" x14ac:dyDescent="0.35">
      <c r="A26" s="10" t="s">
        <v>182</v>
      </c>
      <c r="B26" s="6" t="s">
        <v>142</v>
      </c>
      <c r="C26" s="6" t="s">
        <v>201</v>
      </c>
      <c r="D26" s="6" t="s">
        <v>202</v>
      </c>
      <c r="F26" s="10" t="s">
        <v>182</v>
      </c>
      <c r="G26" s="6" t="s">
        <v>204</v>
      </c>
      <c r="H26" s="6" t="s">
        <v>203</v>
      </c>
      <c r="I26" s="6" t="s">
        <v>205</v>
      </c>
    </row>
    <row r="27" spans="1:11" x14ac:dyDescent="0.35">
      <c r="A27" s="12">
        <v>2025</v>
      </c>
      <c r="B27" s="7">
        <v>6197000000</v>
      </c>
      <c r="C27" s="16">
        <v>102928000000</v>
      </c>
      <c r="D27" s="15">
        <f xml:space="preserve"> B27/C27</f>
        <v>6.0207135084719414E-2</v>
      </c>
      <c r="F27" s="12">
        <v>2025</v>
      </c>
      <c r="G27" s="7">
        <v>6197000000</v>
      </c>
      <c r="H27" s="7">
        <v>61173000000</v>
      </c>
      <c r="I27" s="15">
        <f>G27/H27</f>
        <v>0.10130286237392314</v>
      </c>
    </row>
    <row r="28" spans="1:11" x14ac:dyDescent="0.35">
      <c r="A28" s="12">
        <v>2024</v>
      </c>
      <c r="B28" s="7">
        <v>4136000000</v>
      </c>
      <c r="C28" s="7">
        <v>99823000000</v>
      </c>
      <c r="D28" s="15">
        <f t="shared" ref="D28:D30" si="5" xml:space="preserve"> B28/C28</f>
        <v>4.1433337006501508E-2</v>
      </c>
      <c r="F28" s="12">
        <v>2024</v>
      </c>
      <c r="G28" s="7">
        <v>4136000000</v>
      </c>
      <c r="H28" s="7">
        <v>59646000000</v>
      </c>
      <c r="I28" s="15">
        <f t="shared" ref="I28:I30" si="6">G28/H28</f>
        <v>6.9342453810817148E-2</v>
      </c>
    </row>
    <row r="29" spans="1:11" x14ac:dyDescent="0.35">
      <c r="A29" s="12">
        <v>2023</v>
      </c>
      <c r="B29" s="7">
        <v>208000000</v>
      </c>
      <c r="C29" s="7">
        <v>98849000000</v>
      </c>
      <c r="D29" s="15">
        <f t="shared" si="5"/>
        <v>2.104219567218687E-3</v>
      </c>
      <c r="F29" s="12">
        <v>2023</v>
      </c>
      <c r="G29" s="7">
        <v>208000000</v>
      </c>
      <c r="H29" s="7">
        <v>58359000000</v>
      </c>
      <c r="I29" s="15">
        <f t="shared" si="6"/>
        <v>3.564146061447249E-3</v>
      </c>
    </row>
    <row r="30" spans="1:11" x14ac:dyDescent="0.35">
      <c r="A30" s="12">
        <v>2022</v>
      </c>
      <c r="B30" s="7">
        <v>1444000000</v>
      </c>
      <c r="C30" s="7">
        <v>95209000000</v>
      </c>
      <c r="D30" s="15">
        <f t="shared" si="5"/>
        <v>1.5166633406505687E-2</v>
      </c>
      <c r="F30" s="12">
        <v>2022</v>
      </c>
      <c r="G30" s="7">
        <v>1444000000</v>
      </c>
      <c r="H30" s="7">
        <v>58131000000</v>
      </c>
      <c r="I30" s="15">
        <f t="shared" si="6"/>
        <v>2.4840446577557584E-2</v>
      </c>
    </row>
    <row r="32" spans="1:11" x14ac:dyDescent="0.35">
      <c r="A32" s="3" t="s">
        <v>208</v>
      </c>
      <c r="F32" s="21" t="s">
        <v>212</v>
      </c>
      <c r="G32" s="21"/>
    </row>
    <row r="33" spans="1:11" x14ac:dyDescent="0.35">
      <c r="A33" s="10" t="s">
        <v>182</v>
      </c>
      <c r="B33" s="6" t="s">
        <v>209</v>
      </c>
      <c r="C33" s="6" t="s">
        <v>210</v>
      </c>
      <c r="D33" s="6" t="s">
        <v>211</v>
      </c>
      <c r="F33" s="10" t="s">
        <v>182</v>
      </c>
      <c r="G33" s="6" t="s">
        <v>228</v>
      </c>
      <c r="H33" s="6" t="s">
        <v>229</v>
      </c>
      <c r="I33" s="6" t="s">
        <v>142</v>
      </c>
      <c r="J33" s="6" t="s">
        <v>230</v>
      </c>
    </row>
    <row r="34" spans="1:11" x14ac:dyDescent="0.35">
      <c r="A34" s="12">
        <v>2025</v>
      </c>
      <c r="B34" s="7">
        <v>7666000000</v>
      </c>
      <c r="C34" s="7">
        <v>37895000000</v>
      </c>
      <c r="D34" s="15">
        <f xml:space="preserve"> B34/C34</f>
        <v>0.20229581739015701</v>
      </c>
      <c r="F34" s="12">
        <v>2025</v>
      </c>
      <c r="G34" s="7">
        <v>8433000000</v>
      </c>
      <c r="H34" s="7">
        <v>61173000000</v>
      </c>
      <c r="I34" s="7">
        <v>6197000000</v>
      </c>
      <c r="J34" s="15">
        <f>I34/(G34+H34)</f>
        <v>8.902968134930897E-2</v>
      </c>
    </row>
    <row r="35" spans="1:11" x14ac:dyDescent="0.35">
      <c r="A35" s="12">
        <v>2024</v>
      </c>
      <c r="B35" s="7">
        <v>5999000000</v>
      </c>
      <c r="C35" s="7">
        <v>34857000000</v>
      </c>
      <c r="D35" s="15">
        <f t="shared" ref="D35:D37" si="7" xml:space="preserve"> B35/C35</f>
        <v>0.17210316435723097</v>
      </c>
      <c r="F35" s="12">
        <v>2024</v>
      </c>
      <c r="G35" s="7">
        <v>8427000000</v>
      </c>
      <c r="H35" s="7">
        <v>59646000000</v>
      </c>
      <c r="I35" s="7">
        <v>4136000000</v>
      </c>
      <c r="J35" s="15">
        <f>I35/(G35+H35)</f>
        <v>6.0758303585856363E-2</v>
      </c>
    </row>
    <row r="36" spans="1:11" x14ac:dyDescent="0.35">
      <c r="A36" s="12">
        <v>2023</v>
      </c>
      <c r="B36" s="7">
        <v>1858000000</v>
      </c>
      <c r="C36" s="7">
        <v>31352000000</v>
      </c>
      <c r="D36" s="15">
        <f t="shared" si="7"/>
        <v>5.9262566981372798E-2</v>
      </c>
      <c r="F36" s="17"/>
    </row>
    <row r="37" spans="1:11" x14ac:dyDescent="0.35">
      <c r="A37" s="12">
        <v>2022</v>
      </c>
      <c r="B37" s="7">
        <v>548000000</v>
      </c>
      <c r="C37" s="7">
        <v>26492000000</v>
      </c>
      <c r="D37" s="15">
        <f t="shared" si="7"/>
        <v>2.0685489959232976E-2</v>
      </c>
      <c r="F37" s="17"/>
    </row>
    <row r="39" spans="1:11" ht="18.5" customHeight="1" x14ac:dyDescent="0.45">
      <c r="A39" s="19" t="s">
        <v>213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35">
      <c r="A40" s="10" t="s">
        <v>182</v>
      </c>
      <c r="B40" s="6" t="s">
        <v>142</v>
      </c>
      <c r="C40" s="6" t="s">
        <v>214</v>
      </c>
      <c r="D40" s="6" t="s">
        <v>215</v>
      </c>
      <c r="E40" s="6" t="s">
        <v>216</v>
      </c>
    </row>
    <row r="41" spans="1:11" x14ac:dyDescent="0.35">
      <c r="A41" s="12">
        <v>2025</v>
      </c>
      <c r="B41" s="7">
        <v>6197000000</v>
      </c>
      <c r="C41" s="7">
        <v>3477000000</v>
      </c>
      <c r="D41" s="7">
        <v>41755000000</v>
      </c>
      <c r="E41" s="8">
        <f>(B41+C41)/D41</f>
        <v>0.2316848281642917</v>
      </c>
    </row>
    <row r="42" spans="1:11" x14ac:dyDescent="0.35">
      <c r="A42" s="12">
        <v>2024</v>
      </c>
      <c r="B42" s="7">
        <v>4136000000</v>
      </c>
      <c r="C42" s="7">
        <v>3959000000</v>
      </c>
      <c r="D42" s="7">
        <v>40177000000</v>
      </c>
      <c r="E42" s="8">
        <f t="shared" ref="E42:E44" si="8">(B42+C42)/D42</f>
        <v>0.20148343579660005</v>
      </c>
    </row>
    <row r="43" spans="1:11" x14ac:dyDescent="0.35">
      <c r="A43" s="12">
        <v>2023</v>
      </c>
      <c r="B43" s="7">
        <v>208000000</v>
      </c>
      <c r="C43" s="7">
        <v>3786000000</v>
      </c>
      <c r="D43" s="7">
        <v>40490000000</v>
      </c>
      <c r="E43" s="8">
        <f t="shared" si="8"/>
        <v>9.8641639911089152E-2</v>
      </c>
    </row>
    <row r="44" spans="1:11" x14ac:dyDescent="0.35">
      <c r="A44" s="12">
        <v>2022</v>
      </c>
      <c r="B44" s="7">
        <v>1444000000</v>
      </c>
      <c r="C44" s="7">
        <v>3298000000</v>
      </c>
      <c r="D44" s="7">
        <v>37078000000</v>
      </c>
      <c r="E44" s="8">
        <f t="shared" si="8"/>
        <v>0.12789255083877232</v>
      </c>
    </row>
    <row r="47" spans="1:11" x14ac:dyDescent="0.35">
      <c r="A47" s="10" t="s">
        <v>182</v>
      </c>
      <c r="B47" s="6" t="s">
        <v>4</v>
      </c>
      <c r="C47" s="6" t="s">
        <v>203</v>
      </c>
      <c r="D47" s="6" t="s">
        <v>218</v>
      </c>
    </row>
    <row r="48" spans="1:11" x14ac:dyDescent="0.35">
      <c r="A48" s="12">
        <v>2025</v>
      </c>
      <c r="B48" s="7">
        <v>11392000000</v>
      </c>
      <c r="C48" s="7">
        <v>61173000000</v>
      </c>
      <c r="D48" s="8">
        <f>B48/C48</f>
        <v>0.18622594935674236</v>
      </c>
    </row>
    <row r="49" spans="1:10" x14ac:dyDescent="0.35">
      <c r="A49" s="12">
        <v>2024</v>
      </c>
      <c r="B49" s="7">
        <v>12588000000</v>
      </c>
      <c r="C49" s="7">
        <v>59646000000</v>
      </c>
      <c r="D49" s="8">
        <f t="shared" ref="D49:D51" si="9">B49/C49</f>
        <v>0.21104516648224525</v>
      </c>
      <c r="F49" s="23" t="s">
        <v>217</v>
      </c>
      <c r="G49" s="23"/>
    </row>
    <row r="50" spans="1:10" x14ac:dyDescent="0.35">
      <c r="A50" s="12">
        <v>2023</v>
      </c>
      <c r="B50" s="7">
        <v>14088000000</v>
      </c>
      <c r="C50" s="7">
        <v>58359000000</v>
      </c>
      <c r="D50" s="8">
        <f t="shared" si="9"/>
        <v>0.24140235439263866</v>
      </c>
    </row>
    <row r="51" spans="1:10" x14ac:dyDescent="0.35">
      <c r="A51" s="12">
        <v>2022</v>
      </c>
      <c r="B51" s="7">
        <v>13985000000</v>
      </c>
      <c r="C51" s="7">
        <v>58131000000</v>
      </c>
      <c r="D51" s="8">
        <f t="shared" si="9"/>
        <v>0.24057731675009891</v>
      </c>
    </row>
    <row r="55" spans="1:10" ht="18.5" x14ac:dyDescent="0.45">
      <c r="A55" s="19" t="s">
        <v>219</v>
      </c>
      <c r="B55" s="19"/>
      <c r="C55" s="19"/>
      <c r="D55" s="19"/>
      <c r="E55" s="19"/>
      <c r="F55" s="19"/>
      <c r="G55" s="19"/>
      <c r="H55" s="19"/>
      <c r="I55" s="19"/>
      <c r="J55" s="19"/>
    </row>
    <row r="56" spans="1:10" x14ac:dyDescent="0.35">
      <c r="A56" s="10" t="s">
        <v>182</v>
      </c>
      <c r="B56" s="6" t="s">
        <v>221</v>
      </c>
      <c r="C56" s="6" t="s">
        <v>142</v>
      </c>
      <c r="D56" s="6" t="s">
        <v>222</v>
      </c>
      <c r="E56" s="6" t="s">
        <v>224</v>
      </c>
      <c r="F56" s="6" t="s">
        <v>223</v>
      </c>
    </row>
    <row r="57" spans="1:10" x14ac:dyDescent="0.35">
      <c r="A57" s="12">
        <v>2025</v>
      </c>
      <c r="B57" s="7">
        <v>962000000</v>
      </c>
      <c r="C57" s="7">
        <v>6197000000</v>
      </c>
      <c r="D57" s="8">
        <f>C57/B57</f>
        <v>6.4417879417879416</v>
      </c>
      <c r="E57" s="14">
        <v>341.70001220703102</v>
      </c>
      <c r="F57" s="8">
        <f>E57/D57</f>
        <v>53.044281385051455</v>
      </c>
    </row>
    <row r="58" spans="1:10" x14ac:dyDescent="0.35">
      <c r="A58" s="12">
        <v>2024</v>
      </c>
      <c r="B58" s="7">
        <v>971000000</v>
      </c>
      <c r="C58" s="7">
        <v>4136000000</v>
      </c>
      <c r="D58" s="8">
        <f t="shared" ref="D58:D60" si="10">C58/B58</f>
        <v>4.2595262615859939</v>
      </c>
      <c r="E58" s="14">
        <v>279.528717041015</v>
      </c>
      <c r="F58" s="8">
        <f t="shared" ref="F58:F60" si="11">E58/D58</f>
        <v>65.624367564512951</v>
      </c>
    </row>
    <row r="59" spans="1:10" x14ac:dyDescent="0.35">
      <c r="A59" s="12">
        <v>2023</v>
      </c>
      <c r="B59" s="7">
        <v>981000000</v>
      </c>
      <c r="C59" s="7">
        <v>208000000</v>
      </c>
      <c r="D59" s="8">
        <f t="shared" si="10"/>
        <v>0.21202854230377166</v>
      </c>
      <c r="E59" s="14">
        <v>167.037017822265</v>
      </c>
      <c r="F59" s="8">
        <f t="shared" si="11"/>
        <v>787.80439655597104</v>
      </c>
    </row>
    <row r="60" spans="1:10" x14ac:dyDescent="0.35">
      <c r="A60" s="12">
        <v>2022</v>
      </c>
      <c r="B60" s="7">
        <v>989000000</v>
      </c>
      <c r="C60" s="7">
        <v>1444000000</v>
      </c>
      <c r="D60" s="8">
        <f t="shared" si="10"/>
        <v>1.4600606673407481</v>
      </c>
      <c r="E60" s="14">
        <v>231.337890625</v>
      </c>
      <c r="F60" s="8">
        <f t="shared" si="11"/>
        <v>158.44402619676248</v>
      </c>
    </row>
    <row r="62" spans="1:10" ht="18.5" x14ac:dyDescent="0.45">
      <c r="A62" s="19" t="s">
        <v>225</v>
      </c>
      <c r="B62" s="19"/>
      <c r="C62" s="19"/>
      <c r="D62" s="19"/>
      <c r="E62" s="19"/>
      <c r="F62" s="19"/>
      <c r="G62" s="19"/>
      <c r="H62" s="19"/>
      <c r="I62" s="19"/>
      <c r="J62" s="19"/>
    </row>
    <row r="63" spans="1:10" x14ac:dyDescent="0.35">
      <c r="A63" s="10" t="s">
        <v>182</v>
      </c>
      <c r="B63" s="6" t="s">
        <v>227</v>
      </c>
      <c r="C63" s="6" t="s">
        <v>142</v>
      </c>
      <c r="D63" s="6" t="s">
        <v>226</v>
      </c>
    </row>
    <row r="64" spans="1:10" x14ac:dyDescent="0.35">
      <c r="A64" s="12">
        <v>2025</v>
      </c>
      <c r="B64" s="7">
        <v>1537000000</v>
      </c>
      <c r="C64" s="7">
        <v>6197000000</v>
      </c>
      <c r="D64" s="15">
        <f>B64/C64</f>
        <v>0.24802323705018559</v>
      </c>
    </row>
    <row r="65" spans="1:1" x14ac:dyDescent="0.35">
      <c r="A65" s="17"/>
    </row>
    <row r="66" spans="1:1" x14ac:dyDescent="0.35">
      <c r="A66" s="17"/>
    </row>
    <row r="67" spans="1:1" x14ac:dyDescent="0.35">
      <c r="A67" s="17"/>
    </row>
  </sheetData>
  <mergeCells count="10">
    <mergeCell ref="F32:G32"/>
    <mergeCell ref="A39:K39"/>
    <mergeCell ref="F49:G49"/>
    <mergeCell ref="A55:J55"/>
    <mergeCell ref="A62:J62"/>
    <mergeCell ref="A1:K1"/>
    <mergeCell ref="A2:K2"/>
    <mergeCell ref="A17:K17"/>
    <mergeCell ref="F25:G25"/>
    <mergeCell ref="F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1B49-EA69-46CC-B540-A8897446C8AE}">
  <dimension ref="A1:R17"/>
  <sheetViews>
    <sheetView workbookViewId="0">
      <selection activeCell="I20" sqref="I20"/>
    </sheetView>
  </sheetViews>
  <sheetFormatPr defaultRowHeight="14.5" x14ac:dyDescent="0.35"/>
  <cols>
    <col min="1" max="1" width="13.36328125" customWidth="1"/>
    <col min="2" max="2" width="17.81640625" customWidth="1"/>
  </cols>
  <sheetData>
    <row r="1" spans="1:18" ht="21" x14ac:dyDescent="0.5">
      <c r="A1" s="18" t="s">
        <v>231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35">
      <c r="A2" s="10" t="s">
        <v>182</v>
      </c>
      <c r="B2" s="6" t="s">
        <v>232</v>
      </c>
    </row>
    <row r="3" spans="1:18" x14ac:dyDescent="0.35">
      <c r="A3" s="7">
        <v>2022</v>
      </c>
      <c r="B3" s="7">
        <v>5283000000</v>
      </c>
    </row>
    <row r="4" spans="1:18" x14ac:dyDescent="0.35">
      <c r="A4" s="7">
        <v>2023</v>
      </c>
      <c r="B4" s="7">
        <v>6313000000</v>
      </c>
    </row>
    <row r="5" spans="1:18" x14ac:dyDescent="0.35">
      <c r="A5" s="7">
        <v>2024</v>
      </c>
      <c r="B5" s="7">
        <v>9498000000</v>
      </c>
    </row>
    <row r="6" spans="1:18" x14ac:dyDescent="0.35">
      <c r="A6" s="7">
        <v>2025</v>
      </c>
      <c r="B6" s="7">
        <v>12434000000</v>
      </c>
    </row>
    <row r="17" spans="4:12" ht="47.5" customHeight="1" x14ac:dyDescent="0.35">
      <c r="D17" s="24" t="s">
        <v>233</v>
      </c>
      <c r="E17" s="24"/>
      <c r="F17" s="24"/>
      <c r="G17" s="24"/>
      <c r="H17" s="24"/>
      <c r="I17" s="24"/>
      <c r="J17" s="24"/>
      <c r="K17" s="24"/>
      <c r="L17" s="24"/>
    </row>
  </sheetData>
  <mergeCells count="2">
    <mergeCell ref="A1:R1"/>
    <mergeCell ref="D17:L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0DAF-FFEA-4703-A8A9-3B986C9935A5}">
  <dimension ref="A1:Q16"/>
  <sheetViews>
    <sheetView workbookViewId="0">
      <selection activeCell="M13" sqref="M13"/>
    </sheetView>
  </sheetViews>
  <sheetFormatPr defaultRowHeight="14.5" x14ac:dyDescent="0.35"/>
  <sheetData>
    <row r="1" spans="1:17" ht="21" x14ac:dyDescent="0.5">
      <c r="A1" s="25" t="s">
        <v>220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3" spans="1:17" x14ac:dyDescent="0.35">
      <c r="A3" s="27" t="s">
        <v>234</v>
      </c>
      <c r="B3" s="26">
        <v>0.04</v>
      </c>
      <c r="E3" s="5"/>
    </row>
    <row r="4" spans="1:17" x14ac:dyDescent="0.35">
      <c r="A4" s="27" t="s">
        <v>235</v>
      </c>
      <c r="B4">
        <v>1.38</v>
      </c>
    </row>
    <row r="5" spans="1:17" x14ac:dyDescent="0.35">
      <c r="A5" s="27" t="s">
        <v>236</v>
      </c>
      <c r="B5" s="26">
        <v>0.1</v>
      </c>
      <c r="F5" s="21" t="s">
        <v>237</v>
      </c>
      <c r="G5" s="21"/>
      <c r="H5" s="21"/>
      <c r="I5" s="21"/>
    </row>
    <row r="7" spans="1:17" x14ac:dyDescent="0.35">
      <c r="F7" s="21" t="s">
        <v>238</v>
      </c>
      <c r="G7" s="21"/>
      <c r="H7" s="30">
        <f xml:space="preserve"> B3+B4*(B5-B3)</f>
        <v>0.12279999999999999</v>
      </c>
    </row>
    <row r="10" spans="1:17" x14ac:dyDescent="0.35">
      <c r="A10" t="s">
        <v>239</v>
      </c>
    </row>
    <row r="11" spans="1:17" x14ac:dyDescent="0.35">
      <c r="A11" s="28"/>
    </row>
    <row r="12" spans="1:17" x14ac:dyDescent="0.35">
      <c r="A12" s="29" t="s">
        <v>240</v>
      </c>
    </row>
    <row r="13" spans="1:17" x14ac:dyDescent="0.35">
      <c r="A13" s="28"/>
    </row>
    <row r="14" spans="1:17" x14ac:dyDescent="0.35">
      <c r="A14" s="29" t="s">
        <v>241</v>
      </c>
    </row>
    <row r="15" spans="1:17" x14ac:dyDescent="0.35">
      <c r="A15" s="28"/>
    </row>
    <row r="16" spans="1:17" x14ac:dyDescent="0.35">
      <c r="A16" s="29" t="s">
        <v>242</v>
      </c>
    </row>
  </sheetData>
  <mergeCells count="3">
    <mergeCell ref="A1:Q1"/>
    <mergeCell ref="F5:I5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balance_sheet</vt:lpstr>
      <vt:lpstr>cash_flow</vt:lpstr>
      <vt:lpstr>income_statement</vt:lpstr>
      <vt:lpstr>stock_data</vt:lpstr>
      <vt:lpstr>ratio_analysis</vt:lpstr>
      <vt:lpstr>free CF</vt:lpstr>
      <vt:lpstr>CAPM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2025-04-05T11:40:09Z</dcterms:created>
  <dcterms:modified xsi:type="dcterms:W3CDTF">2025-04-08T15:17:35Z</dcterms:modified>
</cp:coreProperties>
</file>