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al time projects\data analysis\elite trade club revenue analysis\data\"/>
    </mc:Choice>
  </mc:AlternateContent>
  <xr:revisionPtr revIDLastSave="0" documentId="8_{68345431-9908-459F-A0D2-FF1086E691A8}" xr6:coauthVersionLast="47" xr6:coauthVersionMax="47" xr10:uidLastSave="{00000000-0000-0000-0000-000000000000}"/>
  <bookViews>
    <workbookView xWindow="-120" yWindow="-120" windowWidth="29040" windowHeight="15720" xr2:uid="{40669BCA-2EB9-4FE2-88BA-B4CE49E595A0}"/>
  </bookViews>
  <sheets>
    <sheet name="campaign_data" sheetId="3" r:id="rId1"/>
    <sheet name="revenue" sheetId="2" r:id="rId2"/>
    <sheet name="Sheet1" sheetId="1" r:id="rId3"/>
  </sheets>
  <definedNames>
    <definedName name="ExternalData_1" localSheetId="1" hidden="1">'revenue'!$A$1:$D$101</definedName>
    <definedName name="ExternalData_2" localSheetId="0" hidden="1">'campaign_data'!$A$1:$E$21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E39" i="1"/>
  <c r="E40" i="1"/>
  <c r="E41" i="1"/>
  <c r="E42" i="1"/>
  <c r="E38" i="1"/>
  <c r="D32" i="1"/>
  <c r="D31" i="1"/>
  <c r="D30" i="1"/>
  <c r="D29" i="1"/>
  <c r="D28" i="1"/>
  <c r="D27" i="1"/>
  <c r="E21" i="1"/>
  <c r="E20" i="1"/>
  <c r="E19" i="1"/>
  <c r="F3" i="1"/>
  <c r="F2" i="1"/>
  <c r="F11" i="1"/>
  <c r="D1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F74D7-BF3F-47F4-A33E-AAFEBC07223D}" keepAlive="1" name="Query - campaign_data" description="Connection to the 'campaign_data' query in the workbook." type="5" refreshedVersion="8" background="1" saveData="1">
    <dbPr connection="Provider=Microsoft.Mashup.OleDb.1;Data Source=$Workbook$;Location=campaign_data;Extended Properties=&quot;&quot;" command="SELECT * FROM [campaign_data]"/>
  </connection>
  <connection id="2" xr16:uid="{7961EB09-FD1C-4584-B035-793025A095F6}" keepAlive="1" name="Query - revenue" description="Connection to the 'revenue' query in the workbook." type="5" refreshedVersion="8" background="1" saveData="1">
    <dbPr connection="Provider=Microsoft.Mashup.OleDb.1;Data Source=$Workbook$;Location=revenue;Extended Properties=&quot;&quot;" command="SELECT * FROM [revenue]"/>
  </connection>
</connections>
</file>

<file path=xl/sharedStrings.xml><?xml version="1.0" encoding="utf-8"?>
<sst xmlns="http://schemas.openxmlformats.org/spreadsheetml/2006/main" count="372" uniqueCount="186">
  <si>
    <t>Employee ID</t>
  </si>
  <si>
    <t>Name</t>
  </si>
  <si>
    <t>Department</t>
  </si>
  <si>
    <t>Salary</t>
  </si>
  <si>
    <t>E101</t>
  </si>
  <si>
    <t>Alice</t>
  </si>
  <si>
    <t>HR</t>
  </si>
  <si>
    <t>E102</t>
  </si>
  <si>
    <t>Bob</t>
  </si>
  <si>
    <t>IT</t>
  </si>
  <si>
    <t>E103</t>
  </si>
  <si>
    <t>Charlie</t>
  </si>
  <si>
    <t>Finance</t>
  </si>
  <si>
    <t>E104</t>
  </si>
  <si>
    <t>Diana</t>
  </si>
  <si>
    <t>Marketing</t>
  </si>
  <si>
    <t>E105</t>
  </si>
  <si>
    <t>Evan</t>
  </si>
  <si>
    <t>Score</t>
  </si>
  <si>
    <t>Grade</t>
  </si>
  <si>
    <t>F</t>
  </si>
  <si>
    <t>D</t>
  </si>
  <si>
    <t>C</t>
  </si>
  <si>
    <t>B</t>
  </si>
  <si>
    <t>A</t>
  </si>
  <si>
    <t>xlookup</t>
  </si>
  <si>
    <t>vlookup</t>
  </si>
  <si>
    <t>Amy</t>
  </si>
  <si>
    <t>A (Emp ID)</t>
  </si>
  <si>
    <t>B (Name)</t>
  </si>
  <si>
    <t>C (Dept)</t>
  </si>
  <si>
    <t>D (Salary)</t>
  </si>
  <si>
    <t>Product</t>
  </si>
  <si>
    <t>Region</t>
  </si>
  <si>
    <t>Sales</t>
  </si>
  <si>
    <t>Apple</t>
  </si>
  <si>
    <t>North</t>
  </si>
  <si>
    <t>Banana</t>
  </si>
  <si>
    <t>South</t>
  </si>
  <si>
    <t>sumif</t>
  </si>
  <si>
    <t>Date</t>
  </si>
  <si>
    <t>Month</t>
  </si>
  <si>
    <t>Select Product</t>
  </si>
  <si>
    <t>Feb</t>
  </si>
  <si>
    <t>Lead_ID</t>
  </si>
  <si>
    <t>Revenue</t>
  </si>
  <si>
    <t>First_Purchase_Date</t>
  </si>
  <si>
    <t>Churned</t>
  </si>
  <si>
    <t>L0000</t>
  </si>
  <si>
    <t>No</t>
  </si>
  <si>
    <t>L0001</t>
  </si>
  <si>
    <t>Yes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</si>
  <si>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</si>
  <si>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</si>
  <si>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</si>
  <si>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</si>
  <si>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</si>
  <si>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</si>
  <si>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</si>
  <si>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</si>
  <si>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</si>
  <si>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</si>
  <si>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</si>
  <si>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</si>
  <si>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</si>
  <si>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</si>
  <si>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</si>
  <si>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</si>
  <si>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</si>
  <si>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</si>
  <si>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</si>
  <si>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</si>
  <si>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</si>
  <si>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</si>
  <si>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</si>
  <si>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</si>
  <si>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</si>
  <si>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</si>
  <si>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</si>
  <si>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</si>
  <si>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</si>
  <si>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</si>
  <si>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</si>
  <si>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L0033</t>
  </si>
  <si>
    <t>L0034</t>
  </si>
  <si>
    <t>L0035</t>
  </si>
  <si>
    <t>L0036</t>
  </si>
  <si>
    <t>L0037</t>
  </si>
  <si>
    <t>L0038</t>
  </si>
  <si>
    <t>L0039</t>
  </si>
  <si>
    <t>L0040</t>
  </si>
  <si>
    <t>L0041</t>
  </si>
  <si>
    <t>L0042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</si>
  <si>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</si>
  <si>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</si>
  <si>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</si>
  <si>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</si>
  <si>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</si>
  <si>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</si>
  <si>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</si>
  <si>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</si>
  <si>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</si>
  <si>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</si>
  <si>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</si>
  <si>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</si>
  <si>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</si>
  <si>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</si>
  <si>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</si>
  <si>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</si>
  <si>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</si>
  <si>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</si>
  <si>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</si>
  <si>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</si>
  <si>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</si>
  <si>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</si>
  <si>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</si>
  <si>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</si>
  <si>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</si>
  <si>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</si>
  <si>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L0069</t>
  </si>
  <si>
    <t>L0070</t>
  </si>
  <si>
    <t>L0071</t>
  </si>
  <si>
    <t>L0072</t>
  </si>
  <si>
    <t>L0073</t>
  </si>
  <si>
    <t>L0074</t>
  </si>
  <si>
    <t>L0075</t>
  </si>
  <si>
    <t>L0076</t>
  </si>
  <si>
    <t>L0077</t>
  </si>
  <si>
    <t>L0078</t>
  </si>
  <si>
    <t>L0079</t>
  </si>
  <si>
    <t>L0080</t>
  </si>
  <si>
    <t>L0081</t>
  </si>
  <si>
    <t>L0082</t>
  </si>
  <si>
    <t>L0083</t>
  </si>
  <si>
    <t>L0084</t>
  </si>
  <si>
    <t>L0085</t>
  </si>
  <si>
    <t>L0086</t>
  </si>
  <si>
    <t>L0087</t>
  </si>
  <si>
    <t>L0088</t>
  </si>
  <si>
    <t>L0089</t>
  </si>
  <si>
    <t>L0090</t>
  </si>
  <si>
    <t>L0091</t>
  </si>
  <si>
    <t>L0092</t>
  </si>
  <si>
    <t>L0093</t>
  </si>
  <si>
    <t>L0094</t>
  </si>
  <si>
    <t>L0095</t>
  </si>
  <si>
    <t>L0096</t>
  </si>
  <si>
    <t>L0097</t>
  </si>
  <si>
    <t>L0098</t>
  </si>
  <si>
    <t>L0099</t>
  </si>
  <si>
    <t>campaign name</t>
  </si>
  <si>
    <t>lead_sources</t>
  </si>
  <si>
    <t>revenue</t>
  </si>
  <si>
    <t>availabilities</t>
  </si>
  <si>
    <t>ratings</t>
  </si>
  <si>
    <t>A Light in the Attic</t>
  </si>
  <si>
    <t>Twitter Ads</t>
  </si>
  <si>
    <t>In stock</t>
  </si>
  <si>
    <t>Three</t>
  </si>
  <si>
    <t>Tipping the Velvet</t>
  </si>
  <si>
    <t>One</t>
  </si>
  <si>
    <t>Soumission</t>
  </si>
  <si>
    <t>Facebook Ads</t>
  </si>
  <si>
    <t>Sharp Objects</t>
  </si>
  <si>
    <t>Four</t>
  </si>
  <si>
    <t>Sapiens: A Brief History of Humankind</t>
  </si>
  <si>
    <t>Five</t>
  </si>
  <si>
    <t>The Requiem Red</t>
  </si>
  <si>
    <t>Google Ads</t>
  </si>
  <si>
    <t>The Dirty Little Secrets of Getting Your Dream Job</t>
  </si>
  <si>
    <t>The Coming Woman: A Novel Based on the Life of the Infamous Feminist, Victoria Woodhull</t>
  </si>
  <si>
    <t>Newsletter Referral</t>
  </si>
  <si>
    <t>The Boys in the Boat: Nine Americans and Their Epic Quest for Gold at the 1936 Berlin Olympics</t>
  </si>
  <si>
    <t>The Black Maria</t>
  </si>
  <si>
    <t>Affiliate</t>
  </si>
  <si>
    <t>Starving Hearts (Triangular Trade Trilogy, #1)</t>
  </si>
  <si>
    <t>Two</t>
  </si>
  <si>
    <t>Shakespeare's Sonnets</t>
  </si>
  <si>
    <t>Set Me Free</t>
  </si>
  <si>
    <t>Scott Pilgrim's Precious Little Life (Scott Pilgrim #1)</t>
  </si>
  <si>
    <t>Rip it Up and Start Again</t>
  </si>
  <si>
    <t>Our Band Could Be Your Life: Scenes from the American Indie Underground, 1981-1991</t>
  </si>
  <si>
    <t>Olio</t>
  </si>
  <si>
    <t>Mesaerion: The Best Science Fiction Stories 1800-1849</t>
  </si>
  <si>
    <t>Libertarianism for Beginners</t>
  </si>
  <si>
    <t>It's Only the Himalayas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</si>
</sst>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C8292DE-A588-4CBC-8623-63422E8B1960}" autoFormatId="16" applyNumberFormats="0" applyBorderFormats="0" applyFontFormats="0" applyPatternFormats="0" applyAlignmentFormats="0" applyWidthHeightFormats="0">
  <queryTableRefresh nextId="6">
    <queryTableFields count="5">
      <queryTableField id="1" name="campaign name" tableColumnId="1"/>
      <queryTableField id="2" name="lead_sources" tableColumnId="2"/>
      <queryTableField id="3" name="revenue" tableColumnId="3"/>
      <queryTableField id="4" name="availabilities" tableColumnId="4"/>
      <queryTableField id="5" name="rating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A41962-2FE9-4DB0-AF08-E1D05EC14118}" autoFormatId="16" applyNumberFormats="0" applyBorderFormats="0" applyFontFormats="0" applyPatternFormats="0" applyAlignmentFormats="0" applyWidthHeightFormats="0">
  <queryTableRefresh nextId="5">
    <queryTableFields count="4">
      <queryTableField id="1" name="Lead_ID" tableColumnId="1"/>
      <queryTableField id="2" name="Revenue" tableColumnId="2"/>
      <queryTableField id="3" name="First_Purchase_Date" tableColumnId="3"/>
      <queryTableField id="4" name="Churn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AB9BF-CD85-4147-9779-6FBA480BD520}" name="campaign_data" displayName="campaign_data" ref="A1:E21" tableType="queryTable" totalsRowShown="0">
  <autoFilter ref="A1:E21" xr:uid="{34CAB9BF-CD85-4147-9779-6FBA480BD520}"/>
  <tableColumns count="5">
    <tableColumn id="1" xr3:uid="{AC4DF605-F4F5-4F8F-8612-334ACDB0C756}" uniqueName="1" name="campaign name" queryTableFieldId="1" dataDxfId="3"/>
    <tableColumn id="2" xr3:uid="{0A2A2EE5-656E-42A8-81B0-D98D61CFF7F0}" uniqueName="2" name="lead_sources" queryTableFieldId="2" dataDxfId="2"/>
    <tableColumn id="3" xr3:uid="{F66E7A29-474B-4609-BC51-44F2B496454D}" uniqueName="3" name="revenue" queryTableFieldId="3"/>
    <tableColumn id="4" xr3:uid="{BE987497-FE8A-46B8-8F3B-773A2DCE91D9}" uniqueName="4" name="availabilities" queryTableFieldId="4" dataDxfId="1"/>
    <tableColumn id="5" xr3:uid="{BFFED258-107A-4168-9EE8-BA1B6C95F0C0}" uniqueName="5" name="ratings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B0A75-349D-4170-B2C7-90DEE63EB56D}" name="revenue" displayName="revenue" ref="A1:D101" tableType="queryTable" totalsRowShown="0">
  <autoFilter ref="A1:D101" xr:uid="{82BB0A75-349D-4170-B2C7-90DEE63EB56D}"/>
  <tableColumns count="4">
    <tableColumn id="1" xr3:uid="{6C14BDA1-C34E-49CF-B430-C18414740FE2}" uniqueName="1" name="Lead_ID" queryTableFieldId="1" dataDxfId="6"/>
    <tableColumn id="2" xr3:uid="{C7F226A8-D7DF-4135-B844-8A5D5367B66E}" uniqueName="2" name="Revenue" queryTableFieldId="2"/>
    <tableColumn id="3" xr3:uid="{66D54FD5-3BB8-4831-BE4C-F9B317080026}" uniqueName="3" name="First_Purchase_Date" queryTableFieldId="3" dataDxfId="5"/>
    <tableColumn id="4" xr3:uid="{7EF8CE23-755E-4228-AC78-3E93DD2AF280}" uniqueName="4" name="Churned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727A-B315-48B9-A717-32FFFBDC19BA}">
  <dimension ref="A1:E21"/>
  <sheetViews>
    <sheetView tabSelected="1" workbookViewId="0"/>
  </sheetViews>
  <sheetFormatPr defaultRowHeight="15" x14ac:dyDescent="0.25"/>
  <cols>
    <col min="1" max="1" width="81.140625" bestFit="1" customWidth="1"/>
    <col min="2" max="2" width="17.85546875" bestFit="1" customWidth="1"/>
    <col min="3" max="3" width="10.7109375" bestFit="1" customWidth="1"/>
    <col min="4" max="4" width="14.7109375" bestFit="1" customWidth="1"/>
    <col min="5" max="5" width="9.42578125" bestFit="1" customWidth="1"/>
  </cols>
  <sheetData>
    <row r="1" spans="1:5" x14ac:dyDescent="0.25">
      <c r="A1" t="s">
        <v>150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25">
      <c r="A2" s="5" t="s">
        <v>155</v>
      </c>
      <c r="B2" s="5" t="s">
        <v>156</v>
      </c>
      <c r="C2">
        <v>5177</v>
      </c>
      <c r="D2" s="5" t="s">
        <v>157</v>
      </c>
      <c r="E2" s="5" t="s">
        <v>158</v>
      </c>
    </row>
    <row r="3" spans="1:5" x14ac:dyDescent="0.25">
      <c r="A3" s="5" t="s">
        <v>159</v>
      </c>
      <c r="B3" s="5" t="s">
        <v>156</v>
      </c>
      <c r="C3">
        <v>5374</v>
      </c>
      <c r="D3" s="5" t="s">
        <v>157</v>
      </c>
      <c r="E3" s="5" t="s">
        <v>160</v>
      </c>
    </row>
    <row r="4" spans="1:5" x14ac:dyDescent="0.25">
      <c r="A4" s="5" t="s">
        <v>161</v>
      </c>
      <c r="B4" s="5" t="s">
        <v>162</v>
      </c>
      <c r="C4">
        <v>5010</v>
      </c>
      <c r="D4" s="5" t="s">
        <v>157</v>
      </c>
      <c r="E4" s="5" t="s">
        <v>160</v>
      </c>
    </row>
    <row r="5" spans="1:5" x14ac:dyDescent="0.25">
      <c r="A5" s="5" t="s">
        <v>163</v>
      </c>
      <c r="B5" s="5" t="s">
        <v>162</v>
      </c>
      <c r="C5">
        <v>4782</v>
      </c>
      <c r="D5" s="5" t="s">
        <v>157</v>
      </c>
      <c r="E5" s="5" t="s">
        <v>164</v>
      </c>
    </row>
    <row r="6" spans="1:5" x14ac:dyDescent="0.25">
      <c r="A6" s="5" t="s">
        <v>165</v>
      </c>
      <c r="B6" s="5" t="s">
        <v>162</v>
      </c>
      <c r="C6">
        <v>5423</v>
      </c>
      <c r="D6" s="5" t="s">
        <v>157</v>
      </c>
      <c r="E6" s="5" t="s">
        <v>166</v>
      </c>
    </row>
    <row r="7" spans="1:5" x14ac:dyDescent="0.25">
      <c r="A7" s="5" t="s">
        <v>167</v>
      </c>
      <c r="B7" s="5" t="s">
        <v>168</v>
      </c>
      <c r="C7">
        <v>2265</v>
      </c>
      <c r="D7" s="5" t="s">
        <v>157</v>
      </c>
      <c r="E7" s="5" t="s">
        <v>160</v>
      </c>
    </row>
    <row r="8" spans="1:5" x14ac:dyDescent="0.25">
      <c r="A8" s="5" t="s">
        <v>169</v>
      </c>
      <c r="B8" s="5" t="s">
        <v>168</v>
      </c>
      <c r="C8">
        <v>3334</v>
      </c>
      <c r="D8" s="5" t="s">
        <v>157</v>
      </c>
      <c r="E8" s="5" t="s">
        <v>164</v>
      </c>
    </row>
    <row r="9" spans="1:5" x14ac:dyDescent="0.25">
      <c r="A9" s="5" t="s">
        <v>170</v>
      </c>
      <c r="B9" s="5" t="s">
        <v>171</v>
      </c>
      <c r="C9">
        <v>1793</v>
      </c>
      <c r="D9" s="5" t="s">
        <v>157</v>
      </c>
      <c r="E9" s="5" t="s">
        <v>158</v>
      </c>
    </row>
    <row r="10" spans="1:5" x14ac:dyDescent="0.25">
      <c r="A10" s="5" t="s">
        <v>172</v>
      </c>
      <c r="B10" s="5" t="s">
        <v>162</v>
      </c>
      <c r="C10">
        <v>2260</v>
      </c>
      <c r="D10" s="5" t="s">
        <v>157</v>
      </c>
      <c r="E10" s="5" t="s">
        <v>164</v>
      </c>
    </row>
    <row r="11" spans="1:5" x14ac:dyDescent="0.25">
      <c r="A11" s="5" t="s">
        <v>173</v>
      </c>
      <c r="B11" s="5" t="s">
        <v>174</v>
      </c>
      <c r="C11">
        <v>5215</v>
      </c>
      <c r="D11" s="5" t="s">
        <v>157</v>
      </c>
      <c r="E11" s="5" t="s">
        <v>160</v>
      </c>
    </row>
    <row r="12" spans="1:5" x14ac:dyDescent="0.25">
      <c r="A12" s="5" t="s">
        <v>175</v>
      </c>
      <c r="B12" s="5" t="s">
        <v>156</v>
      </c>
      <c r="C12">
        <v>1399</v>
      </c>
      <c r="D12" s="5" t="s">
        <v>157</v>
      </c>
      <c r="E12" s="5" t="s">
        <v>176</v>
      </c>
    </row>
    <row r="13" spans="1:5" x14ac:dyDescent="0.25">
      <c r="A13" s="5" t="s">
        <v>177</v>
      </c>
      <c r="B13" s="5" t="s">
        <v>162</v>
      </c>
      <c r="C13">
        <v>2066</v>
      </c>
      <c r="D13" s="5" t="s">
        <v>157</v>
      </c>
      <c r="E13" s="5" t="s">
        <v>164</v>
      </c>
    </row>
    <row r="14" spans="1:5" x14ac:dyDescent="0.25">
      <c r="A14" s="5" t="s">
        <v>178</v>
      </c>
      <c r="B14" s="5" t="s">
        <v>162</v>
      </c>
      <c r="C14">
        <v>1746</v>
      </c>
      <c r="D14" s="5" t="s">
        <v>157</v>
      </c>
      <c r="E14" s="5" t="s">
        <v>166</v>
      </c>
    </row>
    <row r="15" spans="1:5" x14ac:dyDescent="0.25">
      <c r="A15" s="5" t="s">
        <v>179</v>
      </c>
      <c r="B15" s="5" t="s">
        <v>171</v>
      </c>
      <c r="C15">
        <v>5229</v>
      </c>
      <c r="D15" s="5" t="s">
        <v>157</v>
      </c>
      <c r="E15" s="5" t="s">
        <v>166</v>
      </c>
    </row>
    <row r="16" spans="1:5" x14ac:dyDescent="0.25">
      <c r="A16" s="5" t="s">
        <v>180</v>
      </c>
      <c r="B16" s="5" t="s">
        <v>174</v>
      </c>
      <c r="C16">
        <v>3502</v>
      </c>
      <c r="D16" s="5" t="s">
        <v>157</v>
      </c>
      <c r="E16" s="5" t="s">
        <v>166</v>
      </c>
    </row>
    <row r="17" spans="1:5" x14ac:dyDescent="0.25">
      <c r="A17" s="5" t="s">
        <v>181</v>
      </c>
      <c r="B17" s="5" t="s">
        <v>168</v>
      </c>
      <c r="C17">
        <v>5725</v>
      </c>
      <c r="D17" s="5" t="s">
        <v>157</v>
      </c>
      <c r="E17" s="5" t="s">
        <v>158</v>
      </c>
    </row>
    <row r="18" spans="1:5" x14ac:dyDescent="0.25">
      <c r="A18" s="5" t="s">
        <v>182</v>
      </c>
      <c r="B18" s="5" t="s">
        <v>171</v>
      </c>
      <c r="C18">
        <v>2388</v>
      </c>
      <c r="D18" s="5" t="s">
        <v>157</v>
      </c>
      <c r="E18" s="5" t="s">
        <v>160</v>
      </c>
    </row>
    <row r="19" spans="1:5" x14ac:dyDescent="0.25">
      <c r="A19" s="5" t="s">
        <v>183</v>
      </c>
      <c r="B19" s="5" t="s">
        <v>156</v>
      </c>
      <c r="C19">
        <v>3759</v>
      </c>
      <c r="D19" s="5" t="s">
        <v>157</v>
      </c>
      <c r="E19" s="5" t="s">
        <v>160</v>
      </c>
    </row>
    <row r="20" spans="1:5" x14ac:dyDescent="0.25">
      <c r="A20" s="5" t="s">
        <v>184</v>
      </c>
      <c r="B20" s="5" t="s">
        <v>168</v>
      </c>
      <c r="C20">
        <v>5133</v>
      </c>
      <c r="D20" s="5" t="s">
        <v>157</v>
      </c>
      <c r="E20" s="5" t="s">
        <v>176</v>
      </c>
    </row>
    <row r="21" spans="1:5" x14ac:dyDescent="0.25">
      <c r="A21" s="5" t="s">
        <v>185</v>
      </c>
      <c r="B21" s="5" t="s">
        <v>174</v>
      </c>
      <c r="C21">
        <v>4517</v>
      </c>
      <c r="D21" s="5" t="s">
        <v>157</v>
      </c>
      <c r="E21" s="5" t="s">
        <v>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FF51-C9D2-4E01-860A-88913BE5E3A0}">
  <dimension ref="A1:D101"/>
  <sheetViews>
    <sheetView workbookViewId="0"/>
  </sheetViews>
  <sheetFormatPr defaultRowHeight="15" x14ac:dyDescent="0.25"/>
  <cols>
    <col min="1" max="1" width="10.42578125" bestFit="1" customWidth="1"/>
    <col min="2" max="2" width="11.28515625" bestFit="1" customWidth="1"/>
    <col min="3" max="3" width="21.85546875" bestFit="1" customWidth="1"/>
    <col min="4" max="4" width="11.140625" bestFit="1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47</v>
      </c>
    </row>
    <row r="2" spans="1:4" x14ac:dyDescent="0.25">
      <c r="A2" s="5" t="s">
        <v>48</v>
      </c>
      <c r="B2">
        <v>150</v>
      </c>
      <c r="C2" s="3">
        <v>45696</v>
      </c>
      <c r="D2" s="5" t="s">
        <v>49</v>
      </c>
    </row>
    <row r="3" spans="1:4" x14ac:dyDescent="0.25">
      <c r="A3" s="5" t="s">
        <v>50</v>
      </c>
      <c r="B3">
        <v>0</v>
      </c>
      <c r="C3" s="3">
        <v>45700</v>
      </c>
      <c r="D3" s="5" t="s">
        <v>51</v>
      </c>
    </row>
    <row r="4" spans="1:4" x14ac:dyDescent="0.25">
      <c r="A4" s="5" t="s">
        <v>52</v>
      </c>
      <c r="B4">
        <v>0</v>
      </c>
      <c r="C4" s="3">
        <v>45710</v>
      </c>
      <c r="D4" s="5" t="s">
        <v>51</v>
      </c>
    </row>
    <row r="5" spans="1:4" x14ac:dyDescent="0.25">
      <c r="A5" s="5" t="s">
        <v>53</v>
      </c>
      <c r="B5">
        <v>100</v>
      </c>
      <c r="C5" s="3">
        <v>45705</v>
      </c>
      <c r="D5" s="5" t="s">
        <v>49</v>
      </c>
    </row>
    <row r="6" spans="1:4" x14ac:dyDescent="0.25">
      <c r="A6" s="5" t="s">
        <v>54</v>
      </c>
      <c r="B6">
        <v>25</v>
      </c>
      <c r="C6" s="3">
        <v>45710</v>
      </c>
      <c r="D6" s="5" t="s">
        <v>49</v>
      </c>
    </row>
    <row r="7" spans="1:4" x14ac:dyDescent="0.25">
      <c r="A7" s="5" t="s">
        <v>55</v>
      </c>
      <c r="B7">
        <v>25</v>
      </c>
      <c r="C7" s="3">
        <v>45769</v>
      </c>
      <c r="D7" s="5" t="s">
        <v>49</v>
      </c>
    </row>
    <row r="8" spans="1:4" x14ac:dyDescent="0.25">
      <c r="A8" s="5" t="s">
        <v>56</v>
      </c>
      <c r="B8">
        <v>0</v>
      </c>
      <c r="C8" s="3">
        <v>45768</v>
      </c>
      <c r="D8" s="5" t="s">
        <v>51</v>
      </c>
    </row>
    <row r="9" spans="1:4" x14ac:dyDescent="0.25">
      <c r="A9" s="5" t="s">
        <v>57</v>
      </c>
      <c r="B9">
        <v>75</v>
      </c>
      <c r="C9" s="3">
        <v>45640</v>
      </c>
      <c r="D9" s="5" t="s">
        <v>49</v>
      </c>
    </row>
    <row r="10" spans="1:4" x14ac:dyDescent="0.25">
      <c r="A10" s="5" t="s">
        <v>58</v>
      </c>
      <c r="B10">
        <v>75</v>
      </c>
      <c r="C10" s="3">
        <v>45717</v>
      </c>
      <c r="D10" s="5" t="s">
        <v>49</v>
      </c>
    </row>
    <row r="11" spans="1:4" x14ac:dyDescent="0.25">
      <c r="A11" s="5" t="s">
        <v>59</v>
      </c>
      <c r="B11">
        <v>50</v>
      </c>
      <c r="C11" s="3">
        <v>45764</v>
      </c>
      <c r="D11" s="5" t="s">
        <v>49</v>
      </c>
    </row>
    <row r="12" spans="1:4" x14ac:dyDescent="0.25">
      <c r="A12" s="5" t="s">
        <v>60</v>
      </c>
      <c r="B12">
        <v>100</v>
      </c>
      <c r="C12" s="3">
        <v>45784</v>
      </c>
      <c r="D12" s="5" t="s">
        <v>49</v>
      </c>
    </row>
    <row r="13" spans="1:4" x14ac:dyDescent="0.25">
      <c r="A13" s="5" t="s">
        <v>61</v>
      </c>
      <c r="B13">
        <v>0</v>
      </c>
      <c r="C13" s="3">
        <v>45684</v>
      </c>
      <c r="D13" s="5" t="s">
        <v>51</v>
      </c>
    </row>
    <row r="14" spans="1:4" x14ac:dyDescent="0.25">
      <c r="A14" s="5" t="s">
        <v>62</v>
      </c>
      <c r="B14">
        <v>50</v>
      </c>
      <c r="C14" s="3">
        <v>45674</v>
      </c>
      <c r="D14" s="5" t="s">
        <v>49</v>
      </c>
    </row>
    <row r="15" spans="1:4" x14ac:dyDescent="0.25">
      <c r="A15" s="5" t="s">
        <v>63</v>
      </c>
      <c r="B15">
        <v>25</v>
      </c>
      <c r="C15" s="3">
        <v>45662</v>
      </c>
      <c r="D15" s="5" t="s">
        <v>49</v>
      </c>
    </row>
    <row r="16" spans="1:4" x14ac:dyDescent="0.25">
      <c r="A16" s="5" t="s">
        <v>64</v>
      </c>
      <c r="B16">
        <v>100</v>
      </c>
      <c r="C16" s="3">
        <v>45647</v>
      </c>
      <c r="D16" s="5" t="s">
        <v>51</v>
      </c>
    </row>
    <row r="17" spans="1:4" x14ac:dyDescent="0.25">
      <c r="A17" s="5" t="s">
        <v>65</v>
      </c>
      <c r="B17">
        <v>50</v>
      </c>
      <c r="C17" s="3">
        <v>45654</v>
      </c>
      <c r="D17" s="5" t="s">
        <v>49</v>
      </c>
    </row>
    <row r="18" spans="1:4" x14ac:dyDescent="0.25">
      <c r="A18" s="5" t="s">
        <v>66</v>
      </c>
      <c r="B18">
        <v>75</v>
      </c>
      <c r="C18" s="3">
        <v>45653</v>
      </c>
      <c r="D18" s="5" t="s">
        <v>51</v>
      </c>
    </row>
    <row r="19" spans="1:4" x14ac:dyDescent="0.25">
      <c r="A19" s="5" t="s">
        <v>67</v>
      </c>
      <c r="B19">
        <v>150</v>
      </c>
      <c r="C19" s="3">
        <v>45750</v>
      </c>
      <c r="D19" s="5" t="s">
        <v>51</v>
      </c>
    </row>
    <row r="20" spans="1:4" x14ac:dyDescent="0.25">
      <c r="A20" s="5" t="s">
        <v>68</v>
      </c>
      <c r="B20">
        <v>100</v>
      </c>
      <c r="C20" s="3">
        <v>45741</v>
      </c>
      <c r="D20" s="5" t="s">
        <v>49</v>
      </c>
    </row>
    <row r="21" spans="1:4" x14ac:dyDescent="0.25">
      <c r="A21" s="5" t="s">
        <v>69</v>
      </c>
      <c r="B21">
        <v>25</v>
      </c>
      <c r="C21" s="3">
        <v>45743</v>
      </c>
      <c r="D21" s="5" t="s">
        <v>49</v>
      </c>
    </row>
    <row r="22" spans="1:4" x14ac:dyDescent="0.25">
      <c r="A22" s="5" t="s">
        <v>70</v>
      </c>
      <c r="B22">
        <v>0</v>
      </c>
      <c r="C22" s="3">
        <v>45728</v>
      </c>
      <c r="D22" s="5" t="s">
        <v>51</v>
      </c>
    </row>
    <row r="23" spans="1:4" x14ac:dyDescent="0.25">
      <c r="A23" s="5" t="s">
        <v>71</v>
      </c>
      <c r="B23">
        <v>75</v>
      </c>
      <c r="C23" s="3">
        <v>45726</v>
      </c>
      <c r="D23" s="5" t="s">
        <v>49</v>
      </c>
    </row>
    <row r="24" spans="1:4" x14ac:dyDescent="0.25">
      <c r="A24" s="5" t="s">
        <v>72</v>
      </c>
      <c r="B24">
        <v>50</v>
      </c>
      <c r="C24" s="3">
        <v>45727</v>
      </c>
      <c r="D24" s="5" t="s">
        <v>49</v>
      </c>
    </row>
    <row r="25" spans="1:4" x14ac:dyDescent="0.25">
      <c r="A25" s="5" t="s">
        <v>73</v>
      </c>
      <c r="B25">
        <v>0</v>
      </c>
      <c r="C25" s="3">
        <v>45663</v>
      </c>
      <c r="D25" s="5" t="s">
        <v>51</v>
      </c>
    </row>
    <row r="26" spans="1:4" x14ac:dyDescent="0.25">
      <c r="A26" s="5" t="s">
        <v>74</v>
      </c>
      <c r="B26">
        <v>50</v>
      </c>
      <c r="C26" s="3">
        <v>45718</v>
      </c>
      <c r="D26" s="5" t="s">
        <v>51</v>
      </c>
    </row>
    <row r="27" spans="1:4" x14ac:dyDescent="0.25">
      <c r="A27" s="5" t="s">
        <v>75</v>
      </c>
      <c r="B27">
        <v>50</v>
      </c>
      <c r="C27" s="3">
        <v>45713</v>
      </c>
      <c r="D27" s="5" t="s">
        <v>51</v>
      </c>
    </row>
    <row r="28" spans="1:4" x14ac:dyDescent="0.25">
      <c r="A28" s="5" t="s">
        <v>76</v>
      </c>
      <c r="B28">
        <v>25</v>
      </c>
      <c r="C28" s="3">
        <v>45692</v>
      </c>
      <c r="D28" s="5" t="s">
        <v>49</v>
      </c>
    </row>
    <row r="29" spans="1:4" x14ac:dyDescent="0.25">
      <c r="A29" s="5" t="s">
        <v>77</v>
      </c>
      <c r="B29">
        <v>150</v>
      </c>
      <c r="C29" s="3">
        <v>45746</v>
      </c>
      <c r="D29" s="5" t="s">
        <v>51</v>
      </c>
    </row>
    <row r="30" spans="1:4" x14ac:dyDescent="0.25">
      <c r="A30" s="5" t="s">
        <v>78</v>
      </c>
      <c r="B30">
        <v>25</v>
      </c>
      <c r="C30" s="3">
        <v>45731</v>
      </c>
      <c r="D30" s="5" t="s">
        <v>51</v>
      </c>
    </row>
    <row r="31" spans="1:4" x14ac:dyDescent="0.25">
      <c r="A31" s="5" t="s">
        <v>79</v>
      </c>
      <c r="B31">
        <v>0</v>
      </c>
      <c r="C31" s="3">
        <v>45684</v>
      </c>
      <c r="D31" s="5" t="s">
        <v>51</v>
      </c>
    </row>
    <row r="32" spans="1:4" x14ac:dyDescent="0.25">
      <c r="A32" s="5" t="s">
        <v>80</v>
      </c>
      <c r="B32">
        <v>25</v>
      </c>
      <c r="C32" s="3">
        <v>45698</v>
      </c>
      <c r="D32" s="5" t="s">
        <v>51</v>
      </c>
    </row>
    <row r="33" spans="1:4" x14ac:dyDescent="0.25">
      <c r="A33" s="5" t="s">
        <v>81</v>
      </c>
      <c r="B33">
        <v>0</v>
      </c>
      <c r="C33" s="3">
        <v>45766</v>
      </c>
      <c r="D33" s="5" t="s">
        <v>51</v>
      </c>
    </row>
    <row r="34" spans="1:4" x14ac:dyDescent="0.25">
      <c r="A34" s="5" t="s">
        <v>82</v>
      </c>
      <c r="B34">
        <v>25</v>
      </c>
      <c r="C34" s="3">
        <v>45675</v>
      </c>
      <c r="D34" s="5" t="s">
        <v>49</v>
      </c>
    </row>
    <row r="35" spans="1:4" x14ac:dyDescent="0.25">
      <c r="A35" s="5" t="s">
        <v>83</v>
      </c>
      <c r="B35">
        <v>0</v>
      </c>
      <c r="C35" s="3">
        <v>45701</v>
      </c>
      <c r="D35" s="5" t="s">
        <v>51</v>
      </c>
    </row>
    <row r="36" spans="1:4" x14ac:dyDescent="0.25">
      <c r="A36" s="5" t="s">
        <v>84</v>
      </c>
      <c r="B36">
        <v>0</v>
      </c>
      <c r="C36" s="3">
        <v>45692</v>
      </c>
      <c r="D36" s="5" t="s">
        <v>51</v>
      </c>
    </row>
    <row r="37" spans="1:4" x14ac:dyDescent="0.25">
      <c r="A37" s="5" t="s">
        <v>85</v>
      </c>
      <c r="B37">
        <v>150</v>
      </c>
      <c r="C37" s="3">
        <v>45645</v>
      </c>
      <c r="D37" s="5" t="s">
        <v>49</v>
      </c>
    </row>
    <row r="38" spans="1:4" x14ac:dyDescent="0.25">
      <c r="A38" s="5" t="s">
        <v>86</v>
      </c>
      <c r="B38">
        <v>25</v>
      </c>
      <c r="C38" s="3">
        <v>45717</v>
      </c>
      <c r="D38" s="5" t="s">
        <v>49</v>
      </c>
    </row>
    <row r="39" spans="1:4" x14ac:dyDescent="0.25">
      <c r="A39" s="5" t="s">
        <v>87</v>
      </c>
      <c r="B39">
        <v>0</v>
      </c>
      <c r="C39" s="3">
        <v>45671</v>
      </c>
      <c r="D39" s="5" t="s">
        <v>51</v>
      </c>
    </row>
    <row r="40" spans="1:4" x14ac:dyDescent="0.25">
      <c r="A40" s="5" t="s">
        <v>88</v>
      </c>
      <c r="B40">
        <v>100</v>
      </c>
      <c r="C40" s="3">
        <v>45771</v>
      </c>
      <c r="D40" s="5" t="s">
        <v>51</v>
      </c>
    </row>
    <row r="41" spans="1:4" x14ac:dyDescent="0.25">
      <c r="A41" s="5" t="s">
        <v>89</v>
      </c>
      <c r="B41">
        <v>50</v>
      </c>
      <c r="C41" s="3">
        <v>45700</v>
      </c>
      <c r="D41" s="5" t="s">
        <v>49</v>
      </c>
    </row>
    <row r="42" spans="1:4" x14ac:dyDescent="0.25">
      <c r="A42" s="5" t="s">
        <v>90</v>
      </c>
      <c r="B42">
        <v>100</v>
      </c>
      <c r="C42" s="3">
        <v>45720</v>
      </c>
      <c r="D42" s="5" t="s">
        <v>49</v>
      </c>
    </row>
    <row r="43" spans="1:4" x14ac:dyDescent="0.25">
      <c r="A43" s="5" t="s">
        <v>91</v>
      </c>
      <c r="B43">
        <v>100</v>
      </c>
      <c r="C43" s="3">
        <v>45743</v>
      </c>
      <c r="D43" s="5" t="s">
        <v>49</v>
      </c>
    </row>
    <row r="44" spans="1:4" x14ac:dyDescent="0.25">
      <c r="A44" s="5" t="s">
        <v>92</v>
      </c>
      <c r="B44">
        <v>25</v>
      </c>
      <c r="C44" s="3">
        <v>45707</v>
      </c>
      <c r="D44" s="5" t="s">
        <v>51</v>
      </c>
    </row>
    <row r="45" spans="1:4" x14ac:dyDescent="0.25">
      <c r="A45" s="5" t="s">
        <v>93</v>
      </c>
      <c r="B45">
        <v>150</v>
      </c>
      <c r="C45" s="3">
        <v>45734</v>
      </c>
      <c r="D45" s="5" t="s">
        <v>49</v>
      </c>
    </row>
    <row r="46" spans="1:4" x14ac:dyDescent="0.25">
      <c r="A46" s="5" t="s">
        <v>94</v>
      </c>
      <c r="B46">
        <v>75</v>
      </c>
      <c r="C46" s="3">
        <v>45789</v>
      </c>
      <c r="D46" s="5" t="s">
        <v>49</v>
      </c>
    </row>
    <row r="47" spans="1:4" x14ac:dyDescent="0.25">
      <c r="A47" s="5" t="s">
        <v>95</v>
      </c>
      <c r="B47">
        <v>25</v>
      </c>
      <c r="C47" s="3">
        <v>45795</v>
      </c>
      <c r="D47" s="5" t="s">
        <v>51</v>
      </c>
    </row>
    <row r="48" spans="1:4" x14ac:dyDescent="0.25">
      <c r="A48" s="5" t="s">
        <v>96</v>
      </c>
      <c r="B48">
        <v>0</v>
      </c>
      <c r="C48" s="3">
        <v>45668</v>
      </c>
      <c r="D48" s="5" t="s">
        <v>51</v>
      </c>
    </row>
    <row r="49" spans="1:4" x14ac:dyDescent="0.25">
      <c r="A49" s="5" t="s">
        <v>97</v>
      </c>
      <c r="B49">
        <v>25</v>
      </c>
      <c r="C49" s="3">
        <v>45764</v>
      </c>
      <c r="D49" s="5" t="s">
        <v>49</v>
      </c>
    </row>
    <row r="50" spans="1:4" x14ac:dyDescent="0.25">
      <c r="A50" s="5" t="s">
        <v>98</v>
      </c>
      <c r="B50">
        <v>25</v>
      </c>
      <c r="C50" s="3">
        <v>45739</v>
      </c>
      <c r="D50" s="5" t="s">
        <v>49</v>
      </c>
    </row>
    <row r="51" spans="1:4" x14ac:dyDescent="0.25">
      <c r="A51" s="5" t="s">
        <v>99</v>
      </c>
      <c r="B51">
        <v>0</v>
      </c>
      <c r="C51" s="3">
        <v>45675</v>
      </c>
      <c r="D51" s="5" t="s">
        <v>51</v>
      </c>
    </row>
    <row r="52" spans="1:4" x14ac:dyDescent="0.25">
      <c r="A52" s="5" t="s">
        <v>100</v>
      </c>
      <c r="B52">
        <v>25</v>
      </c>
      <c r="C52" s="3">
        <v>45717</v>
      </c>
      <c r="D52" s="5" t="s">
        <v>49</v>
      </c>
    </row>
    <row r="53" spans="1:4" x14ac:dyDescent="0.25">
      <c r="A53" s="5" t="s">
        <v>101</v>
      </c>
      <c r="B53">
        <v>25</v>
      </c>
      <c r="C53" s="3">
        <v>45761</v>
      </c>
      <c r="D53" s="5" t="s">
        <v>51</v>
      </c>
    </row>
    <row r="54" spans="1:4" x14ac:dyDescent="0.25">
      <c r="A54" s="5" t="s">
        <v>102</v>
      </c>
      <c r="B54">
        <v>50</v>
      </c>
      <c r="C54" s="3">
        <v>45735</v>
      </c>
      <c r="D54" s="5" t="s">
        <v>51</v>
      </c>
    </row>
    <row r="55" spans="1:4" x14ac:dyDescent="0.25">
      <c r="A55" s="5" t="s">
        <v>103</v>
      </c>
      <c r="B55">
        <v>25</v>
      </c>
      <c r="C55" s="3">
        <v>45689</v>
      </c>
      <c r="D55" s="5" t="s">
        <v>49</v>
      </c>
    </row>
    <row r="56" spans="1:4" x14ac:dyDescent="0.25">
      <c r="A56" s="5" t="s">
        <v>104</v>
      </c>
      <c r="B56">
        <v>25</v>
      </c>
      <c r="C56" s="3">
        <v>45744</v>
      </c>
      <c r="D56" s="5" t="s">
        <v>49</v>
      </c>
    </row>
    <row r="57" spans="1:4" x14ac:dyDescent="0.25">
      <c r="A57" s="5" t="s">
        <v>105</v>
      </c>
      <c r="B57">
        <v>75</v>
      </c>
      <c r="C57" s="3">
        <v>45643</v>
      </c>
      <c r="D57" s="5" t="s">
        <v>49</v>
      </c>
    </row>
    <row r="58" spans="1:4" x14ac:dyDescent="0.25">
      <c r="A58" s="5" t="s">
        <v>106</v>
      </c>
      <c r="B58">
        <v>25</v>
      </c>
      <c r="C58" s="3">
        <v>45710</v>
      </c>
      <c r="D58" s="5" t="s">
        <v>49</v>
      </c>
    </row>
    <row r="59" spans="1:4" x14ac:dyDescent="0.25">
      <c r="A59" s="5" t="s">
        <v>107</v>
      </c>
      <c r="B59">
        <v>150</v>
      </c>
      <c r="C59" s="3">
        <v>45710</v>
      </c>
      <c r="D59" s="5" t="s">
        <v>49</v>
      </c>
    </row>
    <row r="60" spans="1:4" x14ac:dyDescent="0.25">
      <c r="A60" s="5" t="s">
        <v>108</v>
      </c>
      <c r="B60">
        <v>0</v>
      </c>
      <c r="C60" s="3">
        <v>45731</v>
      </c>
      <c r="D60" s="5" t="s">
        <v>51</v>
      </c>
    </row>
    <row r="61" spans="1:4" x14ac:dyDescent="0.25">
      <c r="A61" s="5" t="s">
        <v>109</v>
      </c>
      <c r="B61">
        <v>25</v>
      </c>
      <c r="C61" s="3">
        <v>45753</v>
      </c>
      <c r="D61" s="5" t="s">
        <v>49</v>
      </c>
    </row>
    <row r="62" spans="1:4" x14ac:dyDescent="0.25">
      <c r="A62" s="5" t="s">
        <v>110</v>
      </c>
      <c r="B62">
        <v>50</v>
      </c>
      <c r="C62" s="3">
        <v>45781</v>
      </c>
      <c r="D62" s="5" t="s">
        <v>51</v>
      </c>
    </row>
    <row r="63" spans="1:4" x14ac:dyDescent="0.25">
      <c r="A63" s="5" t="s">
        <v>111</v>
      </c>
      <c r="B63">
        <v>100</v>
      </c>
      <c r="C63" s="3">
        <v>45680</v>
      </c>
      <c r="D63" s="5" t="s">
        <v>49</v>
      </c>
    </row>
    <row r="64" spans="1:4" x14ac:dyDescent="0.25">
      <c r="A64" s="5" t="s">
        <v>112</v>
      </c>
      <c r="B64">
        <v>0</v>
      </c>
      <c r="C64" s="3">
        <v>45745</v>
      </c>
      <c r="D64" s="5" t="s">
        <v>51</v>
      </c>
    </row>
    <row r="65" spans="1:4" x14ac:dyDescent="0.25">
      <c r="A65" s="5" t="s">
        <v>113</v>
      </c>
      <c r="B65">
        <v>100</v>
      </c>
      <c r="C65" s="3">
        <v>45726</v>
      </c>
      <c r="D65" s="5" t="s">
        <v>51</v>
      </c>
    </row>
    <row r="66" spans="1:4" x14ac:dyDescent="0.25">
      <c r="A66" s="5" t="s">
        <v>114</v>
      </c>
      <c r="B66">
        <v>25</v>
      </c>
      <c r="C66" s="3">
        <v>45730</v>
      </c>
      <c r="D66" s="5" t="s">
        <v>49</v>
      </c>
    </row>
    <row r="67" spans="1:4" x14ac:dyDescent="0.25">
      <c r="A67" s="5" t="s">
        <v>115</v>
      </c>
      <c r="B67">
        <v>0</v>
      </c>
      <c r="C67" s="3">
        <v>45775</v>
      </c>
      <c r="D67" s="5" t="s">
        <v>51</v>
      </c>
    </row>
    <row r="68" spans="1:4" x14ac:dyDescent="0.25">
      <c r="A68" s="5" t="s">
        <v>116</v>
      </c>
      <c r="B68">
        <v>75</v>
      </c>
      <c r="C68" s="3">
        <v>45737</v>
      </c>
      <c r="D68" s="5" t="s">
        <v>51</v>
      </c>
    </row>
    <row r="69" spans="1:4" x14ac:dyDescent="0.25">
      <c r="A69" s="5" t="s">
        <v>117</v>
      </c>
      <c r="B69">
        <v>0</v>
      </c>
      <c r="C69" s="3">
        <v>45716</v>
      </c>
      <c r="D69" s="5" t="s">
        <v>51</v>
      </c>
    </row>
    <row r="70" spans="1:4" x14ac:dyDescent="0.25">
      <c r="A70" s="5" t="s">
        <v>118</v>
      </c>
      <c r="B70">
        <v>50</v>
      </c>
      <c r="C70" s="3">
        <v>45683</v>
      </c>
      <c r="D70" s="5" t="s">
        <v>51</v>
      </c>
    </row>
    <row r="71" spans="1:4" x14ac:dyDescent="0.25">
      <c r="A71" s="5" t="s">
        <v>119</v>
      </c>
      <c r="B71">
        <v>50</v>
      </c>
      <c r="C71" s="3">
        <v>45780</v>
      </c>
      <c r="D71" s="5" t="s">
        <v>49</v>
      </c>
    </row>
    <row r="72" spans="1:4" x14ac:dyDescent="0.25">
      <c r="A72" s="5" t="s">
        <v>120</v>
      </c>
      <c r="B72">
        <v>0</v>
      </c>
      <c r="C72" s="3">
        <v>45671</v>
      </c>
      <c r="D72" s="5" t="s">
        <v>51</v>
      </c>
    </row>
    <row r="73" spans="1:4" x14ac:dyDescent="0.25">
      <c r="A73" s="5" t="s">
        <v>121</v>
      </c>
      <c r="B73">
        <v>0</v>
      </c>
      <c r="C73" s="3">
        <v>45752</v>
      </c>
      <c r="D73" s="5" t="s">
        <v>51</v>
      </c>
    </row>
    <row r="74" spans="1:4" x14ac:dyDescent="0.25">
      <c r="A74" s="5" t="s">
        <v>122</v>
      </c>
      <c r="B74">
        <v>50</v>
      </c>
      <c r="C74" s="3">
        <v>45670</v>
      </c>
      <c r="D74" s="5" t="s">
        <v>49</v>
      </c>
    </row>
    <row r="75" spans="1:4" x14ac:dyDescent="0.25">
      <c r="A75" s="5" t="s">
        <v>123</v>
      </c>
      <c r="B75">
        <v>150</v>
      </c>
      <c r="C75" s="3">
        <v>45712</v>
      </c>
      <c r="D75" s="5" t="s">
        <v>49</v>
      </c>
    </row>
    <row r="76" spans="1:4" x14ac:dyDescent="0.25">
      <c r="A76" s="5" t="s">
        <v>124</v>
      </c>
      <c r="B76">
        <v>150</v>
      </c>
      <c r="C76" s="3">
        <v>45690</v>
      </c>
      <c r="D76" s="5" t="s">
        <v>51</v>
      </c>
    </row>
    <row r="77" spans="1:4" x14ac:dyDescent="0.25">
      <c r="A77" s="5" t="s">
        <v>125</v>
      </c>
      <c r="B77">
        <v>0</v>
      </c>
      <c r="C77" s="3">
        <v>45710</v>
      </c>
      <c r="D77" s="5" t="s">
        <v>51</v>
      </c>
    </row>
    <row r="78" spans="1:4" x14ac:dyDescent="0.25">
      <c r="A78" s="5" t="s">
        <v>126</v>
      </c>
      <c r="B78">
        <v>50</v>
      </c>
      <c r="C78" s="3">
        <v>45725</v>
      </c>
      <c r="D78" s="5" t="s">
        <v>51</v>
      </c>
    </row>
    <row r="79" spans="1:4" x14ac:dyDescent="0.25">
      <c r="A79" s="5" t="s">
        <v>127</v>
      </c>
      <c r="B79">
        <v>50</v>
      </c>
      <c r="C79" s="3">
        <v>45675</v>
      </c>
      <c r="D79" s="5" t="s">
        <v>49</v>
      </c>
    </row>
    <row r="80" spans="1:4" x14ac:dyDescent="0.25">
      <c r="A80" s="5" t="s">
        <v>128</v>
      </c>
      <c r="B80">
        <v>150</v>
      </c>
      <c r="C80" s="3">
        <v>45782</v>
      </c>
      <c r="D80" s="5" t="s">
        <v>49</v>
      </c>
    </row>
    <row r="81" spans="1:4" x14ac:dyDescent="0.25">
      <c r="A81" s="5" t="s">
        <v>129</v>
      </c>
      <c r="B81">
        <v>50</v>
      </c>
      <c r="C81" s="3">
        <v>45761</v>
      </c>
      <c r="D81" s="5" t="s">
        <v>49</v>
      </c>
    </row>
    <row r="82" spans="1:4" x14ac:dyDescent="0.25">
      <c r="A82" s="5" t="s">
        <v>130</v>
      </c>
      <c r="B82">
        <v>0</v>
      </c>
      <c r="C82" s="3">
        <v>45721</v>
      </c>
      <c r="D82" s="5" t="s">
        <v>51</v>
      </c>
    </row>
    <row r="83" spans="1:4" x14ac:dyDescent="0.25">
      <c r="A83" s="5" t="s">
        <v>131</v>
      </c>
      <c r="B83">
        <v>25</v>
      </c>
      <c r="C83" s="3">
        <v>45659</v>
      </c>
      <c r="D83" s="5" t="s">
        <v>49</v>
      </c>
    </row>
    <row r="84" spans="1:4" x14ac:dyDescent="0.25">
      <c r="A84" s="5" t="s">
        <v>132</v>
      </c>
      <c r="B84">
        <v>25</v>
      </c>
      <c r="C84" s="3">
        <v>45744</v>
      </c>
      <c r="D84" s="5" t="s">
        <v>51</v>
      </c>
    </row>
    <row r="85" spans="1:4" x14ac:dyDescent="0.25">
      <c r="A85" s="5" t="s">
        <v>133</v>
      </c>
      <c r="B85">
        <v>75</v>
      </c>
      <c r="C85" s="3">
        <v>45744</v>
      </c>
      <c r="D85" s="5" t="s">
        <v>51</v>
      </c>
    </row>
    <row r="86" spans="1:4" x14ac:dyDescent="0.25">
      <c r="A86" s="5" t="s">
        <v>134</v>
      </c>
      <c r="B86">
        <v>25</v>
      </c>
      <c r="C86" s="3">
        <v>45760</v>
      </c>
      <c r="D86" s="5" t="s">
        <v>51</v>
      </c>
    </row>
    <row r="87" spans="1:4" x14ac:dyDescent="0.25">
      <c r="A87" s="5" t="s">
        <v>135</v>
      </c>
      <c r="B87">
        <v>100</v>
      </c>
      <c r="C87" s="3">
        <v>45708</v>
      </c>
      <c r="D87" s="5" t="s">
        <v>49</v>
      </c>
    </row>
    <row r="88" spans="1:4" x14ac:dyDescent="0.25">
      <c r="A88" s="5" t="s">
        <v>136</v>
      </c>
      <c r="B88">
        <v>25</v>
      </c>
      <c r="C88" s="3">
        <v>45773</v>
      </c>
      <c r="D88" s="5" t="s">
        <v>49</v>
      </c>
    </row>
    <row r="89" spans="1:4" x14ac:dyDescent="0.25">
      <c r="A89" s="5" t="s">
        <v>137</v>
      </c>
      <c r="B89">
        <v>25</v>
      </c>
      <c r="C89" s="3">
        <v>45690</v>
      </c>
      <c r="D89" s="5" t="s">
        <v>49</v>
      </c>
    </row>
    <row r="90" spans="1:4" x14ac:dyDescent="0.25">
      <c r="A90" s="5" t="s">
        <v>138</v>
      </c>
      <c r="B90">
        <v>100</v>
      </c>
      <c r="C90" s="3">
        <v>45765</v>
      </c>
      <c r="D90" s="5" t="s">
        <v>49</v>
      </c>
    </row>
    <row r="91" spans="1:4" x14ac:dyDescent="0.25">
      <c r="A91" s="5" t="s">
        <v>139</v>
      </c>
      <c r="B91">
        <v>100</v>
      </c>
      <c r="C91" s="3">
        <v>45696</v>
      </c>
      <c r="D91" s="5" t="s">
        <v>49</v>
      </c>
    </row>
    <row r="92" spans="1:4" x14ac:dyDescent="0.25">
      <c r="A92" s="5" t="s">
        <v>140</v>
      </c>
      <c r="B92">
        <v>75</v>
      </c>
      <c r="C92" s="3">
        <v>45759</v>
      </c>
      <c r="D92" s="5" t="s">
        <v>49</v>
      </c>
    </row>
    <row r="93" spans="1:4" x14ac:dyDescent="0.25">
      <c r="A93" s="5" t="s">
        <v>141</v>
      </c>
      <c r="B93">
        <v>25</v>
      </c>
      <c r="C93" s="3">
        <v>45691</v>
      </c>
      <c r="D93" s="5" t="s">
        <v>49</v>
      </c>
    </row>
    <row r="94" spans="1:4" x14ac:dyDescent="0.25">
      <c r="A94" s="5" t="s">
        <v>142</v>
      </c>
      <c r="B94">
        <v>25</v>
      </c>
      <c r="C94" s="3">
        <v>45712</v>
      </c>
      <c r="D94" s="5" t="s">
        <v>49</v>
      </c>
    </row>
    <row r="95" spans="1:4" x14ac:dyDescent="0.25">
      <c r="A95" s="5" t="s">
        <v>143</v>
      </c>
      <c r="B95">
        <v>25</v>
      </c>
      <c r="C95" s="3">
        <v>45751</v>
      </c>
      <c r="D95" s="5" t="s">
        <v>49</v>
      </c>
    </row>
    <row r="96" spans="1:4" x14ac:dyDescent="0.25">
      <c r="A96" s="5" t="s">
        <v>144</v>
      </c>
      <c r="B96">
        <v>150</v>
      </c>
      <c r="C96" s="3">
        <v>45757</v>
      </c>
      <c r="D96" s="5" t="s">
        <v>49</v>
      </c>
    </row>
    <row r="97" spans="1:4" x14ac:dyDescent="0.25">
      <c r="A97" s="5" t="s">
        <v>145</v>
      </c>
      <c r="B97">
        <v>25</v>
      </c>
      <c r="C97" s="3">
        <v>45690</v>
      </c>
      <c r="D97" s="5" t="s">
        <v>49</v>
      </c>
    </row>
    <row r="98" spans="1:4" x14ac:dyDescent="0.25">
      <c r="A98" s="5" t="s">
        <v>146</v>
      </c>
      <c r="B98">
        <v>150</v>
      </c>
      <c r="C98" s="3">
        <v>45716</v>
      </c>
      <c r="D98" s="5" t="s">
        <v>49</v>
      </c>
    </row>
    <row r="99" spans="1:4" x14ac:dyDescent="0.25">
      <c r="A99" s="5" t="s">
        <v>147</v>
      </c>
      <c r="B99">
        <v>75</v>
      </c>
      <c r="C99" s="3">
        <v>45767</v>
      </c>
      <c r="D99" s="5" t="s">
        <v>51</v>
      </c>
    </row>
    <row r="100" spans="1:4" x14ac:dyDescent="0.25">
      <c r="A100" s="5" t="s">
        <v>148</v>
      </c>
      <c r="B100">
        <v>150</v>
      </c>
      <c r="C100" s="3">
        <v>45698</v>
      </c>
      <c r="D100" s="5" t="s">
        <v>51</v>
      </c>
    </row>
    <row r="101" spans="1:4" x14ac:dyDescent="0.25">
      <c r="A101" s="5" t="s">
        <v>149</v>
      </c>
      <c r="B101">
        <v>75</v>
      </c>
      <c r="C101" s="3">
        <v>45725</v>
      </c>
      <c r="D101" s="5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2028-FB61-484A-80FC-D17498660F15}">
  <dimension ref="A1:G42"/>
  <sheetViews>
    <sheetView topLeftCell="A10" workbookViewId="0">
      <selection activeCell="G39" sqref="G39"/>
    </sheetView>
  </sheetViews>
  <sheetFormatPr defaultColWidth="20.710937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25</v>
      </c>
    </row>
    <row r="2" spans="1:6" x14ac:dyDescent="0.25">
      <c r="A2" s="2" t="s">
        <v>4</v>
      </c>
      <c r="B2" s="2" t="s">
        <v>5</v>
      </c>
      <c r="C2" s="2" t="s">
        <v>6</v>
      </c>
      <c r="D2" s="2">
        <v>50000</v>
      </c>
      <c r="E2">
        <f>VLOOKUP("E103",A2:D6,4,FALSE)</f>
        <v>55000</v>
      </c>
      <c r="F2" t="str">
        <f>_xlfn.XLOOKUP("A*", B2:B6, A2:A6,"not found", 2, -1)</f>
        <v>E105</v>
      </c>
    </row>
    <row r="3" spans="1:6" x14ac:dyDescent="0.25">
      <c r="A3" s="2" t="s">
        <v>7</v>
      </c>
      <c r="B3" s="2" t="s">
        <v>8</v>
      </c>
      <c r="C3" s="2" t="s">
        <v>9</v>
      </c>
      <c r="D3" s="2">
        <v>60000</v>
      </c>
      <c r="F3" t="str">
        <f>_xlfn.XLOOKUP(B5, B2:B6, A2:A6,"not found",  -1)</f>
        <v>E104</v>
      </c>
    </row>
    <row r="4" spans="1:6" x14ac:dyDescent="0.25">
      <c r="A4" s="2" t="s">
        <v>10</v>
      </c>
      <c r="B4" s="2" t="s">
        <v>11</v>
      </c>
      <c r="C4" s="2" t="s">
        <v>12</v>
      </c>
      <c r="D4" s="2">
        <v>55000</v>
      </c>
    </row>
    <row r="5" spans="1:6" x14ac:dyDescent="0.25">
      <c r="A5" s="2" t="s">
        <v>13</v>
      </c>
      <c r="B5" s="2" t="s">
        <v>14</v>
      </c>
      <c r="C5" s="2" t="s">
        <v>15</v>
      </c>
      <c r="D5" s="2">
        <v>58000</v>
      </c>
    </row>
    <row r="6" spans="1:6" x14ac:dyDescent="0.25">
      <c r="A6" s="2" t="s">
        <v>16</v>
      </c>
      <c r="B6" s="2" t="s">
        <v>27</v>
      </c>
      <c r="C6" s="2" t="s">
        <v>9</v>
      </c>
      <c r="D6" s="2">
        <v>62000</v>
      </c>
    </row>
    <row r="9" spans="1:6" ht="9.75" customHeight="1" x14ac:dyDescent="0.25"/>
    <row r="10" spans="1:6" x14ac:dyDescent="0.25">
      <c r="A10" s="1" t="s">
        <v>18</v>
      </c>
      <c r="B10" s="1" t="s">
        <v>19</v>
      </c>
    </row>
    <row r="11" spans="1:6" x14ac:dyDescent="0.25">
      <c r="A11" s="2">
        <v>0</v>
      </c>
      <c r="B11" s="2" t="s">
        <v>20</v>
      </c>
      <c r="D11">
        <v>50</v>
      </c>
      <c r="E11">
        <v>68</v>
      </c>
      <c r="F11" t="str">
        <f>_xlfn.XLOOKUP(E11, A11:A15, B11:B15, "Not found", 2)</f>
        <v>Not found</v>
      </c>
    </row>
    <row r="12" spans="1:6" x14ac:dyDescent="0.25">
      <c r="A12" s="2">
        <v>50</v>
      </c>
      <c r="B12" s="2" t="s">
        <v>21</v>
      </c>
      <c r="D12">
        <f>VLOOKUP(D11,A11:B15,1,TRUE)</f>
        <v>50</v>
      </c>
    </row>
    <row r="13" spans="1:6" x14ac:dyDescent="0.25">
      <c r="A13" s="2">
        <v>60</v>
      </c>
      <c r="B13" s="2" t="s">
        <v>22</v>
      </c>
    </row>
    <row r="14" spans="1:6" x14ac:dyDescent="0.25">
      <c r="A14" s="2">
        <v>75</v>
      </c>
      <c r="B14" s="2" t="s">
        <v>23</v>
      </c>
    </row>
    <row r="15" spans="1:6" x14ac:dyDescent="0.25">
      <c r="A15" s="2">
        <v>90</v>
      </c>
      <c r="B15" s="2" t="s">
        <v>24</v>
      </c>
    </row>
    <row r="18" spans="1:5" x14ac:dyDescent="0.25">
      <c r="A18" s="1" t="s">
        <v>28</v>
      </c>
      <c r="B18" s="1" t="s">
        <v>29</v>
      </c>
      <c r="C18" s="1" t="s">
        <v>30</v>
      </c>
      <c r="D18" s="1" t="s">
        <v>31</v>
      </c>
    </row>
    <row r="19" spans="1:5" x14ac:dyDescent="0.25">
      <c r="A19" s="2" t="s">
        <v>4</v>
      </c>
      <c r="B19" s="2" t="s">
        <v>5</v>
      </c>
      <c r="C19" s="2" t="s">
        <v>6</v>
      </c>
      <c r="D19" s="2">
        <v>50000</v>
      </c>
      <c r="E19">
        <f>_xlfn.XLOOKUP(B21,B19:B23,D19:D23,"not found",0)</f>
        <v>55000</v>
      </c>
    </row>
    <row r="20" spans="1:5" x14ac:dyDescent="0.25">
      <c r="A20" s="2" t="s">
        <v>7</v>
      </c>
      <c r="B20" s="2" t="s">
        <v>8</v>
      </c>
      <c r="C20" s="2" t="s">
        <v>9</v>
      </c>
      <c r="D20" s="2">
        <v>60000</v>
      </c>
      <c r="E20" t="str">
        <f>_xlfn.XLOOKUP("D*",B19:B23,A19:A23,"not found",2)</f>
        <v>E104</v>
      </c>
    </row>
    <row r="21" spans="1:5" x14ac:dyDescent="0.25">
      <c r="A21" s="2" t="s">
        <v>10</v>
      </c>
      <c r="B21" s="2" t="s">
        <v>11</v>
      </c>
      <c r="C21" s="2" t="s">
        <v>12</v>
      </c>
      <c r="D21" s="2">
        <v>55000</v>
      </c>
      <c r="E21">
        <f>_xlfn.XLOOKUP("E*",B19:B23,D19:D23,"not found",2,-1)</f>
        <v>62000</v>
      </c>
    </row>
    <row r="22" spans="1:5" x14ac:dyDescent="0.25">
      <c r="A22" s="2" t="s">
        <v>13</v>
      </c>
      <c r="B22" s="2" t="s">
        <v>14</v>
      </c>
      <c r="C22" s="2" t="s">
        <v>15</v>
      </c>
      <c r="D22" s="2">
        <v>58000</v>
      </c>
    </row>
    <row r="23" spans="1:5" x14ac:dyDescent="0.25">
      <c r="A23" s="2" t="s">
        <v>16</v>
      </c>
      <c r="B23" s="2" t="s">
        <v>17</v>
      </c>
      <c r="C23" s="2" t="s">
        <v>9</v>
      </c>
      <c r="D23" s="2">
        <v>62000</v>
      </c>
    </row>
    <row r="26" spans="1:5" x14ac:dyDescent="0.25">
      <c r="A26" s="1" t="s">
        <v>24</v>
      </c>
      <c r="B26" s="1" t="s">
        <v>23</v>
      </c>
      <c r="C26" s="1" t="s">
        <v>22</v>
      </c>
      <c r="D26" s="1" t="s">
        <v>39</v>
      </c>
    </row>
    <row r="27" spans="1:5" x14ac:dyDescent="0.25">
      <c r="A27" s="2" t="s">
        <v>32</v>
      </c>
      <c r="B27" s="2" t="s">
        <v>33</v>
      </c>
      <c r="C27" s="2" t="s">
        <v>34</v>
      </c>
      <c r="D27">
        <f>SUMIF(A28:A32,"Apple",C28:C32)</f>
        <v>350</v>
      </c>
    </row>
    <row r="28" spans="1:5" x14ac:dyDescent="0.25">
      <c r="A28" s="2" t="s">
        <v>35</v>
      </c>
      <c r="B28" s="2" t="s">
        <v>36</v>
      </c>
      <c r="C28" s="2">
        <v>100</v>
      </c>
      <c r="D28">
        <f>SUMIF(B28:B32,B28,C28:C32)</f>
        <v>320</v>
      </c>
    </row>
    <row r="29" spans="1:5" x14ac:dyDescent="0.25">
      <c r="A29" s="2" t="s">
        <v>37</v>
      </c>
      <c r="B29" s="2" t="s">
        <v>38</v>
      </c>
      <c r="C29" s="2">
        <v>80</v>
      </c>
      <c r="D29">
        <f>SUMIFS(C28:C32, A28:A32, "Apple",  B28:B32, "North")</f>
        <v>230</v>
      </c>
    </row>
    <row r="30" spans="1:5" x14ac:dyDescent="0.25">
      <c r="A30" s="2" t="s">
        <v>35</v>
      </c>
      <c r="B30" s="2" t="s">
        <v>38</v>
      </c>
      <c r="C30" s="2">
        <v>120</v>
      </c>
      <c r="D30">
        <f>SUMIFS(C28:C32,   A28:A32,  A28,  B28:B32,  B28)</f>
        <v>230</v>
      </c>
    </row>
    <row r="31" spans="1:5" x14ac:dyDescent="0.25">
      <c r="A31" s="2" t="s">
        <v>37</v>
      </c>
      <c r="B31" s="2" t="s">
        <v>36</v>
      </c>
      <c r="C31" s="2">
        <v>90</v>
      </c>
      <c r="D31">
        <f>SUMIF(C28:C32,  "&gt;100",  C28:C32)</f>
        <v>250</v>
      </c>
    </row>
    <row r="32" spans="1:5" x14ac:dyDescent="0.25">
      <c r="A32" s="2" t="s">
        <v>35</v>
      </c>
      <c r="B32" s="2" t="s">
        <v>36</v>
      </c>
      <c r="C32" s="2">
        <v>130</v>
      </c>
      <c r="D32">
        <f>SUMIF(A28:A32,"A*",C28:C32)</f>
        <v>350</v>
      </c>
    </row>
    <row r="37" spans="1:7" x14ac:dyDescent="0.25">
      <c r="A37" s="1" t="s">
        <v>40</v>
      </c>
      <c r="B37" s="1" t="s">
        <v>32</v>
      </c>
      <c r="C37" s="1" t="s">
        <v>33</v>
      </c>
      <c r="D37" s="1" t="s">
        <v>34</v>
      </c>
      <c r="E37" s="1" t="s">
        <v>41</v>
      </c>
      <c r="F37" t="s">
        <v>42</v>
      </c>
      <c r="G37" t="s">
        <v>37</v>
      </c>
    </row>
    <row r="38" spans="1:7" x14ac:dyDescent="0.25">
      <c r="A38" s="4">
        <v>45292</v>
      </c>
      <c r="B38" s="2" t="s">
        <v>35</v>
      </c>
      <c r="C38" s="2" t="s">
        <v>36</v>
      </c>
      <c r="D38" s="2">
        <v>100</v>
      </c>
      <c r="E38" t="str">
        <f>TEXT(A38, "MMM")</f>
        <v>Jan</v>
      </c>
      <c r="G38" t="s">
        <v>43</v>
      </c>
    </row>
    <row r="39" spans="1:7" x14ac:dyDescent="0.25">
      <c r="A39" s="4">
        <v>45301</v>
      </c>
      <c r="B39" s="2" t="s">
        <v>37</v>
      </c>
      <c r="C39" s="2" t="s">
        <v>38</v>
      </c>
      <c r="D39" s="2">
        <v>80</v>
      </c>
      <c r="E39" t="str">
        <f t="shared" ref="E39:E42" si="0">TEXT(A39, "MMM")</f>
        <v>Jan</v>
      </c>
      <c r="G39" t="s">
        <v>36</v>
      </c>
    </row>
    <row r="40" spans="1:7" x14ac:dyDescent="0.25">
      <c r="A40" s="4">
        <v>45311</v>
      </c>
      <c r="B40" s="2" t="s">
        <v>35</v>
      </c>
      <c r="C40" s="2" t="s">
        <v>38</v>
      </c>
      <c r="D40" s="2">
        <v>120</v>
      </c>
      <c r="E40" t="str">
        <f t="shared" si="0"/>
        <v>Jan</v>
      </c>
      <c r="G40">
        <f>SUMIFS(D38:D42,B38:B42,G37,E38:E42,G38,C38:C42,G39)</f>
        <v>90</v>
      </c>
    </row>
    <row r="41" spans="1:7" x14ac:dyDescent="0.25">
      <c r="A41" s="4">
        <v>45323</v>
      </c>
      <c r="B41" s="2" t="s">
        <v>37</v>
      </c>
      <c r="C41" s="2" t="s">
        <v>36</v>
      </c>
      <c r="D41" s="2">
        <v>90</v>
      </c>
      <c r="E41" t="str">
        <f t="shared" si="0"/>
        <v>Feb</v>
      </c>
    </row>
    <row r="42" spans="1:7" x14ac:dyDescent="0.25">
      <c r="A42" s="4">
        <v>45332</v>
      </c>
      <c r="B42" s="2" t="s">
        <v>35</v>
      </c>
      <c r="C42" s="2" t="s">
        <v>36</v>
      </c>
      <c r="D42" s="2">
        <v>130</v>
      </c>
      <c r="E42" t="str">
        <f t="shared" si="0"/>
        <v>Feb</v>
      </c>
    </row>
  </sheetData>
  <dataValidations count="3">
    <dataValidation type="list" allowBlank="1" showInputMessage="1" showErrorMessage="1" sqref="G37" xr:uid="{8D3AC017-0823-4B73-9BD6-7D6ACC398C5C}">
      <formula1>$B$38:$B$42</formula1>
    </dataValidation>
    <dataValidation type="list" allowBlank="1" showInputMessage="1" showErrorMessage="1" sqref="G38" xr:uid="{3A39EBBF-A7B4-42A2-8D88-B421E9BD134F}">
      <formula1>$E$38:$E$42</formula1>
    </dataValidation>
    <dataValidation type="list" allowBlank="1" showInputMessage="1" showErrorMessage="1" sqref="G39" xr:uid="{3EB1B2BB-3AE9-457C-AB0D-EC90A7C45009}">
      <formula1>$C$38:$C$42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l r C v W o n d P / + k A A A A 9 g A A A B I A H A B D b 2 5 m a W c v U G F j a 2 F n Z S 5 4 b W w g o h g A K K A U A A A A A A A A A A A A A A A A A A A A A A A A A A A A h Y 9 B D o I w F E S v Q r q n h a q J I Z + y U H e S m J g Y t 0 2 t 0 A g f Q 4 v l b i 4 8 k l c Q o 6 g 7 l / P m L W b u 1 x t k f V 0 F F 9 1 a 0 2 B K Y h q R Q K N q D g a L l H T u G M 5 J J m A j 1 U k W O h h k t E l v D y k p n T s n j H n v q Z / Q p i 0 Y j 6 K Y 7 f P 1 V p W 6 l u Q j m / 9 y a N A 6 i U o T A b v X G M F p P O W U z 4 Z N w E Y I u c G v w I f u 2 f 5 A W H S V 6 1 o t N I b L F b A x A n t / E A 9 Q S w M E F A A C A A g A l r C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w r 1 r y D B O K d w E A A C c E A A A T A B w A R m 9 y b X V s Y X M v U 2 V j d G l v b j E u b S C i G A A o o B Q A A A A A A A A A A A A A A A A A A A A A A A A A A A D V U k 1 L w 0 A Q v R f 6 H 4 Z 4 a S E E B P W g 5 C A p o i B S b W + t l G k y t i u b 3 b I z K Z b S / + 6 k a f 3 A i t 7 E X L I 7 H 2 / e 2 3 l M u R j v Y N D 8 j y / a r X a L 5 x i o g E B L c h V B C p a k 3 Q L 9 B r 4 K e R 3 J e J n 0 f F 6 V 5 K R z Z S w l m X e i F + 5 E 2 f k 4 E F o Q U x I s g n 9 W b B 4 X K A j o 0 K 7 Y 8 J i s E Q I J W B D k t p q + D X u r q O v H u 2 i S 8 z L q x q O e t p X a G N I o j m L I v K 1 K x + l J D P e V F x r I y l L 6 f k z u v K P H b t x w P 4 r 6 w Z e a K + C a d G 7 g S I U M c a q F u 8 w u 3 m l k x j D a x S + t H e R o M X A q o f o I m c 3 R z R R x u F r Q O 9 w w o O M n H 8 q G Y Z 3 k z o H 5 8 X o d 3 e p 5 c t N T O a J l I P Q i m x j W 0 U M j X e M 3 T s 5 O k h p k m 7 g y g W X S V 4 Z z Z J r 0 U G j f r G / W 1 G T z K j g q P o F u u u 2 W c Q e J f 9 x 6 j u U C z c x N t g v 7 w 9 1 / I v K D A 0 7 / s w P 2 Q s F h S V 9 8 Y G t / 8 J Y O f 0 m G 7 0 y C S z Q W p 0 a f 2 h z q Q z F u x r / 2 x y t Q S w E C L Q A U A A I A C A C W s K 9 a i d 0 / / 6 Q A A A D 2 A A A A E g A A A A A A A A A A A A A A A A A A A A A A Q 2 9 u Z m l n L 1 B h Y 2 t h Z 2 U u e G 1 s U E s B A i 0 A F A A C A A g A l r C v W g / K 6 a u k A A A A 6 Q A A A B M A A A A A A A A A A A A A A A A A 8 A A A A F t D b 2 5 0 Z W 5 0 X 1 R 5 c G V z X S 5 4 b W x Q S w E C L Q A U A A I A C A C W s K 9 a 8 g w T i n c B A A A n B A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F A A A A A A A A D g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h Y W E 2 N m Y 1 L T k x N 2 U t N G N m O S 0 4 N W E 2 L T k 5 Z D Q w N 2 E z Z G I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Z l b n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y M D o w M z o 1 O C 4 1 N j c 1 M T A y W i I g L z 4 8 R W 5 0 c n k g V H l w Z T 0 i R m l s b E N v b H V t b l R 5 c G V z I i B W Y W x 1 Z T 0 i c 0 J n T U p C Z z 0 9 I i A v P j x F b n R y e S B U e X B l P S J G a W x s Q 2 9 s d W 1 u T m F t Z X M i I F Z h b H V l P S J z W y Z x d W 9 0 O 0 x l Y W R f S U Q m c X V v d D s s J n F 1 b 3 Q 7 U m V 2 Z W 5 1 Z S Z x d W 9 0 O y w m c X V v d D t G a X J z d F 9 Q d X J j a G F z Z V 9 E Y X R l J n F 1 b 3 Q 7 L C Z x d W 9 0 O 0 N o d X J u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Z l b n V l L 0 F 1 d G 9 S Z W 1 v d m V k Q 2 9 s d W 1 u c z E u e 0 x l Y W R f S U Q s M H 0 m c X V v d D s s J n F 1 b 3 Q 7 U 2 V j d G l v b j E v c m V 2 Z W 5 1 Z S 9 B d X R v U m V t b 3 Z l Z E N v b H V t b n M x L n t S Z X Z l b n V l L D F 9 J n F 1 b 3 Q 7 L C Z x d W 9 0 O 1 N l Y 3 R p b 2 4 x L 3 J l d m V u d W U v Q X V 0 b 1 J l b W 9 2 Z W R D b 2 x 1 b W 5 z M S 5 7 R m l y c 3 R f U H V y Y 2 h h c 2 V f R G F 0 Z S w y f S Z x d W 9 0 O y w m c X V v d D t T Z W N 0 a W 9 u M S 9 y Z X Z l b n V l L 0 F 1 d G 9 S Z W 1 v d m V k Q 2 9 s d W 1 u c z E u e 0 N o d X J u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2 Z W 5 1 Z S 9 B d X R v U m V t b 3 Z l Z E N v b H V t b n M x L n t M Z W F k X 0 l E L D B 9 J n F 1 b 3 Q 7 L C Z x d W 9 0 O 1 N l Y 3 R p b 2 4 x L 3 J l d m V u d W U v Q X V 0 b 1 J l b W 9 2 Z W R D b 2 x 1 b W 5 z M S 5 7 U m V 2 Z W 5 1 Z S w x f S Z x d W 9 0 O y w m c X V v d D t T Z W N 0 a W 9 u M S 9 y Z X Z l b n V l L 0 F 1 d G 9 S Z W 1 v d m V k Q 2 9 s d W 1 u c z E u e 0 Z p c n N 0 X 1 B 1 c m N o Y X N l X 0 R h d G U s M n 0 m c X V v d D s s J n F 1 b 3 Q 7 U 2 V j d G l v b j E v c m V 2 Z W 5 1 Z S 9 B d X R v U m V t b 3 Z l Z E N v b H V t b n M x L n t D a H V y b m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Z l b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T h h Y j B i N S 0 0 N j d l L T R i N z Y t O D c 1 M C 1 m M D c z Y T M 5 O W F k Z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t c G F p Z 2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y M D o w N D o 0 N C 4 1 M z I y N D A 1 W i I g L z 4 8 R W 5 0 c n k g V H l w Z T 0 i R m l s b E N v b H V t b l R 5 c G V z I i B W Y W x 1 Z T 0 i c 0 J n W U R C Z 1 k 9 I i A v P j x F b n R y e S B U e X B l P S J G a W x s Q 2 9 s d W 1 u T m F t Z X M i I F Z h b H V l P S J z W y Z x d W 9 0 O 2 N h b X B h a W d u I G 5 h b W U m c X V v d D s s J n F 1 b 3 Q 7 b G V h Z F 9 z b 3 V y Y 2 V z J n F 1 b 3 Q 7 L C Z x d W 9 0 O 3 J l d m V u d W U m c X V v d D s s J n F 1 b 3 Q 7 Y X Z h a W x h Y m l s a X R p Z X M m c X V v d D s s J n F 1 b 3 Q 7 c m F 0 a W 5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X B h a W d u X 2 R h d G E v Q X V 0 b 1 J l b W 9 2 Z W R D b 2 x 1 b W 5 z M S 5 7 Y 2 F t c G F p Z 2 4 g b m F t Z S w w f S Z x d W 9 0 O y w m c X V v d D t T Z W N 0 a W 9 u M S 9 j Y W 1 w Y W l n b l 9 k Y X R h L 0 F 1 d G 9 S Z W 1 v d m V k Q 2 9 s d W 1 u c z E u e 2 x l Y W R f c 2 9 1 c m N l c y w x f S Z x d W 9 0 O y w m c X V v d D t T Z W N 0 a W 9 u M S 9 j Y W 1 w Y W l n b l 9 k Y X R h L 0 F 1 d G 9 S Z W 1 v d m V k Q 2 9 s d W 1 u c z E u e 3 J l d m V u d W U s M n 0 m c X V v d D s s J n F 1 b 3 Q 7 U 2 V j d G l v b j E v Y 2 F t c G F p Z 2 5 f Z G F 0 Y S 9 B d X R v U m V t b 3 Z l Z E N v b H V t b n M x L n t h d m F p b G F i a W x p d G l l c y w z f S Z x d W 9 0 O y w m c X V v d D t T Z W N 0 a W 9 u M S 9 j Y W 1 w Y W l n b l 9 k Y X R h L 0 F 1 d G 9 S Z W 1 v d m V k Q 2 9 s d W 1 u c z E u e 3 J h d G l u Z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t c G F p Z 2 5 f Z G F 0 Y S 9 B d X R v U m V t b 3 Z l Z E N v b H V t b n M x L n t j Y W 1 w Y W l n b i B u Y W 1 l L D B 9 J n F 1 b 3 Q 7 L C Z x d W 9 0 O 1 N l Y 3 R p b 2 4 x L 2 N h b X B h a W d u X 2 R h d G E v Q X V 0 b 1 J l b W 9 2 Z W R D b 2 x 1 b W 5 z M S 5 7 b G V h Z F 9 z b 3 V y Y 2 V z L D F 9 J n F 1 b 3 Q 7 L C Z x d W 9 0 O 1 N l Y 3 R p b 2 4 x L 2 N h b X B h a W d u X 2 R h d G E v Q X V 0 b 1 J l b W 9 2 Z W R D b 2 x 1 b W 5 z M S 5 7 c m V 2 Z W 5 1 Z S w y f S Z x d W 9 0 O y w m c X V v d D t T Z W N 0 a W 9 u M S 9 j Y W 1 w Y W l n b l 9 k Y X R h L 0 F 1 d G 9 S Z W 1 v d m V k Q 2 9 s d W 1 u c z E u e 2 F 2 Y W l s Y W J p b G l 0 a W V z L D N 9 J n F 1 b 3 Q 7 L C Z x d W 9 0 O 1 N l Y 3 R p b 2 4 x L 2 N h b X B h a W d u X 2 R h d G E v Q X V 0 b 1 J l b W 9 2 Z W R D b 2 x 1 b W 5 z M S 5 7 c m F 0 a W 5 n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t c G F p Z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Y W l n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u D l 9 a M s x 0 m 3 Y R M P 3 q U 1 f g A A A A A C A A A A A A A Q Z g A A A A E A A C A A A A D E x B c S 5 A U A K z W g + o L o n O O B L F j O 2 R / c n k n E A C U m m L m n v w A A A A A O g A A A A A I A A C A A A A C 3 X z e x X e B 0 R h / 0 d U q r i D 9 9 G w b 4 0 P X G r A N q 2 a F O 8 H A B 6 V A A A A C 1 b 2 l b T q n X i y P G H Z 5 z l m g i g 1 K V w S d Z a O / l U Q q J w G 2 k w y n e s v a m W g E X B O 1 9 U w E t 5 K 3 8 P 9 h v k 3 l 6 T A a D l J l K e 3 L 1 / L 6 Z Q q k e + 9 a P M M j D G G 5 9 T k A A A A A 1 8 d R B H w F c W V t F S D 1 z o i E C T N r Q F B N g Y F C t H 5 y i V 5 W M P d P 7 d 8 n v O z H y R a T + u g T 8 z P x l 8 g 3 m N i D j q / 0 x h d w 8 S z x K < / D a t a M a s h u p > 
</file>

<file path=customXml/itemProps1.xml><?xml version="1.0" encoding="utf-8"?>
<ds:datastoreItem xmlns:ds="http://schemas.openxmlformats.org/officeDocument/2006/customXml" ds:itemID="{03C1853D-4F92-4C06-B375-0BC40E830F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campaign_data</vt:lpstr>
      <vt:lpstr>revenue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 raj</dc:creator>
  <cp:lastModifiedBy>nim raj</cp:lastModifiedBy>
  <dcterms:created xsi:type="dcterms:W3CDTF">2025-05-14T14:33:47Z</dcterms:created>
  <dcterms:modified xsi:type="dcterms:W3CDTF">2025-05-15T20:05:01Z</dcterms:modified>
</cp:coreProperties>
</file>