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Nivhu\Desktop\CalcGCS_1217_02.01.22\исходники\2\"/>
    </mc:Choice>
  </mc:AlternateContent>
  <xr:revisionPtr revIDLastSave="0" documentId="13_ncr:1_{BB41974C-662D-4397-95C2-53295C6049B7}" xr6:coauthVersionLast="47" xr6:coauthVersionMax="47" xr10:uidLastSave="{00000000-0000-0000-0000-000000000000}"/>
  <bookViews>
    <workbookView xWindow="-28920" yWindow="-75" windowWidth="29040" windowHeight="15840" tabRatio="705" xr2:uid="{00000000-000D-0000-FFFF-FFFF00000000}"/>
  </bookViews>
  <sheets>
    <sheet name="Ж.1" sheetId="14" r:id="rId1"/>
    <sheet name="Ж.2" sheetId="15" r:id="rId2"/>
    <sheet name="Ж.3" sheetId="16" r:id="rId3"/>
    <sheet name="Ж.4" sheetId="17" r:id="rId4"/>
    <sheet name="Ж.5" sheetId="18" r:id="rId5"/>
    <sheet name="Ж.6" sheetId="19" r:id="rId6"/>
    <sheet name="Проверка" sheetId="21" r:id="rId7"/>
    <sheet name="Справка" sheetId="23" r:id="rId8"/>
    <sheet name="Цикличность" sheetId="24" r:id="rId9"/>
  </sheets>
  <functionGroups builtInGroupCount="19"/>
  <definedNames>
    <definedName name="_xlnm._FilterDatabase" localSheetId="0" hidden="1">Ж.1!$A$13:$CT$105</definedName>
    <definedName name="_xlnm._FilterDatabase" localSheetId="1" hidden="1">Ж.2!$A$13:$AV$306</definedName>
    <definedName name="_xlnm._FilterDatabase" localSheetId="2" hidden="1">Ж.3!$A$13:$S$822</definedName>
    <definedName name="_xlnm._FilterDatabase" localSheetId="3" hidden="1">Ж.4!$A$13:$L$30</definedName>
    <definedName name="_xlnm._FilterDatabase" localSheetId="4" hidden="1">Ж.5!$A$13:$G$714</definedName>
    <definedName name="_xlnm._FilterDatabase" localSheetId="5" hidden="1">Ж.6!$A$13:$K$30</definedName>
    <definedName name="AvPScale">Цикличность!$AL$11</definedName>
    <definedName name="CyclesCount">Цикличность!$N$2</definedName>
    <definedName name="DoItFast">Цикличность!$AN$14</definedName>
    <definedName name="MaxPScale">Цикличность!$AL$10</definedName>
    <definedName name="MaxTimeScale">Цикличность!$AL$4</definedName>
    <definedName name="MinPScale">Цикличность!$AL$9</definedName>
    <definedName name="MinTimeScale">Цикличность!$AL$3</definedName>
    <definedName name="MissedNecesssary">Проверка!$S$3</definedName>
    <definedName name="MissedType">Проверка!$S$6</definedName>
    <definedName name="№кц" hidden="1">#REF!</definedName>
    <definedName name="OutOfValidation">Проверка!$S$4</definedName>
    <definedName name="PeakClass">Цикличность!$AL$13</definedName>
    <definedName name="PositionAdj">Цикличность!$AO$16</definedName>
    <definedName name="RegionTable">Таблица3[Область]</definedName>
    <definedName name="ScaleAdj">Цикличность!$AO$15</definedName>
    <definedName name="SomethingWrong">Проверка!$S$8</definedName>
    <definedName name="TimeOff">Цикличность!$N$23</definedName>
    <definedName name="TotalTimeScale">Цикличность!$AL$2</definedName>
    <definedName name="WrongAmount">Проверка!$S$7</definedName>
    <definedName name="WrongPipeline">Проверка!$S$5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15" i="14" l="1"/>
  <c r="AZ16" i="14"/>
  <c r="AZ17" i="14"/>
  <c r="AZ18" i="14"/>
  <c r="AZ19" i="14"/>
  <c r="AZ20" i="14"/>
  <c r="AZ21" i="14"/>
  <c r="AZ22" i="14"/>
  <c r="AZ23" i="14"/>
  <c r="AZ24" i="14"/>
  <c r="AZ25" i="14"/>
  <c r="AZ26" i="14"/>
  <c r="AZ27" i="14"/>
  <c r="AZ28" i="14"/>
  <c r="AZ29" i="14"/>
  <c r="AZ30" i="14"/>
  <c r="AZ31" i="14"/>
  <c r="AZ32" i="14"/>
  <c r="AZ33" i="14"/>
  <c r="AZ34" i="14"/>
  <c r="AZ35" i="14"/>
  <c r="AZ36" i="14"/>
  <c r="AZ37" i="14"/>
  <c r="AZ38" i="14"/>
  <c r="AZ39" i="14"/>
  <c r="AZ40" i="14"/>
  <c r="AZ41" i="14"/>
  <c r="AZ42" i="14"/>
  <c r="AZ43" i="14"/>
  <c r="AZ44" i="14"/>
  <c r="AZ45" i="14"/>
  <c r="AZ46" i="14"/>
  <c r="AZ47" i="14"/>
  <c r="AZ48" i="14"/>
  <c r="AZ49" i="14"/>
  <c r="AZ50" i="14"/>
  <c r="AZ51" i="14"/>
  <c r="AZ52" i="14"/>
  <c r="AZ53" i="14"/>
  <c r="AZ54" i="14"/>
  <c r="AZ55" i="14"/>
  <c r="AZ56" i="14"/>
  <c r="AZ57" i="14"/>
  <c r="AZ58" i="14"/>
  <c r="AZ59" i="14"/>
  <c r="AZ60" i="14"/>
  <c r="AZ61" i="14"/>
  <c r="AZ62" i="14"/>
  <c r="AZ63" i="14"/>
  <c r="AZ64" i="14"/>
  <c r="AZ65" i="14"/>
  <c r="AZ66" i="14"/>
  <c r="AZ67" i="14"/>
  <c r="AZ68" i="14"/>
  <c r="AZ69" i="14"/>
  <c r="AZ70" i="14"/>
  <c r="AZ71" i="14"/>
  <c r="AZ72" i="14"/>
  <c r="AZ73" i="14"/>
  <c r="AZ74" i="14"/>
  <c r="AZ75" i="14"/>
  <c r="AZ76" i="14"/>
  <c r="AZ77" i="14"/>
  <c r="AZ78" i="14"/>
  <c r="AZ79" i="14"/>
  <c r="AZ80" i="14"/>
  <c r="AZ81" i="14"/>
  <c r="AZ82" i="14"/>
  <c r="AZ83" i="14"/>
  <c r="AZ84" i="14"/>
  <c r="AZ85" i="14"/>
  <c r="AZ86" i="14"/>
  <c r="AZ87" i="14"/>
  <c r="AZ88" i="14"/>
  <c r="AZ89" i="14"/>
  <c r="AZ90" i="14"/>
  <c r="AZ91" i="14"/>
  <c r="AZ92" i="14"/>
  <c r="AZ93" i="14"/>
  <c r="AZ94" i="14"/>
  <c r="AZ95" i="14"/>
  <c r="AZ96" i="14"/>
  <c r="AZ97" i="14"/>
  <c r="AZ98" i="14"/>
  <c r="AZ99" i="14"/>
  <c r="AZ100" i="14"/>
  <c r="AZ101" i="14"/>
  <c r="AZ102" i="14"/>
  <c r="AZ103" i="14"/>
  <c r="AZ104" i="14"/>
  <c r="AZ105" i="14"/>
  <c r="AZ14" i="14"/>
  <c r="BZ105" i="14" l="1"/>
  <c r="BR105" i="14"/>
  <c r="BE105" i="14"/>
  <c r="BZ104" i="14"/>
  <c r="BR104" i="14"/>
  <c r="BE104" i="14"/>
  <c r="BZ103" i="14"/>
  <c r="BR103" i="14"/>
  <c r="BE103" i="14"/>
  <c r="BZ102" i="14"/>
  <c r="BR102" i="14"/>
  <c r="BE102" i="14"/>
  <c r="BZ101" i="14"/>
  <c r="BR101" i="14"/>
  <c r="BE101" i="14"/>
  <c r="BZ100" i="14"/>
  <c r="BR100" i="14"/>
  <c r="BE100" i="14"/>
  <c r="BZ99" i="14"/>
  <c r="BR99" i="14"/>
  <c r="BE99" i="14"/>
  <c r="BZ98" i="14"/>
  <c r="BR98" i="14"/>
  <c r="BE98" i="14"/>
  <c r="BZ97" i="14"/>
  <c r="BR97" i="14"/>
  <c r="BE97" i="14"/>
  <c r="BZ96" i="14"/>
  <c r="BR96" i="14"/>
  <c r="BE96" i="14"/>
  <c r="BZ95" i="14"/>
  <c r="BR95" i="14"/>
  <c r="BE95" i="14"/>
  <c r="BZ94" i="14"/>
  <c r="BR94" i="14"/>
  <c r="BE94" i="14"/>
  <c r="BZ93" i="14"/>
  <c r="BR93" i="14"/>
  <c r="BE93" i="14"/>
  <c r="BZ92" i="14"/>
  <c r="BR92" i="14"/>
  <c r="BE92" i="14"/>
  <c r="BZ91" i="14"/>
  <c r="BR91" i="14"/>
  <c r="BE91" i="14"/>
  <c r="BZ90" i="14"/>
  <c r="BR90" i="14"/>
  <c r="BE90" i="14"/>
  <c r="BZ89" i="14"/>
  <c r="BR89" i="14"/>
  <c r="BE89" i="14"/>
  <c r="BZ88" i="14"/>
  <c r="BR88" i="14"/>
  <c r="BE88" i="14"/>
  <c r="BZ87" i="14"/>
  <c r="BR87" i="14"/>
  <c r="BE87" i="14"/>
  <c r="BZ86" i="14"/>
  <c r="BR86" i="14"/>
  <c r="BE86" i="14"/>
  <c r="BZ85" i="14"/>
  <c r="BR85" i="14"/>
  <c r="BE85" i="14"/>
  <c r="BZ84" i="14"/>
  <c r="BR84" i="14"/>
  <c r="BE84" i="14"/>
  <c r="BZ83" i="14"/>
  <c r="BR83" i="14"/>
  <c r="BE83" i="14"/>
  <c r="BZ82" i="14"/>
  <c r="BR82" i="14"/>
  <c r="BE82" i="14"/>
  <c r="BZ81" i="14"/>
  <c r="BR81" i="14"/>
  <c r="BE81" i="14"/>
  <c r="BZ80" i="14"/>
  <c r="BR80" i="14"/>
  <c r="BE80" i="14"/>
  <c r="BZ79" i="14"/>
  <c r="BR79" i="14"/>
  <c r="BE79" i="14"/>
  <c r="BZ78" i="14"/>
  <c r="BR78" i="14"/>
  <c r="BE78" i="14"/>
  <c r="BZ77" i="14"/>
  <c r="BR77" i="14"/>
  <c r="BE77" i="14"/>
  <c r="BZ76" i="14"/>
  <c r="BR76" i="14"/>
  <c r="BE76" i="14"/>
  <c r="BZ75" i="14"/>
  <c r="BR75" i="14"/>
  <c r="BE75" i="14"/>
  <c r="BZ74" i="14"/>
  <c r="BR74" i="14"/>
  <c r="BE74" i="14"/>
  <c r="BZ73" i="14"/>
  <c r="BR73" i="14"/>
  <c r="BE73" i="14"/>
  <c r="BZ72" i="14"/>
  <c r="BR72" i="14"/>
  <c r="BE72" i="14"/>
  <c r="BZ71" i="14"/>
  <c r="BR71" i="14"/>
  <c r="BE71" i="14"/>
  <c r="BZ70" i="14"/>
  <c r="BR70" i="14"/>
  <c r="BE70" i="14"/>
  <c r="BZ69" i="14"/>
  <c r="BR69" i="14"/>
  <c r="BE69" i="14"/>
  <c r="BZ68" i="14"/>
  <c r="BR68" i="14"/>
  <c r="BE68" i="14"/>
  <c r="BZ67" i="14"/>
  <c r="BR67" i="14"/>
  <c r="BE67" i="14"/>
  <c r="BZ66" i="14"/>
  <c r="BR66" i="14"/>
  <c r="BE66" i="14"/>
  <c r="BZ65" i="14"/>
  <c r="BR65" i="14"/>
  <c r="BE65" i="14"/>
  <c r="BZ64" i="14"/>
  <c r="BR64" i="14"/>
  <c r="BE64" i="14"/>
  <c r="BZ63" i="14"/>
  <c r="BR63" i="14"/>
  <c r="BE63" i="14"/>
  <c r="BZ62" i="14"/>
  <c r="BR62" i="14"/>
  <c r="BE62" i="14"/>
  <c r="BZ61" i="14"/>
  <c r="BR61" i="14"/>
  <c r="BE61" i="14"/>
  <c r="BZ60" i="14"/>
  <c r="BR60" i="14"/>
  <c r="BE60" i="14"/>
  <c r="BZ59" i="14"/>
  <c r="BR59" i="14"/>
  <c r="BE59" i="14"/>
  <c r="BZ58" i="14"/>
  <c r="BR58" i="14"/>
  <c r="BE58" i="14"/>
  <c r="BZ57" i="14"/>
  <c r="BR57" i="14"/>
  <c r="BE57" i="14"/>
  <c r="BZ56" i="14"/>
  <c r="BR56" i="14"/>
  <c r="BE56" i="14"/>
  <c r="BZ55" i="14"/>
  <c r="BR55" i="14"/>
  <c r="BE55" i="14"/>
  <c r="BZ54" i="14"/>
  <c r="BR54" i="14"/>
  <c r="BE54" i="14"/>
  <c r="BZ53" i="14"/>
  <c r="BR53" i="14"/>
  <c r="BE53" i="14"/>
  <c r="BZ52" i="14"/>
  <c r="BR52" i="14"/>
  <c r="BE52" i="14"/>
  <c r="BZ51" i="14"/>
  <c r="BR51" i="14"/>
  <c r="BE51" i="14"/>
  <c r="BZ50" i="14"/>
  <c r="BR50" i="14"/>
  <c r="BE50" i="14"/>
  <c r="BZ49" i="14"/>
  <c r="BR49" i="14"/>
  <c r="BE49" i="14"/>
  <c r="BZ48" i="14"/>
  <c r="BR48" i="14"/>
  <c r="BE48" i="14"/>
  <c r="BZ47" i="14"/>
  <c r="BR47" i="14"/>
  <c r="BE47" i="14"/>
  <c r="BZ46" i="14"/>
  <c r="BR46" i="14"/>
  <c r="BE46" i="14"/>
  <c r="BZ45" i="14"/>
  <c r="BR45" i="14"/>
  <c r="BE45" i="14"/>
  <c r="BZ44" i="14"/>
  <c r="BR44" i="14"/>
  <c r="BE44" i="14"/>
  <c r="BZ43" i="14"/>
  <c r="BR43" i="14"/>
  <c r="BE43" i="14"/>
  <c r="BZ42" i="14"/>
  <c r="BR42" i="14"/>
  <c r="BE42" i="14"/>
  <c r="BZ41" i="14"/>
  <c r="BR41" i="14"/>
  <c r="BE41" i="14"/>
  <c r="BZ40" i="14"/>
  <c r="BR40" i="14"/>
  <c r="BE40" i="14"/>
  <c r="BZ39" i="14"/>
  <c r="BR39" i="14"/>
  <c r="BE39" i="14"/>
  <c r="BZ38" i="14"/>
  <c r="BR38" i="14"/>
  <c r="BE38" i="14"/>
  <c r="BZ37" i="14"/>
  <c r="BR37" i="14"/>
  <c r="BE37" i="14"/>
  <c r="BZ36" i="14"/>
  <c r="BR36" i="14"/>
  <c r="BE36" i="14"/>
  <c r="BZ35" i="14"/>
  <c r="BR35" i="14"/>
  <c r="BE35" i="14"/>
  <c r="BZ34" i="14"/>
  <c r="BR34" i="14"/>
  <c r="BE34" i="14"/>
  <c r="BZ33" i="14"/>
  <c r="BR33" i="14"/>
  <c r="BE33" i="14"/>
  <c r="BZ32" i="14"/>
  <c r="BR32" i="14"/>
  <c r="BE32" i="14"/>
  <c r="BZ31" i="14"/>
  <c r="BR31" i="14"/>
  <c r="BE31" i="14"/>
  <c r="BZ30" i="14"/>
  <c r="BR30" i="14"/>
  <c r="BE30" i="14"/>
  <c r="BZ29" i="14"/>
  <c r="BR29" i="14"/>
  <c r="BE29" i="14"/>
  <c r="BZ28" i="14"/>
  <c r="BR28" i="14"/>
  <c r="BE28" i="14"/>
  <c r="BZ27" i="14"/>
  <c r="BR27" i="14"/>
  <c r="BE27" i="14"/>
  <c r="BZ26" i="14"/>
  <c r="BR26" i="14"/>
  <c r="BE26" i="14"/>
  <c r="BZ25" i="14"/>
  <c r="BR25" i="14"/>
  <c r="BE25" i="14"/>
  <c r="BZ24" i="14"/>
  <c r="BR24" i="14"/>
  <c r="BE24" i="14"/>
  <c r="BZ23" i="14"/>
  <c r="BR23" i="14"/>
  <c r="BE23" i="14"/>
  <c r="BZ22" i="14"/>
  <c r="BR22" i="14"/>
  <c r="BE22" i="14"/>
  <c r="BZ21" i="14"/>
  <c r="BR21" i="14"/>
  <c r="BE21" i="14"/>
  <c r="BZ20" i="14"/>
  <c r="BR20" i="14"/>
  <c r="BE20" i="14"/>
  <c r="BZ19" i="14"/>
  <c r="BR19" i="14"/>
  <c r="BE19" i="14"/>
  <c r="BZ18" i="14"/>
  <c r="BR18" i="14"/>
  <c r="BE18" i="14"/>
  <c r="BZ17" i="14"/>
  <c r="BR17" i="14"/>
  <c r="BE17" i="14"/>
  <c r="BZ16" i="14"/>
  <c r="BR16" i="14"/>
  <c r="BE16" i="14"/>
  <c r="BZ15" i="14"/>
  <c r="BR15" i="14"/>
  <c r="BE15" i="14"/>
  <c r="CR14" i="14"/>
  <c r="CN14" i="14"/>
  <c r="CL14" i="14"/>
  <c r="BZ14" i="14"/>
  <c r="BR14" i="14"/>
  <c r="BO14" i="14"/>
  <c r="BN14" i="14" s="1"/>
  <c r="BL14" i="14" s="1"/>
  <c r="BI14" i="14"/>
  <c r="BE14" i="14"/>
  <c r="BQ14" i="14" l="1"/>
  <c r="BP14" i="14" s="1"/>
  <c r="BF16" i="14"/>
  <c r="AL10" i="24"/>
  <c r="AM12" i="24" l="1"/>
  <c r="AM13" i="24" s="1"/>
  <c r="AL14" i="24" l="1"/>
  <c r="AL12" i="24" l="1"/>
  <c r="AL11" i="24"/>
  <c r="AM9" i="24"/>
  <c r="AL5" i="24"/>
  <c r="AL3" i="24"/>
  <c r="AL4" i="24"/>
  <c r="AL13" i="24" l="1"/>
  <c r="AM10" i="24"/>
  <c r="AL6" i="24"/>
  <c r="AM4" i="24"/>
  <c r="AN4" i="24" s="1"/>
  <c r="AM11" i="24"/>
  <c r="AM6" i="24" l="1"/>
  <c r="AN6" i="24" s="1"/>
  <c r="O5" i="24"/>
  <c r="O7" i="24"/>
  <c r="O9" i="24"/>
  <c r="O11" i="24"/>
  <c r="O13" i="24"/>
  <c r="O15" i="24"/>
  <c r="O17" i="24"/>
  <c r="O19" i="24"/>
  <c r="O21" i="24"/>
  <c r="O4" i="24"/>
  <c r="O6" i="24"/>
  <c r="O8" i="24"/>
  <c r="O10" i="24"/>
  <c r="O12" i="24"/>
  <c r="O14" i="24"/>
  <c r="O16" i="24"/>
  <c r="O18" i="24"/>
  <c r="O20" i="24"/>
  <c r="O3" i="24"/>
  <c r="Q3" i="24" l="1"/>
  <c r="P3" i="24"/>
  <c r="Q18" i="24"/>
  <c r="P18" i="24"/>
  <c r="Q14" i="24"/>
  <c r="P14" i="24"/>
  <c r="Q10" i="24"/>
  <c r="P10" i="24"/>
  <c r="Q6" i="24"/>
  <c r="P6" i="24"/>
  <c r="Q21" i="24"/>
  <c r="P21" i="24"/>
  <c r="Q17" i="24"/>
  <c r="P17" i="24"/>
  <c r="Q13" i="24"/>
  <c r="P13" i="24"/>
  <c r="Q9" i="24"/>
  <c r="P9" i="24"/>
  <c r="Q5" i="24"/>
  <c r="P5" i="24"/>
  <c r="Q20" i="24"/>
  <c r="P20" i="24"/>
  <c r="Q16" i="24"/>
  <c r="P16" i="24"/>
  <c r="Q12" i="24"/>
  <c r="P12" i="24"/>
  <c r="Q8" i="24"/>
  <c r="P8" i="24"/>
  <c r="Q4" i="24"/>
  <c r="P4" i="24"/>
  <c r="Q19" i="24"/>
  <c r="P19" i="24"/>
  <c r="Q15" i="24"/>
  <c r="P15" i="24"/>
  <c r="Q11" i="24"/>
  <c r="P11" i="24"/>
  <c r="Q7" i="24"/>
  <c r="P7" i="24"/>
  <c r="AL17" i="24" l="1"/>
  <c r="AL16"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Podolskaia</author>
  </authors>
  <commentList>
    <comment ref="U1" authorId="0" shapeId="0" xr:uid="{00000000-0006-0000-0600-000001000000}">
      <text>
        <r>
          <rPr>
            <sz val="9"/>
            <color indexed="81"/>
            <rFont val="Tahoma"/>
            <family val="2"/>
            <charset val="204"/>
          </rPr>
          <t xml:space="preserve">Список может быть дополнен (по согласованию с ВНИИГАЗ) на основани определений, приведенных в НТД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Podolskaia</author>
  </authors>
  <commentList>
    <comment ref="AK9" authorId="0" shapeId="0" xr:uid="{00000000-0006-0000-0800-000001000000}">
      <text>
        <r>
          <rPr>
            <sz val="9"/>
            <color indexed="81"/>
            <rFont val="Tahoma"/>
            <family val="2"/>
            <charset val="204"/>
          </rPr>
          <t xml:space="preserve">Без учета периодов отключения
</t>
        </r>
      </text>
    </comment>
    <comment ref="AN10" authorId="0" shapeId="0" xr:uid="{00000000-0006-0000-0800-000002000000}">
      <text>
        <r>
          <rPr>
            <sz val="9"/>
            <color indexed="81"/>
            <rFont val="Tahoma"/>
            <family val="2"/>
            <charset val="204"/>
          </rPr>
          <t>Выделение экстремумов, отличающихся друг от друга на величину, превышающую ширину класса нагрузки</t>
        </r>
      </text>
    </comment>
    <comment ref="AN12" authorId="0" shapeId="0" xr:uid="{00000000-0006-0000-0800-000003000000}">
      <text>
        <r>
          <rPr>
            <sz val="9"/>
            <color indexed="81"/>
            <rFont val="Tahoma"/>
            <family val="2"/>
            <charset val="204"/>
          </rPr>
          <t>Подсчет количества циклов с различным размахом ("метод полных циклов", п. 3.3.3.1 ГОСТ 25.101-83)</t>
        </r>
      </text>
    </comment>
    <comment ref="AK13" authorId="0" shapeId="0" xr:uid="{00000000-0006-0000-0800-000004000000}">
      <text>
        <r>
          <rPr>
            <sz val="9"/>
            <color indexed="81"/>
            <rFont val="Tahoma"/>
            <family val="2"/>
            <charset val="204"/>
          </rPr>
          <t xml:space="preserve">п. 2.1 ГОСТ 25.101-83
</t>
        </r>
      </text>
    </comment>
  </commentList>
</comments>
</file>

<file path=xl/sharedStrings.xml><?xml version="1.0" encoding="utf-8"?>
<sst xmlns="http://schemas.openxmlformats.org/spreadsheetml/2006/main" count="21670" uniqueCount="2565">
  <si>
    <t>МГ</t>
  </si>
  <si>
    <t>Тип</t>
  </si>
  <si>
    <t>Способ прокладки</t>
  </si>
  <si>
    <t>Категория</t>
  </si>
  <si>
    <t>Тип АЗП</t>
  </si>
  <si>
    <t>-</t>
  </si>
  <si>
    <t>ЛПУ</t>
  </si>
  <si>
    <t>КС</t>
  </si>
  <si>
    <t>Информация о непроектных нагрузках и воздействиях</t>
  </si>
  <si>
    <t>Прочие сведения</t>
  </si>
  <si>
    <t>Наименование</t>
  </si>
  <si>
    <t>Общие сведения о ТТ КС</t>
  </si>
  <si>
    <t>Обозначение (технологический номер)</t>
  </si>
  <si>
    <t>Проектное давление, МПа</t>
  </si>
  <si>
    <t>Максимальное разрешенное рабочее давление, МПа</t>
  </si>
  <si>
    <t>КЦ</t>
  </si>
  <si>
    <t>Примерная (КС-1)</t>
  </si>
  <si>
    <t>Образцовое</t>
  </si>
  <si>
    <t>Оттуда-Сюда I</t>
  </si>
  <si>
    <t>7А</t>
  </si>
  <si>
    <t>выходной шлейф</t>
  </si>
  <si>
    <t>Оттуда-Сюда II</t>
  </si>
  <si>
    <t>Выявленные дефекты</t>
  </si>
  <si>
    <t>Дата завершения диагностического обследования</t>
  </si>
  <si>
    <t>Тип обследования</t>
  </si>
  <si>
    <t>Номер диагностированного участка</t>
  </si>
  <si>
    <t>Протяженность диагностированного участка, м</t>
  </si>
  <si>
    <t>Исполнитель работ</t>
  </si>
  <si>
    <t>Метод контроля</t>
  </si>
  <si>
    <t>Заключение по результатам обследования</t>
  </si>
  <si>
    <t>№ элемента</t>
  </si>
  <si>
    <t>Обозначение</t>
  </si>
  <si>
    <t>Объект привязки</t>
  </si>
  <si>
    <t>Фактические параметры</t>
  </si>
  <si>
    <t>№ дефекта п/п</t>
  </si>
  <si>
    <t>Вид дефекта</t>
  </si>
  <si>
    <t>Координата дефекта, мм</t>
  </si>
  <si>
    <t>Угловая ориентация дефекта</t>
  </si>
  <si>
    <t>Геометрические характеристики дефектов</t>
  </si>
  <si>
    <t>Оценка степени опасности</t>
  </si>
  <si>
    <t>Компенсирующие мероприятия</t>
  </si>
  <si>
    <t>ВТД</t>
  </si>
  <si>
    <t>№1</t>
  </si>
  <si>
    <t>№2</t>
  </si>
  <si>
    <t>Толщина стенки, мм</t>
  </si>
  <si>
    <t>Длина, мм</t>
  </si>
  <si>
    <t>Начало</t>
  </si>
  <si>
    <t>Конец</t>
  </si>
  <si>
    <t>Начало, час</t>
  </si>
  <si>
    <t>Конец, час</t>
  </si>
  <si>
    <t>Ширина, мм</t>
  </si>
  <si>
    <t>Глубина, мм</t>
  </si>
  <si>
    <t>Относительная глубина, %</t>
  </si>
  <si>
    <t>ООО "Диагносты"</t>
  </si>
  <si>
    <t>Да</t>
  </si>
  <si>
    <t>ВИК, ВК</t>
  </si>
  <si>
    <t>Замена</t>
  </si>
  <si>
    <t>Коррозия</t>
  </si>
  <si>
    <t>КРН</t>
  </si>
  <si>
    <t>Вмятина</t>
  </si>
  <si>
    <t>Завод-изготовитель</t>
  </si>
  <si>
    <t>Наружный диаметр</t>
  </si>
  <si>
    <t>Класс прочности стали</t>
  </si>
  <si>
    <t>Пороговые значения механических свойств</t>
  </si>
  <si>
    <t>Номинальный размер, мм</t>
  </si>
  <si>
    <t>Допустимые отклонения ±ΔDmax, мм</t>
  </si>
  <si>
    <t>Допустимые отклонения ±Δtmax, мм</t>
  </si>
  <si>
    <r>
      <t>σ</t>
    </r>
    <r>
      <rPr>
        <vertAlign val="subscript"/>
        <sz val="10"/>
        <color theme="1"/>
        <rFont val="Times New Roman"/>
        <family val="1"/>
        <charset val="204"/>
      </rPr>
      <t>0,2</t>
    </r>
    <r>
      <rPr>
        <sz val="10"/>
        <color theme="1"/>
        <rFont val="Times New Roman"/>
        <family val="1"/>
        <charset val="204"/>
      </rPr>
      <t>, предел текучести, МПа (кгс/см</t>
    </r>
    <r>
      <rPr>
        <vertAlign val="superscript"/>
        <sz val="10"/>
        <color theme="1"/>
        <rFont val="Times New Roman"/>
        <family val="1"/>
        <charset val="204"/>
      </rPr>
      <t>2</t>
    </r>
    <r>
      <rPr>
        <sz val="10"/>
        <color theme="1"/>
        <rFont val="Times New Roman"/>
        <family val="1"/>
        <charset val="204"/>
      </rPr>
      <t>)</t>
    </r>
  </si>
  <si>
    <r>
      <t>предел прочности σ</t>
    </r>
    <r>
      <rPr>
        <vertAlign val="subscript"/>
        <sz val="10"/>
        <color theme="1"/>
        <rFont val="Times New Roman"/>
        <family val="1"/>
        <charset val="204"/>
      </rPr>
      <t>В</t>
    </r>
    <r>
      <rPr>
        <sz val="10"/>
        <color theme="1"/>
        <rFont val="Times New Roman"/>
        <family val="1"/>
        <charset val="204"/>
      </rPr>
      <t>, МПа (кгс/см</t>
    </r>
    <r>
      <rPr>
        <vertAlign val="superscript"/>
        <sz val="10"/>
        <color theme="1"/>
        <rFont val="Times New Roman"/>
        <family val="1"/>
        <charset val="204"/>
      </rPr>
      <t>2</t>
    </r>
    <r>
      <rPr>
        <sz val="10"/>
        <color theme="1"/>
        <rFont val="Times New Roman"/>
        <family val="1"/>
        <charset val="204"/>
      </rPr>
      <t>), не менее</t>
    </r>
  </si>
  <si>
    <r>
      <t>δ</t>
    </r>
    <r>
      <rPr>
        <vertAlign val="subscript"/>
        <sz val="10"/>
        <color theme="1"/>
        <rFont val="Times New Roman"/>
        <family val="1"/>
        <charset val="204"/>
      </rPr>
      <t>5</t>
    </r>
    <r>
      <rPr>
        <sz val="10"/>
        <color theme="1"/>
        <rFont val="Times New Roman"/>
        <family val="1"/>
        <charset val="204"/>
      </rPr>
      <t>, %, относительное удлинение, не менее</t>
    </r>
  </si>
  <si>
    <r>
      <t>Ударная вязкость KCV при температуре -40 °C, Дж/см</t>
    </r>
    <r>
      <rPr>
        <vertAlign val="superscript"/>
        <sz val="10"/>
        <color theme="1"/>
        <rFont val="Times New Roman"/>
        <family val="1"/>
        <charset val="204"/>
      </rPr>
      <t>2</t>
    </r>
  </si>
  <si>
    <t>Доля вязкой составляющей в изломе образца DWTT, %</t>
  </si>
  <si>
    <t>минимальное значение</t>
  </si>
  <si>
    <t>максимальное значение</t>
  </si>
  <si>
    <t>75% минимального среднего значения</t>
  </si>
  <si>
    <t>н/д</t>
  </si>
  <si>
    <t xml:space="preserve">Конструкция </t>
  </si>
  <si>
    <t>ОСТ-102-62-81</t>
  </si>
  <si>
    <t>1020х426</t>
  </si>
  <si>
    <t>23х23</t>
  </si>
  <si>
    <t>К60</t>
  </si>
  <si>
    <t xml:space="preserve">Тройник с силовыми накладками </t>
  </si>
  <si>
    <t>Наименование КС</t>
  </si>
  <si>
    <t>Номер КЦ</t>
  </si>
  <si>
    <t>Наименование МГ</t>
  </si>
  <si>
    <t>Область</t>
  </si>
  <si>
    <t>Инвентарный номер</t>
  </si>
  <si>
    <t>Свердловская</t>
  </si>
  <si>
    <t>да</t>
  </si>
  <si>
    <t>нет</t>
  </si>
  <si>
    <t>А3№1</t>
  </si>
  <si>
    <t>А3-Сдт№1</t>
  </si>
  <si>
    <t>Координата подключения ТТ КС к ЛЧ МГ, км</t>
  </si>
  <si>
    <t>без снятия изоляции</t>
  </si>
  <si>
    <t>Нет</t>
  </si>
  <si>
    <t>Слиточная плена</t>
  </si>
  <si>
    <t>Прокатная плена</t>
  </si>
  <si>
    <t>Трещина(ы) напряжения</t>
  </si>
  <si>
    <t>Подрез</t>
  </si>
  <si>
    <t>Закат</t>
  </si>
  <si>
    <t>Риска</t>
  </si>
  <si>
    <t>Продир (группа продиров)</t>
  </si>
  <si>
    <t>Царапина</t>
  </si>
  <si>
    <t>Расслоение</t>
  </si>
  <si>
    <t>Трещина сварного соединения</t>
  </si>
  <si>
    <t>Продольная трещина сварного соединения</t>
  </si>
  <si>
    <t>Поперечная трещина сварного соединения</t>
  </si>
  <si>
    <t>Разветвленная трещина сварного соединения</t>
  </si>
  <si>
    <t>Усадочная раковина сварного шва</t>
  </si>
  <si>
    <t>Вогнутость корня шва</t>
  </si>
  <si>
    <t>Свищ в сварном шве</t>
  </si>
  <si>
    <t>Пора в сварном шве</t>
  </si>
  <si>
    <t>Цепочка пор в сварном шве</t>
  </si>
  <si>
    <t>Непровар</t>
  </si>
  <si>
    <t>Прожог сварного шва</t>
  </si>
  <si>
    <t>Шлаковое включение сварного шва</t>
  </si>
  <si>
    <t>Брызги металла</t>
  </si>
  <si>
    <t>Поверхностное окисление сварного соединения</t>
  </si>
  <si>
    <t>Подрез зоны сплавления</t>
  </si>
  <si>
    <t>Наплыв на сварном соединении</t>
  </si>
  <si>
    <t>Равномерная коррозия</t>
  </si>
  <si>
    <t>Неравномерная коррозия</t>
  </si>
  <si>
    <t>Местная коррозия</t>
  </si>
  <si>
    <t>Точечная коррозия (Питтинг)</t>
  </si>
  <si>
    <t>Коррозия пятнами</t>
  </si>
  <si>
    <t>Коррозионная язва(ы)</t>
  </si>
  <si>
    <t>Гофр</t>
  </si>
  <si>
    <t>ГОСТ 21014-88</t>
  </si>
  <si>
    <t>ГОСТ-2601-84</t>
  </si>
  <si>
    <t>ГОСТ 5272-68</t>
  </si>
  <si>
    <t>Кривизна</t>
  </si>
  <si>
    <t>Инструкция по оценке дефектов труб и СДТ при ремонте и диагностировании МГ</t>
  </si>
  <si>
    <t>Источник</t>
  </si>
  <si>
    <t>Механическое повреждение</t>
  </si>
  <si>
    <t>#Имя листа
 (реальное)</t>
  </si>
  <si>
    <t>Имя соответствия 
(алиас)</t>
  </si>
  <si>
    <t>Цвет ошибки</t>
  </si>
  <si>
    <t>#Листы 
сравнения</t>
  </si>
  <si>
    <t>№ столбца Excel</t>
  </si>
  <si>
    <t>#Строки</t>
  </si>
  <si>
    <t>№ строки Excel</t>
  </si>
  <si>
    <t>1. Сначала нажать сюда:</t>
  </si>
  <si>
    <t>3. Потом нажать сюда:</t>
  </si>
  <si>
    <t>4. Устранить несоответсвия</t>
  </si>
  <si>
    <t>2. Внести недостающее, исправить некорректное</t>
  </si>
  <si>
    <t>6. Исправить ошибки</t>
  </si>
  <si>
    <t>Внимание! Программный модуль выполняет проверку на соотвествие данных требуемым форматам и ряду логических ограничений. За соотвествие данных исполнительной, проектной документации и результатам диагностических обследований несет отвественность представитель эксплуатирующей организации.</t>
  </si>
  <si>
    <t>Обязательные, но не заполненные поля</t>
  </si>
  <si>
    <t>Данные не соотвествуют требованиям к формату</t>
  </si>
  <si>
    <t>Цвета маркировки можно менять на свое усмотрение. Для этого измените заливку ячеек ниже:</t>
  </si>
  <si>
    <t>Несоотвествие числа дефектных элементов</t>
  </si>
  <si>
    <t>Несоответствие реквизитов ТТ (ЛПУ, КС, цех, тип, обозначение)</t>
  </si>
  <si>
    <t>Это настройки модуля, ничего в них не меняйте, если не уверены в результате :) Лучше скройте обратно.</t>
  </si>
  <si>
    <t>Марка стали</t>
  </si>
  <si>
    <t>Системная топология</t>
  </si>
  <si>
    <t>Оперативная значимость</t>
  </si>
  <si>
    <t>Резервирование</t>
  </si>
  <si>
    <t>Коридор</t>
  </si>
  <si>
    <t>Наличие резервного КЦ</t>
  </si>
  <si>
    <t>Наличие резервной КС</t>
  </si>
  <si>
    <t>Задир</t>
  </si>
  <si>
    <t>Смещение кромок</t>
  </si>
  <si>
    <t>По итогам обсуждения</t>
  </si>
  <si>
    <t>СТО Газпром 2-2.2-136-2007</t>
  </si>
  <si>
    <t>Недопустимая разнотолщинность</t>
  </si>
  <si>
    <t>СТО Газпром 2-2.3-760-2013</t>
  </si>
  <si>
    <t>01_Трещиноподобные дефекты</t>
  </si>
  <si>
    <t>02_Коррозионные дефекты</t>
  </si>
  <si>
    <t>04_Дефекты геометрии</t>
  </si>
  <si>
    <t>05_Металлургические дефекты</t>
  </si>
  <si>
    <t>06_Дефекты сварных соединений</t>
  </si>
  <si>
    <t>Дефект сварного стыка</t>
  </si>
  <si>
    <t>Применять нежелательно. Если дефект требует ремонта - возможно, потребуется представить документацию, обязывающую ремонтировать именно тот тип дефекта, который указан в акте (формуляре) обследования.</t>
  </si>
  <si>
    <t>Указывается наименование ЛПУМГ, в зоне ответственности которого находится КС</t>
  </si>
  <si>
    <t>Указывается наименование КС. При наличии у КС номера, он указывается в скобках.</t>
  </si>
  <si>
    <t>Указывается номер КЦ</t>
  </si>
  <si>
    <t> Указывается км подключения КЦ к ЛЧ МГ</t>
  </si>
  <si>
    <t>Указывается наименование МГ, к которому подключен ТТ. Номера ниток указываются римскими цифрами. При подключении ТТ (как правило, для промплощадки) к 2 и более МГ, их наименования перечисляются через запятую</t>
  </si>
  <si>
    <t>Краснодарский край</t>
  </si>
  <si>
    <t>Пермский край</t>
  </si>
  <si>
    <t>Республика Адыгея</t>
  </si>
  <si>
    <t>Республика Башкортостан</t>
  </si>
  <si>
    <t>Республика Дагестан</t>
  </si>
  <si>
    <t>Республика Ингушетия</t>
  </si>
  <si>
    <t>Республика Калмыкия</t>
  </si>
  <si>
    <t>Республика Коми</t>
  </si>
  <si>
    <t>Республика Марий Эл</t>
  </si>
  <si>
    <t xml:space="preserve">Республика Мордовия </t>
  </si>
  <si>
    <t>Республика Северная Осетия – Алания</t>
  </si>
  <si>
    <t>Республика Татарстан</t>
  </si>
  <si>
    <t xml:space="preserve">Ставропольский край </t>
  </si>
  <si>
    <t>Удмуртская Республика</t>
  </si>
  <si>
    <t>Чувашская Республика – Чувашия</t>
  </si>
  <si>
    <t>Ямало-Ненецкий автономный округ</t>
  </si>
  <si>
    <t>Архангельская</t>
  </si>
  <si>
    <t>Астраханская</t>
  </si>
  <si>
    <t>Белгородская</t>
  </si>
  <si>
    <t>Брянская</t>
  </si>
  <si>
    <t xml:space="preserve">Владимирская </t>
  </si>
  <si>
    <t>Волгоградская</t>
  </si>
  <si>
    <t>Вологодская</t>
  </si>
  <si>
    <t>Воронежская</t>
  </si>
  <si>
    <t>Ивановская</t>
  </si>
  <si>
    <t>Калининградская</t>
  </si>
  <si>
    <t xml:space="preserve">Калужская </t>
  </si>
  <si>
    <t>Кемеровская</t>
  </si>
  <si>
    <t>Кировская</t>
  </si>
  <si>
    <t xml:space="preserve">Курганская </t>
  </si>
  <si>
    <t>Курская</t>
  </si>
  <si>
    <t>Ленинградская</t>
  </si>
  <si>
    <t>Липецкая</t>
  </si>
  <si>
    <t>Московская</t>
  </si>
  <si>
    <t xml:space="preserve">Нижегородская </t>
  </si>
  <si>
    <t>Новгородская</t>
  </si>
  <si>
    <t>Новосибирская</t>
  </si>
  <si>
    <t>Омская</t>
  </si>
  <si>
    <t>Оренбургская</t>
  </si>
  <si>
    <t>Орловская</t>
  </si>
  <si>
    <t xml:space="preserve">Пензенская </t>
  </si>
  <si>
    <t>Ростовская</t>
  </si>
  <si>
    <t>Рязанская</t>
  </si>
  <si>
    <t>Самарская</t>
  </si>
  <si>
    <t>Саратовская</t>
  </si>
  <si>
    <t>Сахалинская</t>
  </si>
  <si>
    <t>Смоленская</t>
  </si>
  <si>
    <t>Тамбовская</t>
  </si>
  <si>
    <t xml:space="preserve">Тверская </t>
  </si>
  <si>
    <t>Томская</t>
  </si>
  <si>
    <t>Тульская</t>
  </si>
  <si>
    <t>Тюменская</t>
  </si>
  <si>
    <t xml:space="preserve">Ульяновская </t>
  </si>
  <si>
    <t>Челябинская</t>
  </si>
  <si>
    <t>Ханты-Мансийский автономный округ</t>
  </si>
  <si>
    <t xml:space="preserve">Указывается область (регион расположения) КС. Список допустимых значений приведен на листе "Проверка" в таблице "Область". </t>
  </si>
  <si>
    <t xml:space="preserve">Допустимые значения: входной шлейф, выходной шлейф, промплощадка. 
При наличии 2 и более входных или выходных шлейфов каждый из них заносится отдельной строкой со своим технологическим номером (п.8), подземные и надземные ТТ промплощадки заносятся отдельной строкой со своим обозначением (п.8).
</t>
  </si>
  <si>
    <t>Технологический номер шлейфа присваивается в соответствии с номером отключающего крана на технологической схеме. По подземным и надземным ТТ промплощадки информация заносится отдельно, указывается обозначение «П» для подземной или «Н» для надземной части.</t>
  </si>
  <si>
    <t>1667729, 0006745</t>
  </si>
  <si>
    <t>При наличии нескольких инвентарных номеров, они указываются через запятую</t>
  </si>
  <si>
    <t>Категория по участкам максимальной протяженности (как правило, I - для шлейфов, B - для ТТ промплощадки)</t>
  </si>
  <si>
    <t>Максимальный наружный диаметр, мм</t>
  </si>
  <si>
    <t>Максимальный наружный диаметр элементов в пределах ТТ</t>
  </si>
  <si>
    <t>Максимальная толщина стенки труб в пределах ТТ (не учитываются СДТ и одиночные катушки с повышенной толщиной стенки). Для шлейфов указывается максимальная толщина стенки участков категории I (за пределами промплощадки).</t>
  </si>
  <si>
    <t>Максимальная толщина стенки, мм</t>
  </si>
  <si>
    <t>Общая протяженность трубопроводов, м</t>
  </si>
  <si>
    <t>Рекомендации по заполнению форм сбора данных</t>
  </si>
  <si>
    <t>№ таблицы</t>
  </si>
  <si>
    <t>№ столбца</t>
  </si>
  <si>
    <t>Общие рекомендации</t>
  </si>
  <si>
    <t xml:space="preserve">Детализация таблицы – «технологический трубопровод» (ТТ). В качестве отдельных ТТ рассматривается: 
- входной шлейф (при наличии 2 и более входных шлейфов – каждый из них в отдельности);
- выходной шлейф (при наличии 2 и более выходных шлейфов – каждый из них в отдельности);
- ТТ промплощадки (подземные);
- ТТ промплощадки (надземные).
Трубопроводы узла подключения относят к шлейфу, у которому они подключены (перемычки - частично к входному, частично к выходному - по признаку внутреннего давления, кран на перемычке - к выходному)
</t>
  </si>
  <si>
    <t>УП (не отремонтирован): Лента Поликен-980-25 (2 слоя), обертка "Бишоф", трассовое;
Шлейф (после КРТТ 2018): Заводское трехслойное ПЭ</t>
  </si>
  <si>
    <t>Типы покрытия с указанием:
- конструкции (количество слоев, марки применяемых материалов)
- места нанесения (заводское, трассовое, базовое). 
- при наличии разных типов покрытий - принципа разделения, например, частичная замена труб на трубы с заводским покрытием, на неотремонтированной части - пленочное). После выхода Р Газпром "Методика расчета показателей ТС ТТ КС" правила заполнения будут конкретизированы.</t>
  </si>
  <si>
    <t>Год ввода в эксплуатацию КЦ</t>
  </si>
  <si>
    <t>Год ввода в эксплуатацию участка ЛЧ МГ</t>
  </si>
  <si>
    <t xml:space="preserve">Целое число. Год ввода в эксплуатацию КЦ после строительства (факт проведения КРТТ учитывается в п.46) </t>
  </si>
  <si>
    <t>Целое число. Год ввода в эксплуатацию после строительства межкранового участка ЛЧ МГ, к которому подключен данный шлейф. Для ТТ промплощадки указывается год ввода самого старого из обслуживаемых участков ЛЧ МГ. Реконструкция, КР ЛЧ МГ не учитывается.</t>
  </si>
  <si>
    <t>Указывается проектное давление, на которое рассчитан ТТ (для ТТ промплощадки указывается максимальное значение).</t>
  </si>
  <si>
    <t>Максимальное разрешенное рабочее давление на основании данных ЭПБ или экспертной оценки (для ТТ промплощадки указывается минимальное значение).</t>
  </si>
  <si>
    <t>Среднее количество циклов в год с различной амплитудой</t>
  </si>
  <si>
    <t>менее 10% от проектного давления</t>
  </si>
  <si>
    <t>10% и более от проектного давления</t>
  </si>
  <si>
    <t>Начало периода:</t>
  </si>
  <si>
    <t>Конец периода:</t>
  </si>
  <si>
    <t>Продолжительность, лет:</t>
  </si>
  <si>
    <t>Рекомендуемая продолжительность, лет:</t>
  </si>
  <si>
    <t>Сегодня:</t>
  </si>
  <si>
    <t>Сводка:</t>
  </si>
  <si>
    <t>График:</t>
  </si>
  <si>
    <t>Минимальное давление, МПа:</t>
  </si>
  <si>
    <t>Среднее за период, МПа:</t>
  </si>
  <si>
    <t>Максимальное давление, МПа:</t>
  </si>
  <si>
    <r>
      <t xml:space="preserve">Ширина класса нагрузки (m=20), </t>
    </r>
    <r>
      <rPr>
        <sz val="11"/>
        <color theme="0" tint="-0.249977111117893"/>
        <rFont val="Calibri"/>
        <family val="2"/>
        <charset val="204"/>
      </rPr>
      <t>Δ</t>
    </r>
    <r>
      <rPr>
        <sz val="7.7"/>
        <color theme="0" tint="-0.249977111117893"/>
        <rFont val="Calibri"/>
        <family val="2"/>
        <charset val="204"/>
      </rPr>
      <t xml:space="preserve">, </t>
    </r>
    <r>
      <rPr>
        <sz val="11"/>
        <color theme="0" tint="-0.249977111117893"/>
        <rFont val="Calibri"/>
        <family val="2"/>
        <charset val="204"/>
        <scheme val="minor"/>
      </rPr>
      <t>МПа:</t>
    </r>
  </si>
  <si>
    <t>Размах цикла, а</t>
  </si>
  <si>
    <t>Δ</t>
  </si>
  <si>
    <t>≤</t>
  </si>
  <si>
    <t>а</t>
  </si>
  <si>
    <t>&lt;</t>
  </si>
  <si>
    <t>Кол-во, шт</t>
  </si>
  <si>
    <r>
      <rPr>
        <sz val="11"/>
        <color theme="0" tint="-0.249977111117893"/>
        <rFont val="Wingdings"/>
        <charset val="2"/>
      </rPr>
      <t>ï</t>
    </r>
    <r>
      <rPr>
        <i/>
        <sz val="9.35"/>
        <color theme="0" tint="-0.249977111117893"/>
        <rFont val="Calibri"/>
        <family val="2"/>
        <charset val="204"/>
      </rPr>
      <t xml:space="preserve">   </t>
    </r>
    <r>
      <rPr>
        <i/>
        <sz val="11"/>
        <color theme="0" tint="-0.249977111117893"/>
        <rFont val="Calibri"/>
        <family val="2"/>
        <charset val="204"/>
        <scheme val="minor"/>
      </rPr>
      <t>1. Нажать  сюда и подождать</t>
    </r>
  </si>
  <si>
    <r>
      <rPr>
        <sz val="11"/>
        <color theme="0" tint="-0.249977111117893"/>
        <rFont val="Wingdings"/>
        <charset val="2"/>
      </rPr>
      <t>ï</t>
    </r>
    <r>
      <rPr>
        <i/>
        <sz val="9.35"/>
        <color theme="0" tint="-0.249977111117893"/>
        <rFont val="Calibri"/>
        <family val="2"/>
        <charset val="204"/>
      </rPr>
      <t xml:space="preserve">   2</t>
    </r>
    <r>
      <rPr>
        <i/>
        <sz val="11"/>
        <color theme="0" tint="-0.249977111117893"/>
        <rFont val="Calibri"/>
        <family val="2"/>
        <charset val="204"/>
        <scheme val="minor"/>
      </rPr>
      <t>. Нажать  сюда и подождать</t>
    </r>
  </si>
  <si>
    <t>2% от проектного, МПа:</t>
  </si>
  <si>
    <t>10% от проектного, МПа:</t>
  </si>
  <si>
    <r>
      <t>Кол-во циклов/год амплитудой от 2 до 10% от Р</t>
    </r>
    <r>
      <rPr>
        <b/>
        <vertAlign val="subscript"/>
        <sz val="11"/>
        <color theme="0" tint="-0.249977111117893"/>
        <rFont val="Calibri"/>
        <family val="2"/>
        <charset val="204"/>
        <scheme val="minor"/>
      </rPr>
      <t>пр</t>
    </r>
  </si>
  <si>
    <r>
      <t>Кол-во циклов/год амплитудой 10% и более от Р</t>
    </r>
    <r>
      <rPr>
        <b/>
        <vertAlign val="subscript"/>
        <sz val="11"/>
        <color theme="0" tint="-0.249977111117893"/>
        <rFont val="Calibri"/>
        <family val="2"/>
        <charset val="204"/>
        <scheme val="minor"/>
      </rPr>
      <t>пр</t>
    </r>
  </si>
  <si>
    <r>
      <rPr>
        <sz val="11"/>
        <color theme="0" tint="-0.249977111117893"/>
        <rFont val="Wingdings"/>
        <charset val="2"/>
      </rPr>
      <t>ï</t>
    </r>
    <r>
      <rPr>
        <i/>
        <sz val="9.35"/>
        <color theme="0" tint="-0.249977111117893"/>
        <rFont val="Calibri"/>
        <family val="2"/>
        <charset val="204"/>
      </rPr>
      <t xml:space="preserve">     Значение для столбца 22 формы Ж.1</t>
    </r>
  </si>
  <si>
    <r>
      <rPr>
        <sz val="11"/>
        <color theme="0" tint="-0.249977111117893"/>
        <rFont val="Wingdings"/>
        <charset val="2"/>
      </rPr>
      <t>ï</t>
    </r>
    <r>
      <rPr>
        <i/>
        <sz val="9.35"/>
        <color theme="0" tint="-0.249977111117893"/>
        <rFont val="Calibri"/>
        <family val="2"/>
        <charset val="204"/>
      </rPr>
      <t xml:space="preserve">     Значение для столбца 23 формы Ж.1</t>
    </r>
  </si>
  <si>
    <t>в проектном</t>
  </si>
  <si>
    <t>в пропускном</t>
  </si>
  <si>
    <t>в отключенном состоянии под давлением</t>
  </si>
  <si>
    <t>в отключенном состоянии без давления</t>
  </si>
  <si>
    <t xml:space="preserve">Пропускной режим – это режим работы КЦ, при котором ни один ГПА не совершает полезную работу, кран №20 открыт и КЦ работает в режиме «на проход»
</t>
  </si>
  <si>
    <t>Отключенное состояние под давлением – это режим работы КЦ, при котором ни один ГПА не совершает полезную работу, но контур цеха находится под давлением и КЦ находится в состоянии «резерв»</t>
  </si>
  <si>
    <t>Отключенное состояние без давления - это режим работы КЦ, при котором ни один ГПА не совершает полезную работу, контур цеха стравлен и КЦ выведен из состояния «резерв».</t>
  </si>
  <si>
    <t>Сведения о ТТ КС</t>
  </si>
  <si>
    <t>Сведения о режимах эксплуатации</t>
  </si>
  <si>
    <t>Среднегодовое количество циклов нагружения амплитудой менее 10% от проектного давления. Рекомендется анализировать данные не менее, чем за 10 лет, с дискретностью измерения давления 2 часа. Расчет производится методом "полных циклов" по ГОСТ 25.101-83. Нагрузка разбивается на 20 классов (п 2.1.1). Циклы размахом менее 10%, но более 2% от проектного давления относят к столбцу 22. Для входных шлейфов анализируются данных на входе КЦ, для выходных шлейфов и ТТ промплощадки - на выходе КЦ. 
Для расчета воспользуйтесь листом "Цикличность"</t>
  </si>
  <si>
    <t>Среднегодовое количество циклов нагружения амплитудой менее 10% от проектного давления. Рекомендется анализировать данные не менее, чем за 10 лет, с дискретностью измерения давления 2 часа. Расчет производится методом "полных циклов" по ГОСТ 25.101-83. Нагрузка разбивается на 20 классов (п 2.1.1). Циклы размахом 10% и более от проектного давления относят к столбцу 22. Для входных шлейфов анализируются данных на входе КЦ, для выходных шлейфов и ТТ промплощадки - на выходе КЦ. 
Для расчета воспользуйтесь листом "Цикличность"</t>
  </si>
  <si>
    <t>Не заполняется, если сведения отсутствуют. При наличии данных их предоставление обязательно.</t>
  </si>
  <si>
    <t>Общая протяженность обследованных трубопроводов, м</t>
  </si>
  <si>
    <t>Всего</t>
  </si>
  <si>
    <t xml:space="preserve">Количество кольцевых сварных соединений, проконтролированных при проведении ВТД и методами наружного инструментального контроля.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стыки, обследованные при КРТТ, включаются в общее число. </t>
  </si>
  <si>
    <t>Количество стыков, по итогам обследования которых было рекомендовано проведение ремонта (рекомендации в заключении по результатам диагностического обследования на основании действующей НД ПАО "Газпром").
Не может превышать значение по п.33</t>
  </si>
  <si>
    <t xml:space="preserve">Количество единиц трубопроводной арматуры (кранов, обратных клапанов) больших диаметров, прошедших диагностику в соответствии с действующими стандартами.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единицы ТПА, обследованные при КРТТ, включаются в общее число. </t>
  </si>
  <si>
    <t xml:space="preserve">Количество СДТ больших диаметров, проконтролированных при проведении ВТД и методами наружного инструментального контроля.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СДТ, обследованные при КРТТ, включаются в общее число. </t>
  </si>
  <si>
    <t>Количество труб и катушек больших диаметров, по итогам обследования которых было рекомендовано проведение ремонта дефектов основного металла либо замены трубы/катушки (рекомендации в заключении по результатам диагностического обследования на основании действующей НД ПАО "Газпром").
Не может превышать значение по п.36</t>
  </si>
  <si>
    <t>Количество СДТ больших диаметров, по итогам обследования которых было рекомендовано проведение ремонта дефектов основного металла либо замены СДТ (рекомендации в заключении по результатам диагностического обследования на основании действующей НД ПАО "Газпром").
Не может превышать значение по п.39</t>
  </si>
  <si>
    <t>Количество единиц ТПА больших диаметров, по итогам обследования которых было рекомендовано проведение ремонта либо замены ЗРА (рекомендации в заключении по результатам диагностического обследования на основании действующей НД ПАО "Газпром").
Не может превышать значение по п.41</t>
  </si>
  <si>
    <t>Удельное сопротивление грунта в районе пролегания трубопровода (минимальное), Ом*м</t>
  </si>
  <si>
    <t>Общие сведения о диагностических обследованиях</t>
  </si>
  <si>
    <t>Год проведения</t>
  </si>
  <si>
    <t>КРТТ</t>
  </si>
  <si>
    <t>Указывается год последней внутритрубной диагностики ("-", если не проводилась)</t>
  </si>
  <si>
    <t>Если на объекте проводился КРТТ методом полной замены и/или сплошной переизоляции с ТД и ВР, указывается год завершения работ. Если КРТТ проводился в несколько этапов, указыватся год завершения последнего этапа ("-", если КРТТ не проводился)</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</si>
  <si>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суммарная длина ТТ малых диаметров в погонных метрах.</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</si>
  <si>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суммарная длина ТТ больших диаметров в погонных метрах</t>
  </si>
  <si>
    <t xml:space="preserve">Количество труб и катушек больших диаметров, проконтролированных при проведении ВТД и методами наружного инструментального контроля (в том числе при КРТТ).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трубы и катушки, обследованные при КРТТ, включаются в общее число. </t>
  </si>
  <si>
    <t>Указывается год, в который требуется проведение ЭПБ</t>
  </si>
  <si>
    <t>Планируемый срок проведения ЭПБ, согласно НД и результатам предыдущей, год</t>
  </si>
  <si>
    <t>Тип ТТ КС</t>
  </si>
  <si>
    <t>подземный</t>
  </si>
  <si>
    <t xml:space="preserve">Допустимые значения: входной шлейф, выходной шлейф, промплощадка. 
</t>
  </si>
  <si>
    <t>Наружный диаметр обследованного элемента (трубы, катушки, СДТ), мм
В таблицу вносятся сведения об обследованных элементах больших диаметров, обследования ТТ малых диаметров не учитываются</t>
  </si>
  <si>
    <t>Способ прокладки элемента ТТ, на котором выявлен дефект. Допустимые значения – надземный, подземный. Для труб и СДТ пограничного расположения выбирать «подземный»</t>
  </si>
  <si>
    <t xml:space="preserve">Дата завершения диагностического обследования указывается в формате даты MS Excel (в визуальном представлении ДД.ММ.ГГГГ).
Результаты обследований, выполненных более 10 лет назад, в таблицу не вносятся (за исключением сведений о дефектах КРН, которые вносятся за всю историю эксплуатации объекта, в том числе и за периоды до КРТТ/реконструкции).
</t>
  </si>
  <si>
    <t>Тип обследования (допустимые значения: со снятием изоляции, без снятия изоляции)</t>
  </si>
  <si>
    <t>Номер шурфа, маршрута ВТД</t>
  </si>
  <si>
    <t>Наименовании организации, проводившей диагностическое обследование</t>
  </si>
  <si>
    <t>Проводилось ли наружное обследование элемента (например, диагностика в шурфах)? (допустимые значения: Да, Нет)</t>
  </si>
  <si>
    <t>Проводилось ли внутритрубное обследование элемента? (допустимые значения: Да, Нет)</t>
  </si>
  <si>
    <t>Метод контроля (допустимые значения: ВИК, ВТ, МПК, УЗК, ПВК, другой). При использовании нескольких методов допустимо перечисление через запятую</t>
  </si>
  <si>
    <t>Способ диагностирования</t>
  </si>
  <si>
    <t>Тип элемента</t>
  </si>
  <si>
    <t>Любое сочетание символов. Уникальный номер (идентификатор) обследованного элемента. Не может повторяться в пределах одного ТТ (пример – на входном шлейфе 7 не может быть две трубы Т02, при этом наличие трубы с таким же номером на входном шлейфе 7А допустимо). По номеру элемента можно определить, какие дефекты относятся к одному элементу, какие – к другому.</t>
  </si>
  <si>
    <t>Допустимые значения: Труба, Тройник, Отвод, Переход, Заглушка, КСС. Катушки относятся к типу "Труба". Данные по ТПА в таблицу 2 не вносятся. Расчет рангов дефектов выполняется для элементов типа "Труба".  Данные о дефектах сварных стыков и СДТ учитываются при подсчете количества элементов, требующих ремонта.</t>
  </si>
  <si>
    <t>Конструкция элемента (для труб и СДТ - обозначение в соотвествие с таблицей Ж.3)</t>
  </si>
  <si>
    <t>Время эксплуатации в различных режимах, лет</t>
  </si>
  <si>
    <t>Координаты монтажного стыка №1 (начало элемента), м</t>
  </si>
  <si>
    <t>Расстояние, м</t>
  </si>
  <si>
    <t>К8А</t>
  </si>
  <si>
    <t>Объектом привязки может быть любой элемент ТТ, имеющий четкую идентификацию (например, запорная арматура). 
Указывается номер объекта привязки согласно технологической схеме (например, ОК8А), либо дается его словесное описание (допустимо, но нежелательно; пример - "тройник с линией крана 20").</t>
  </si>
  <si>
    <t xml:space="preserve">Расстояние от кольцевого сварного соединения (КСС) объекта привязки, ближайшего к рассматриваемому элементу, до первого (ближайшего к объекту привязки) КСС рассматриваемого элемента. Расстояния, измеренные против хода газа, принимаются отрицательными. Для ТТ с переменным направлением хода газа одно из направлений выбирается в качестве основного, и привязка элементов осуществляется с учетом этого выбора. </t>
  </si>
  <si>
    <t>Для одношовных труб заполняется только п. 22 (в п.23 указывается «-»), для двушовных – оба значения (различаются на 6 часов), для спиральношовных – оба значения (за ориентацию первого «продольного» шва принимается ориентация точки пересечения спирального шва с первым КСС (п.21), за ориентацию второго - ориентация точки пересечения спирального шва со вторым КСС.</t>
  </si>
  <si>
    <t>Элементы ТТ КС</t>
  </si>
  <si>
    <t>Овальность, % (максимальная)</t>
  </si>
  <si>
    <t>Овальность - характеристика трубы в целом. Если на трубе выявлена овальность - её максимальное значение (% ) должно быть проставлено во всех строках, описывающих локальные дефекты металла на этой трубе (п. 31 и далее). Если локальных дефектов на трубе не выявлено, но есть данные по овальности - заполняется 1 строка на эту трубу, в п. 32 вносится "Дефектов не выявлено", далее "-", в п. 26 - значение % овальности.</t>
  </si>
  <si>
    <t>Протяженность отслаивания защитного покрытия, м</t>
  </si>
  <si>
    <t>Координата начала отслаивания ЗП (от монтажного стыка №1), м</t>
  </si>
  <si>
    <t xml:space="preserve">Указывается общая протяженность зон отслаивания защитного покрытия (ЗП) в пределах элемента. Если таких зон несколько (например, отслоение в области нижней и верхней образующей), учитывается длина проекции зон отслаивания ЗП на ось трубопровода. Таким образом, протяженность зон отслаивания ЗП не может быть больше длины элемента. 
При наличи данных об отслаивании покрытий их внесение обязательно. При отсутствии данных указывается "-". </t>
  </si>
  <si>
    <t>Расстояние от начала элемента ("стык №1", определен в п. 21) до ближайшего к нему края зоны отслаивания защитного покрытия), мм.
При наличи данных об отслаивании покрытий, поле становится обязательным для заполнения.</t>
  </si>
  <si>
    <t>Если элемент обследован (метод в соотвествии с п.п. 13-15) на 100% его площади, указывается 0.
Если для элемента, обследованного ВТД, указана площадь непроконтролированных зон (по причине внутреннего загрязнения, потери контакта с металлом, и др.), указывается её значение.
Для элемента, обследованного методами наружного инструментального контроля, указывается площадь поверхности элемента, не обследованная по причине:
а) невозможности зачистки от изоляционного покрытия (качественная изоляция, наличие муфты, и др.);
б) частичного вскрытия (длина шурфа меньше длины трубы);
в) другие причины, исключающие проведение контроля состояния металла, определения типов и размеров дефектов  в соотвествии с требованиями действующей НД.</t>
  </si>
  <si>
    <r>
      <t>Площадь не проконтролированных зон, м</t>
    </r>
    <r>
      <rPr>
        <vertAlign val="superscript"/>
        <sz val="10"/>
        <color theme="1"/>
        <rFont val="Times New Roman"/>
        <family val="1"/>
        <charset val="204"/>
      </rPr>
      <t>2</t>
    </r>
  </si>
  <si>
    <t>0-500</t>
  </si>
  <si>
    <t>Координаты не проконтролированных зон (от стыка №1), мм</t>
  </si>
  <si>
    <t>Координаты не проконтролированных зон задаются в мм от начала элемента (КСС №1, определен в п.21). Указывается расстояние до начала и до конца не проконтролированной зоны (через "-"), если не проконтролированная зона не является кольцевой, в скобках указывается часовая ориентация её начала и конца,  при наличии сведений о нескольких непроконтролированных зонах допустимо их указание через запятую:
0-1000, 3500-4500 (4.2-7.1), 10500-11500
В данном примере дано описание коорзинат трех не проконтролированных зон:
- В начале и в конце трубы длиной 1 м по всему диаметру (вероятно, края трубы вне зоны шурфа);
- На расстоянии 3,5 м от начала трубы локальная зона шириной 2,9 часа в районе нижней образующей (ограничение доступа при НК или загрязнение при ВТД).</t>
  </si>
  <si>
    <t>Порядковый номер (обозначение) дефекта в пределах элемента соотвествии с заключением диагностической организации</t>
  </si>
  <si>
    <t>Наименование дефекта в соотвествии с терминологией, принятой в нормативной документации. Перечень допустимых значений приведен на листе "Проверка".  Корректировка и дополнения перечня осуществляется ООО "Газпром ВНИИГАЗ".</t>
  </si>
  <si>
    <t>Расстояние от начала элемента ("стык №1", определен в п. 21) до дальнего от него края дефекта, мм.
При значении поля 32 "Дефектов не обнаружено", указывается "-".
Должно отличаться от значения п. 33 на длину дефекта (п. 37)</t>
  </si>
  <si>
    <t>Угловая ориентация первой от верхней образующей  (по часовой стрелке) границы дефекта. Если дефект пересекает верхнюю образующую, значение будет отрицательным.
Для дефектов, охватывающих всю поверхность трубы (например, "овальность" или обширная "коррозия"), в п. 35 указывается 0, в п.36 - 12 ч.</t>
  </si>
  <si>
    <t xml:space="preserve">Угловая ориентация наиболее удаленной от верхней образующей  (по часовой стрелке) границы дефекта. Должно быть больше значения по п. 35 (но не более, чем на 12 часов) Только положительные значения. </t>
  </si>
  <si>
    <t>Рекомендации по устранению дефекта</t>
  </si>
  <si>
    <t>Дефектов не обнаружено</t>
  </si>
  <si>
    <t>Допустимый метод устранения данного дефекта. Определяется по критерию прочности на основании геометрических параметров дефекта. Отличие от п. 19 - в уровне детализации. В 19 дается заключение по элементу в целом, в 42 - по конкретному дефекту. Например, в пределах трубы выявлены многочисленные дефекты коррозии, для каждого из которых допустимо устранение методом КШ (в п. 42 - "Ремонт" по всем строкам), но по критерю трудоемкости трубу необходимо заменить (в п. 19 - "Замена").</t>
  </si>
  <si>
    <t>Метод ремонта</t>
  </si>
  <si>
    <t>Дата</t>
  </si>
  <si>
    <t>Сведения о фактически выполненном ремонте</t>
  </si>
  <si>
    <t>При отсутствии точных данных о дате проведения ремонта, допустимо поставить дату обследования, чтобы обозначить факт устранения дефекта.
Если дефект не устранен - оставьте поле пустым.
Для отпремонтированных дефектов внесение данных обязательно.</t>
  </si>
  <si>
    <t>Нормативный документ, устанавливающий требования к трубе (СДТ)</t>
  </si>
  <si>
    <t>Новосинеглазовский КСК</t>
  </si>
  <si>
    <t xml:space="preserve">Таблица 3 представляет собой сортамент труб и СДТ, используемых на ТТ КС .
Детализация – тип (партия) труб, характеризующийся общими конструктивными особенностями и свойствами материала.
Одна строка может описывать характеристики множества одинаковых труб (СДТ), использованных при строительстве различных компрессорных станций. </t>
  </si>
  <si>
    <t>Идентификационный номер типа трубы (СДТ), уникальный в пределах таблицы 3. Может содержать цифры, буквы, печатаемые символы. 
Использование символа "," (запятая) в обозначении недопустимо.</t>
  </si>
  <si>
    <t>Документ, устанавливающий требования к трубе и СДТ (ГОСТ, ТУ и др.)</t>
  </si>
  <si>
    <t>Конструкция трубы, СДТ в соответствии с нормативным документом из п.2 (труба прямошовная с двумя продольными швами, отвод крутозагнутый шовный, тройник с силовыми накладками и т.д.)</t>
  </si>
  <si>
    <t>Наименование изготовителя соответствии с сертификатом (паспортом) элемента ТТ</t>
  </si>
  <si>
    <t xml:space="preserve">Марка стали в соотвествии с сертификатом (паспортом) на трубу (СДТ). Для тройников в случае разготовления обечайки и патрубка из различных материалов, указывается через запятую сначала материал обечайки, затем патрубка: 
16Г2САФ, Х67
</t>
  </si>
  <si>
    <t xml:space="preserve">В соотвествии с сертификатом (паспортом), либо нормативным документом по п. 2. </t>
  </si>
  <si>
    <t>В соответствии с сертификатом (паспортом) элемента ТТ (партии).
Для тройников указывается наружный диаметр обечайки, затем - патрубка, с разделителем "x" (латинская строчная буква), например: 1220x720.
Для переходов указываются наружные диаметры от большего к меньшему:  1420x1220.</t>
  </si>
  <si>
    <t>В соответствии с сертификатом (паспортом) элемента ТТ (партии).
Для тройников указывается толщина стенки обечайки, затем - патрубка, с разделителем "x" (латинская строчная буква), например: 18.7x16.5.
Для переходов указываются толщины от большей к меньшей..</t>
  </si>
  <si>
    <t>В соответствии с сертификатом (паспортом) элемента ТТ.</t>
  </si>
  <si>
    <t>В соответствии с сертификатом (паспортом) элемента ТТ. 
Допускается указывать номинальные (справочные) значения для определенной в п. 5 марки стали .</t>
  </si>
  <si>
    <t>Минимально допустимое значение</t>
  </si>
  <si>
    <r>
      <t>Максимальное значение σ</t>
    </r>
    <r>
      <rPr>
        <vertAlign val="subscript"/>
        <sz val="10"/>
        <color theme="1"/>
        <rFont val="Times New Roman"/>
        <family val="1"/>
        <charset val="204"/>
      </rPr>
      <t>0,2</t>
    </r>
    <r>
      <rPr>
        <sz val="10"/>
        <color theme="1"/>
        <rFont val="Times New Roman"/>
        <family val="1"/>
        <charset val="204"/>
      </rPr>
      <t>/σ</t>
    </r>
    <r>
      <rPr>
        <vertAlign val="subscript"/>
        <sz val="10"/>
        <color theme="1"/>
        <rFont val="Times New Roman"/>
        <family val="1"/>
        <charset val="204"/>
      </rPr>
      <t>В</t>
    </r>
  </si>
  <si>
    <t>Количество аварий и инцидентов</t>
  </si>
  <si>
    <t>На территории КЦ</t>
  </si>
  <si>
    <t xml:space="preserve"> от 3 до 5 км </t>
  </si>
  <si>
    <t xml:space="preserve"> от 0 до 3 км</t>
  </si>
  <si>
    <t>Год истечения срока безопасной эксплуатации участка ЛЧ МГ, в том числе назначенный по результатам ЭПБ</t>
  </si>
  <si>
    <t>На расстоянии от КЦ:</t>
  </si>
  <si>
    <t>Х70, 10Г2ФБЮ</t>
  </si>
  <si>
    <t>Указывается общий срок эксплуатации участка ЛЧ МГ, лет, с учетом периодов отключения, с момента ввода в эксплуатацию после строительства</t>
  </si>
  <si>
    <t xml:space="preserve">Срок эксплуатации участка МГ </t>
  </si>
  <si>
    <t>Сведения о количестве аварий и инцидентов, произошедших  за все время эксплуатации ЛЧ МГ (с момента строительства, КР и реконструкция не учитываются).</t>
  </si>
  <si>
    <t>Детализация таблицы - компрессорный цех.</t>
  </si>
  <si>
    <t>Указывается наименование МГ, к которому подключен КЦ. Номера ниток указываются римскими цифрами. Если цех обслуживает несколько МГ, и на каждом из них были аварии (инциденты), наименования МГ указываются через запятую. 
В таблице должны быть перечислены все компрессорные цеха, вне зависимости от наличия аварий (инцидентов).</t>
  </si>
  <si>
    <t>Год истечения срока безопасной эксплуатации для участка, прилегающего к КЦ (как правило, назначается для межкранового участка длиной около 30 км). Если в пределах 10 км от КЦ есть участки с разными остаточными сроками безопасной эксплуатации, выбирается наименьший.</t>
  </si>
  <si>
    <t>№ элемента с дефектами КРН</t>
  </si>
  <si>
    <t>№ дефекта КРН</t>
  </si>
  <si>
    <t xml:space="preserve">Детализация таблицы –  дефект КРН, выявленный на ЛЧ МГ, к которому подключен КЦ.
Указываются только трубы (СДТ) с дефектами КРН в окрестности ±10 км от узла подключения. При прохождении МГ в многониточном коридоре, указываются дефектные элементы только на той нитке (нитках), которую обслуживает КЦ. Дефектные элементы на других нитках указываются для соответствующих КЦ. Если к одной нитке подключено 2 и более цехов, дефектные элементы указываются только для одного из них (не дублируются).
Данные о выявленных дефектах КРН принимаются за всю историю эксплуатации ЛЧ МГ.   
</t>
  </si>
  <si>
    <t xml:space="preserve">Указывается наименование МГ с дефектами КРН, к которому подключен КЦ. Номера ниток указываются римскими цифрами. </t>
  </si>
  <si>
    <t>Указывается номер КЦ.
Если на МГ, обслуживаемых данным КЦ, дефектов КРН не выявлено, сведения в таблицу не заносятся.</t>
  </si>
  <si>
    <t>Номер трубы, СДТ (по журналу ВТД, по заключению по результатам обследования в шурфах), на которой были выялены дефекты КРН. В пределах одного элемента могут быть выявлены многочисленные дефекты КРН.</t>
  </si>
  <si>
    <t>Если на одном элементе ЛЧ МГ выявлено несколько дефектов КРН, каждый из них вносится отдельной строкой с указанием своего номера (номер элемента будет одинаковым).
Если на ЛЧ МГ, к которому подключен КЦ, дефектов КРН не выявлено, отдельной строки на такой КЦ не заводится (могут быть цеха, не упомянутые в данной таблице).</t>
  </si>
  <si>
    <t>ID_TP</t>
  </si>
  <si>
    <t xml:space="preserve">Значения идентификатора присваиваются ООО "Газпром ВНИИГАЗ" при расчете показателей. Для ТТ, по которым показатели рассчитывались ранее, изменять значение идентификатора запрещается. При внесении в таблицу 1 новых строк (новых ТТ), оставьте поле пустым. 
Разряд "миллионы" (7 и 8 цифры с конца) соотвествует номеру газотранспортного общества. Разряд "тысячи" (4, 5, 6 цифры с конца) соотвествует номеру компрессорного цеха в зон ответсвенности ГТО. Разряд "сотни" (третья цифра с конца) характеризует тип ТТ: 2 - входные шлейфы, 3-выходные шлейфы, 4 - промплощадка. Две последних цифры - идентификатор отдельного ТТ указанного типа. </t>
  </si>
  <si>
    <t>ID_CS</t>
  </si>
  <si>
    <t>Заполняется автоматически (в процессе проверки)  на основании данных полей 2,3,4,5 и их соотвествия с данными таблицы 1.</t>
  </si>
  <si>
    <t>Расстояние элемента с дефектами КРН от КЦ, км  (± 10 км от узла подключения)</t>
  </si>
  <si>
    <t>Заполняется автоматически (в процессе проверки)  на основании данных полей 1, 2, 3 и их соотвествия с данными таблицы 1.</t>
  </si>
  <si>
    <t>Детализация таблицы – компрессорный цех.</t>
  </si>
  <si>
    <t>Заполняется автоматически (в процессе проверки)  на основании данных полей 1, 2 и их соотвествия с данными таблицы 1.</t>
  </si>
  <si>
    <t>Головной КЦ</t>
  </si>
  <si>
    <t>Пограничная КС на экспортном участке</t>
  </si>
  <si>
    <t>Влияние на столичный регион</t>
  </si>
  <si>
    <t>Роль КЦ в системе оперативного регулирования баланса газа</t>
  </si>
  <si>
    <t>Не влияет</t>
  </si>
  <si>
    <t>Центральный</t>
  </si>
  <si>
    <t>Не значительная</t>
  </si>
  <si>
    <t>Есть</t>
  </si>
  <si>
    <t>Допустимые значения:
Да
Нет</t>
  </si>
  <si>
    <t>Допустимые значения:
Влияет
Не влияет</t>
  </si>
  <si>
    <t>Допустимые значения:
Северный
Центральный
Южный
Не относится к коридору</t>
  </si>
  <si>
    <t>Допустимые значения:
Высокая
Не значительная</t>
  </si>
  <si>
    <t>Допустимые значения:
Есть
Нет</t>
  </si>
  <si>
    <t xml:space="preserve">Допустимые значения:
&gt;= 25
15..25
&lt;15
</t>
  </si>
  <si>
    <t>&gt;=25</t>
  </si>
  <si>
    <t>I</t>
  </si>
  <si>
    <t>Сварка</t>
  </si>
  <si>
    <t>Предельный</t>
  </si>
  <si>
    <t>КСС</t>
  </si>
  <si>
    <t>А3_1220х16.0, А3_1220х18.7</t>
  </si>
  <si>
    <r>
      <t>Д</t>
    </r>
    <r>
      <rPr>
        <vertAlign val="subscript"/>
        <sz val="10"/>
        <color theme="1"/>
        <rFont val="Times New Roman"/>
        <family val="1"/>
        <charset val="204"/>
      </rPr>
      <t>у</t>
    </r>
    <r>
      <rPr>
        <sz val="10"/>
        <color theme="1"/>
        <rFont val="Times New Roman"/>
        <family val="1"/>
        <charset val="204"/>
      </rPr>
      <t xml:space="preserve"> 150-400</t>
    </r>
  </si>
  <si>
    <r>
      <t>Д</t>
    </r>
    <r>
      <rPr>
        <vertAlign val="subscript"/>
        <sz val="10"/>
        <color theme="1"/>
        <rFont val="Times New Roman"/>
        <family val="1"/>
        <charset val="204"/>
      </rPr>
      <t>у</t>
    </r>
    <r>
      <rPr>
        <sz val="10"/>
        <color theme="1"/>
        <rFont val="Times New Roman"/>
        <family val="1"/>
        <charset val="204"/>
      </rPr>
      <t xml:space="preserve"> 500-1400</t>
    </r>
  </si>
  <si>
    <r>
      <t>Д</t>
    </r>
    <r>
      <rPr>
        <vertAlign val="subscript"/>
        <sz val="10"/>
        <color theme="1"/>
        <rFont val="Times New Roman"/>
        <family val="1"/>
        <charset val="204"/>
      </rPr>
      <t>у</t>
    </r>
    <r>
      <rPr>
        <sz val="10"/>
        <color theme="1"/>
        <rFont val="Times New Roman"/>
        <family val="1"/>
        <charset val="204"/>
      </rPr>
      <t xml:space="preserve"> 150-1400 в пересчете на Д</t>
    </r>
    <r>
      <rPr>
        <vertAlign val="subscript"/>
        <sz val="10"/>
        <color theme="1"/>
        <rFont val="Times New Roman"/>
        <family val="1"/>
        <charset val="204"/>
      </rPr>
      <t>у</t>
    </r>
    <r>
      <rPr>
        <sz val="10"/>
        <color theme="1"/>
        <rFont val="Times New Roman"/>
        <family val="1"/>
        <charset val="204"/>
      </rPr>
      <t>1000</t>
    </r>
  </si>
  <si>
    <t>Из них c наружным обследованием методами НК</t>
  </si>
  <si>
    <t>7. И, наконец, сюда:</t>
  </si>
  <si>
    <t>8. Исправить ошибки</t>
  </si>
  <si>
    <t>9. Запустить проверку сначала. Если ошибок нет - можно отправлять данные для детальной проверки и расчетов.</t>
  </si>
  <si>
    <t>5. Затем нажать сюда:</t>
  </si>
  <si>
    <t>Ж.1</t>
  </si>
  <si>
    <t>Ж.2</t>
  </si>
  <si>
    <t>Ж.3</t>
  </si>
  <si>
    <t>Ж.4</t>
  </si>
  <si>
    <t>Ж.5</t>
  </si>
  <si>
    <t>Ж.6</t>
  </si>
  <si>
    <t>Не пройдены дополнительные логические проверки</t>
  </si>
  <si>
    <t>Удельное электрическое сопротивление грунта по данным проектной документации или результатам диагностики. 
При наличии данных заполнение поля обязательно. При отсутствии данных указать "" (пустое значение).</t>
  </si>
  <si>
    <t>Для обследованных участков больших диаметров указывается общая протяженность зон с отслоившимся защитным покрытием (в погонных метрах). 
Не может превышать значение по полю 30.
При наличии данных об отслаивании покрытия на участке - заполнение обязательно. Если диагностическое обследование состояния ИП не проводилось - внести "" (пустое значение). При отутствии отслаивания ИП по результатам обследования указать 0.</t>
  </si>
  <si>
    <t>Площадь непроконтролированных зон при проведении ВТД - параметр, характеризующий качество данных ВТД. Предоставляется диагностической организацией, проводившей ВТД. При составлении ТЗ на проведение ВТД, представителю эксплуатирующей организации необходимо включать в ТЗ запрос суммарной площади (по каждому маршруту и по ТТ в целом), местоположения и размеров непроконтролированных зон.
При наличии данных заполнение обязательно. При отсутствии данных (в том числе, если ВТД не проводилось) указывается "" (пустое значение). При отсутстви непроконтролированных зон указывается 0.</t>
  </si>
  <si>
    <t>Наружное обследование методами НК</t>
  </si>
  <si>
    <r>
      <t>Суммарная площадь зон, не проконтролированных ВТД, м</t>
    </r>
    <r>
      <rPr>
        <vertAlign val="superscript"/>
        <sz val="10"/>
        <color theme="1"/>
        <rFont val="Calibri"/>
        <family val="2"/>
        <charset val="204"/>
        <scheme val="minor"/>
      </rPr>
      <t>2</t>
    </r>
  </si>
  <si>
    <t>Общие сведения о диагностических обследованиях, при которых выявлены дефекты</t>
  </si>
  <si>
    <t>Угловая ориентация продольных сварных швов</t>
  </si>
  <si>
    <t>03_Механические дефекты</t>
  </si>
  <si>
    <t>Толщина стенки труб (СДТ)</t>
  </si>
  <si>
    <t>от 5 до 10 км</t>
  </si>
  <si>
    <t>от 10 до 50 км</t>
  </si>
  <si>
    <t>Наружный диаметр участка, мм</t>
  </si>
  <si>
    <t>DN 150-400</t>
  </si>
  <si>
    <t>DN 500-1400</t>
  </si>
  <si>
    <t>DN 150-1400 в пересчете на DN 1000</t>
  </si>
  <si>
    <t>Протяженность отремонтированных ТТ DN 150-1400, м в пересчете на Ду1000</t>
  </si>
  <si>
    <t>Перечень обозначений труб DN 500-1400 в составе ТТ согласно таблице Ж.3</t>
  </si>
  <si>
    <t>Количество проконтролирован-ных монтажных стыков DN 500-1400</t>
  </si>
  <si>
    <t xml:space="preserve"> Количество кольцевых сварных соединений  DN 500-1400 с дефектами, требующими ремонта, шт.</t>
  </si>
  <si>
    <t>Количество проконтролирован-ных труб  DN 500-1400</t>
  </si>
  <si>
    <t xml:space="preserve"> Количество труб  DN 500-1400 с дефектами, требующими ремонта, шт.</t>
  </si>
  <si>
    <t>Количество проконтролирован-ных СДТ  DN 500-1400</t>
  </si>
  <si>
    <t xml:space="preserve"> Количество СДТ  DN 500-1400 с дефектами, требующими ремонта, шт.</t>
  </si>
  <si>
    <t>Суммарное количество проконтролированных единиц ТПА  DN 500-1400, шт.</t>
  </si>
  <si>
    <t>Количество единиц ТПА  DN 500-1400, требующих ремонта, шт.</t>
  </si>
  <si>
    <t>Суммарная протяженность отслаивания изоляционного покрытия на обследованных участках DN 500-1400, м.</t>
  </si>
  <si>
    <t>Указывается общая длина ТТ в пересчете на DN 1000 по всем диаметрам (не равно сумме по 13 и 14 столбцам!)</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</si>
  <si>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общая длина ТТ в пересчете на DN 1000 по всем диаметрам (не равно сумме по 29 и 30 столбцам!)</t>
  </si>
  <si>
    <t>В данную таблицу заносятся результаты диагностических обследований ТТ КС согласно п. 32-40 таблицы Ж.1 (лист Ж.1), включая бездефектные элементы ТТ КС. Сведения о дефектах труб, СДТ и сварных соединений, требующие любого вида ремонта, заносятся обязательно.
Детализация таблицы – 1 дефект основного металла. 
На объектах, прошедших КРТТ в объеме 100% (все ТТ промплощадки; все шлейфы, включая УП), указываются только те дефекты, которые были выявлены уже после проведения КРТТ (за исключением дефектов КРН, данные о которых указываются за всю историю эксплуатации объекта). Для объектов, отремонтированных частично (например, шлейфы отремонтированы без узла подключения), вносятся данные обо всех выявленных дефектах, в том числе устраненных в ходе ремонта. 
Сведения о дефектах, выявленных более 10 лет назад, в таблицу не заносятся (за исключением дефектов КРН).</t>
  </si>
  <si>
    <t>Указывается наименование ЛПУМГ, в зоне ответственности которого находится КС. Должно соответствовать перечню ЛПУМГ согласно таблице Ж.1 (лист Ж.1)</t>
  </si>
  <si>
    <t>Указывается наименование КС. При наличии у КС номера, он указывается в скобках. Должно соответствовать наименованию КС, указанному на листе Ж.1.</t>
  </si>
  <si>
    <t>Указывается номер КЦ. Должен соответствовать перечню КЦ для данной КС на листе Ж.1</t>
  </si>
  <si>
    <t>Протяженность участка, обследованного в шурфе, маршрута ВТД. Диагностируемый участок может включать несколько элементов ТТ, либо часть элемента.
Не должна превышать протяженность обследованных ТТ больших диаметров (таблица Ж.1 (лист Ж.1), п.30).</t>
  </si>
  <si>
    <t>Несуществующая конструкция элемента (есть в Ж.2, нет в Ж.3)</t>
  </si>
  <si>
    <t>Перечисление через запятую обозначений типов труб, описанных в таблице Ж.3 (лист Ж.3). Первым в списке указывается тип труб с наибольшей общей протяженностью в составе ТТ.</t>
  </si>
  <si>
    <t>Для кольцевых сварных соединений указывается «КСС». Для труб и СДТ указывается обозначение (идентификационный номер) конструкции элемента согласно таблице Ж.3 (Лист Ж.3). Разные элементы (например, трубы), идентичные по типоразмеру, производителю и материалу, могут быть обозначены одинаково.</t>
  </si>
  <si>
    <t>Толщина стенки элемента, измеренная при диагностическом обследовании (без учета локальных потерь металла). При отсутствии данных допустимо использовать номинальное значение по таблице Ж.3 (Лист Ж.3).</t>
  </si>
  <si>
    <t>Для проверки (Ж.1-Ж.6):</t>
  </si>
  <si>
    <r>
      <t>P</t>
    </r>
    <r>
      <rPr>
        <vertAlign val="subscript"/>
        <sz val="11"/>
        <rFont val="Calibri"/>
        <family val="2"/>
        <charset val="204"/>
        <scheme val="minor"/>
      </rPr>
      <t>пр</t>
    </r>
    <r>
      <rPr>
        <sz val="11"/>
        <rFont val="Calibri"/>
        <family val="2"/>
        <charset val="204"/>
        <scheme val="minor"/>
      </rPr>
      <t>, МПа:</t>
    </r>
  </si>
  <si>
    <t>Периодов отключения:</t>
  </si>
  <si>
    <t>A6</t>
  </si>
  <si>
    <t>A5</t>
  </si>
  <si>
    <t>A4</t>
  </si>
  <si>
    <t>A3</t>
  </si>
  <si>
    <t>A2</t>
  </si>
  <si>
    <t>A1</t>
  </si>
  <si>
    <t>A2-A1</t>
  </si>
  <si>
    <t>A2-A3</t>
  </si>
  <si>
    <t>A4-A1</t>
  </si>
  <si>
    <t>A5-A1</t>
  </si>
  <si>
    <t>A6-A1</t>
  </si>
  <si>
    <t xml:space="preserve">Указывается протяженность трубопроводов, отремонтированных при КР (согласно п. 46 и ранее) и ВР, в пересчете на Ду1000. 
Указывается протяженность участков ТТ, отремонтированных методами полной замены либо переизоляции с ТД и ВР не ранее, чем 10 лет назад.
Не может превышать значение по п.15. </t>
  </si>
  <si>
    <t>Допустимые значения: ремонт, замена, эксплуатация. Ремонт – восстановление работоспособного состояния элемента без его удаления из ТТ (например, методами сварки, контролируемой шлифовки). Эксплуатация – допускается дальнейшая эксплуатация (с ограничениями или без) без замены и ремонта. При проведении на участке нескольких видов обследования указывается заключение наиболее достоверного (как правило, это инструментальный контроль в шурфах). Если диагностическая организация не давала рекомендаций либо рекомендовала дополнительное обследование, которое не было проведено на текущий момент, указывается «-». Для дефектов КРН, выявленных более 10 лет назад, указывается «-»
Заключение дается по критериям ремонтопригодности элемента при КРТТ (по критериям прочности и трудоемкости ремонта). Потребность в замене труб, недопустимых к повторному применению, не учитывается.  
Также см. рекомендации по заполнению п.42</t>
  </si>
  <si>
    <t>Фактическая длина элемента. Для кольцевых сварных соединений указывается "-", для прочих должна быть числом.</t>
  </si>
  <si>
    <t>Расстояние от начала элемента ("стык №1", определен в п. 21) до ближайшего к нему края дефекта, мм.
При значении поля 32 "Дефектов не обнаружено", указывается "-".
Для коррозионных, механических и трещиноподобных дефектов значение должно быть числовым.</t>
  </si>
  <si>
    <t>Длина дефекта, мм (в проекции на ось элемента). Не может превышать длину элемента. 
Для коррозионных, механических и трещиноподобных дефектов значение должно быть числовым.
Если дефектов не обнаружено, указывается "-".</t>
  </si>
  <si>
    <t>Глубина дефекта, мм. Не может превышать толщину стенки (за исключением глубины дефектов геометрии: гофр, вмятин).
Для коррозионных, механических и трещиноподобных дефектов значение должно быть числовым.
Если дефектов не обнаружено, указывается "-".</t>
  </si>
  <si>
    <t>Относительная глубина, % от толщины стенки. Рассчитывается по значениям полей 39 и 24.
Для дефектов геометрии (гофр, вмятин) - % от наружного диаметра. Рассчитывается по значениям полей 39 и 6.</t>
  </si>
  <si>
    <t>Проектный режим – это режим работы КЦ,  при котором хотя бы один ГПА совершает полезную работу, т.е. компримирует газ.
Сумма по полям 24-27 соответствует общему сроку эксплуатации ТТ с момента ввода в эксплуатацию (поле 18) либо завершения 100% КРТТ (поле 46)</t>
  </si>
  <si>
    <t>Брестская</t>
  </si>
  <si>
    <t>Витебская</t>
  </si>
  <si>
    <t>Гродненская</t>
  </si>
  <si>
    <t>Минская</t>
  </si>
  <si>
    <t/>
  </si>
  <si>
    <t>Изменения:</t>
  </si>
  <si>
    <t>Версия:</t>
  </si>
  <si>
    <t>Указывается суммарная длина ТТ малых диаметров в погонных метрах. 
Здесь и далее "малыми" считаются условные диаметры меньше граничного Ду500</t>
  </si>
  <si>
    <t xml:space="preserve">Указывается суммарная длина ТТ больших диаметров в погонных метрах. 
Здесь и далее "большими" считаются диаметры от Ду500 и выше. </t>
  </si>
  <si>
    <r>
      <t>---</t>
    </r>
    <r>
      <rPr>
        <sz val="10"/>
        <rFont val="Times New Roman"/>
        <family val="1"/>
        <charset val="204"/>
      </rPr>
      <t>1</t>
    </r>
    <r>
      <rPr>
        <sz val="10"/>
        <color theme="6" tint="0.39997558519241921"/>
        <rFont val="Times New Roman"/>
        <family val="1"/>
        <charset val="204"/>
      </rPr>
      <t>---</t>
    </r>
  </si>
  <si>
    <t>Проверка длин по Ж.2 разделена по большим и малым диаметрам, скорректирована проверка участков отслаивания покрытий в зависимости от того, есть ли на участке большие диаметры.
Добавлена проверка корректности заполнения диаметров и толщин стенок тройников и переходов в Ж.3 через разделитель x.</t>
  </si>
  <si>
    <t>Исправлена обработка разделителей при проверке диаметров и толщин стенок тройников и переходов
Добавлена проверка: элементы с дефектами, требующими замены, тоже должны быть рекомендованы под замену.</t>
  </si>
  <si>
    <t>Примечание</t>
  </si>
  <si>
    <r>
      <t xml:space="preserve">Объем транспор-тируемого газа через КЦ, </t>
    </r>
    <r>
      <rPr>
        <b/>
        <sz val="10"/>
        <color rgb="FFC00000"/>
        <rFont val="Times New Roman"/>
        <family val="1"/>
        <charset val="204"/>
      </rPr>
      <t>млрд</t>
    </r>
    <r>
      <rPr>
        <sz val="10"/>
        <color theme="1"/>
        <rFont val="Times New Roman"/>
        <family val="1"/>
        <charset val="204"/>
      </rPr>
      <t xml:space="preserve"> м</t>
    </r>
    <r>
      <rPr>
        <vertAlign val="superscript"/>
        <sz val="10"/>
        <color theme="1"/>
        <rFont val="Times New Roman"/>
        <family val="1"/>
        <charset val="204"/>
      </rPr>
      <t>3</t>
    </r>
    <r>
      <rPr>
        <sz val="10"/>
        <color theme="1"/>
        <rFont val="Times New Roman"/>
        <family val="1"/>
        <charset val="204"/>
      </rPr>
      <t>/год</t>
    </r>
  </si>
  <si>
    <t>Добавлена проверка: при наличи КРТТ в пределах 10-летнего периода протяженность отремонтированных ТТ д.б. &gt; 0.
Сопротивление грунта строго &gt; 0
Поля 46, 47 Ж.1 - обязательные (допустимо "-")
Исправлена опечатка в Ж.6 - млн на млрд</t>
  </si>
  <si>
    <t>Ярославская</t>
  </si>
  <si>
    <t>Псковская</t>
  </si>
  <si>
    <t>Гомельская</t>
  </si>
  <si>
    <t>Могилевская</t>
  </si>
  <si>
    <t>Трещина(ы)</t>
  </si>
  <si>
    <t>Расслоение с выходом на поверхность</t>
  </si>
  <si>
    <t>Сплошная коррозия</t>
  </si>
  <si>
    <t>Радиальные трещины сварного соединения</t>
  </si>
  <si>
    <t>Разрозненные трещины сварного соединения</t>
  </si>
  <si>
    <t>Включение в сварном шве</t>
  </si>
  <si>
    <t>Скопления пор в сварном шве</t>
  </si>
  <si>
    <t>Линейная пористость (цепочка пор) сварного шва</t>
  </si>
  <si>
    <t>Вытянутая полость в сварном шве</t>
  </si>
  <si>
    <t>Поверхностная пора сварного шва</t>
  </si>
  <si>
    <t>Поверхностная пористость сварного шва</t>
  </si>
  <si>
    <t>Шлаковое включение в сварном шве</t>
  </si>
  <si>
    <t>Шлаковые включения в сварном шве односторонние удлиненные</t>
  </si>
  <si>
    <t>Флюсовое включение в сварном шве</t>
  </si>
  <si>
    <t>Металлическое включение в сварном шве</t>
  </si>
  <si>
    <t>Цепочки пор и шлаковых включений в сварном шве</t>
  </si>
  <si>
    <t>Скопления пор и шлаковых включений в сварном шве</t>
  </si>
  <si>
    <t>Несплавление</t>
  </si>
  <si>
    <t>Непровар в корне сварного шва</t>
  </si>
  <si>
    <t>Подрез корня шва</t>
  </si>
  <si>
    <t>Превышение проплавления (провис)</t>
  </si>
  <si>
    <t>Вогнутость корня шва (утяжина)</t>
  </si>
  <si>
    <t>Прожог</t>
  </si>
  <si>
    <t>Смещение кромок (линейное смещение труб)</t>
  </si>
  <si>
    <t>Неправильные размеры сварного шва</t>
  </si>
  <si>
    <t>Незаполненная разделка кромок</t>
  </si>
  <si>
    <t>Чешуйчатость (грубая)</t>
  </si>
  <si>
    <t>Превышение усиления сварного шва</t>
  </si>
  <si>
    <t>Ожог дугой</t>
  </si>
  <si>
    <t>Утонение металла сварного соединения</t>
  </si>
  <si>
    <t>Угловое смещение сваренных элементов</t>
  </si>
  <si>
    <t xml:space="preserve">Совпадение продольных швов </t>
  </si>
  <si>
    <t>Прямые врезки</t>
  </si>
  <si>
    <t>Дефект основного металла</t>
  </si>
  <si>
    <t>Трещиноподобный дефект</t>
  </si>
  <si>
    <t>Забоина</t>
  </si>
  <si>
    <t>Недопустимая толщина (утонение) стенки</t>
  </si>
  <si>
    <t>СП 36.13330.13</t>
  </si>
  <si>
    <t>Овальность</t>
  </si>
  <si>
    <t>Волосовина</t>
  </si>
  <si>
    <t>Газовая раковина</t>
  </si>
  <si>
    <t>ГОСТ 19200-80</t>
  </si>
  <si>
    <t>Горячая трещина</t>
  </si>
  <si>
    <t>Ликвация (зона ликваций)</t>
  </si>
  <si>
    <t>Межкристаллическая трещина</t>
  </si>
  <si>
    <t>Металлическое включение</t>
  </si>
  <si>
    <t>Надрывы</t>
  </si>
  <si>
    <t>Неметаллическое включение</t>
  </si>
  <si>
    <t>Раскатанная трещина</t>
  </si>
  <si>
    <t>Ситовидная раковина</t>
  </si>
  <si>
    <t>Усадочная раковина</t>
  </si>
  <si>
    <t>Флокен</t>
  </si>
  <si>
    <t>Холодная трещина</t>
  </si>
  <si>
    <t>Микротрещина сварного соединения</t>
  </si>
  <si>
    <t>Нарушение технологии сварки</t>
  </si>
  <si>
    <t>Чешуйчатость</t>
  </si>
  <si>
    <t>Трещина(ы) на поверхности корпуса</t>
  </si>
  <si>
    <t>Раковины на поверхности корпуса</t>
  </si>
  <si>
    <t>Механические повреждения корпуса</t>
  </si>
  <si>
    <t>Зоны концентрации механических напряжений</t>
  </si>
  <si>
    <t>Подповерхностные трещины корпуса</t>
  </si>
  <si>
    <t>Свищи в корпусе</t>
  </si>
  <si>
    <t>Коррозионные повреждения корпуса</t>
  </si>
  <si>
    <t>Несоответствие измеренной твердости металла корпуса</t>
  </si>
  <si>
    <t>Утонение стенок корпуса до отбраковочной толщины</t>
  </si>
  <si>
    <t>Протечки газа через седла затвора</t>
  </si>
  <si>
    <t xml:space="preserve">Негерметичность корпуса по отношению к внешней среде </t>
  </si>
  <si>
    <t>Трещина в сварном шве корпуса</t>
  </si>
  <si>
    <t>Непровар в сварном шве корпуса</t>
  </si>
  <si>
    <t>Несплавление в сварном шве корпуса</t>
  </si>
  <si>
    <t>Шлаковые включения в сварном шве корпуса</t>
  </si>
  <si>
    <t>Подрез в сварном шве корпуса</t>
  </si>
  <si>
    <t>Дефект сварного шва корпуса</t>
  </si>
  <si>
    <t>Перетоки демпферной жидкости</t>
  </si>
  <si>
    <t>Утонения стенок гидроцилиндров до отбраковочной толщины</t>
  </si>
  <si>
    <t>Невосстанавливаемая потеря герметичности гидроцилиндров по отношению к внешней среде</t>
  </si>
  <si>
    <t>Люфт приводного механизма</t>
  </si>
  <si>
    <t>Механические повреждения приводного механизма</t>
  </si>
  <si>
    <t>Смещения и деформации приводного механизма</t>
  </si>
  <si>
    <t>Невосстанавливаемая потеря герметичности элементов узла управления по отношению к внешней среде</t>
  </si>
  <si>
    <t>Трещины на элементах узла управления</t>
  </si>
  <si>
    <t>Деформации элементов узла управления</t>
  </si>
  <si>
    <t>Износ элементов узла управления</t>
  </si>
  <si>
    <t xml:space="preserve">Невосстанавливаемая потеря герметичности трубной обвязки приводного механизма по отношению к внешней среде </t>
  </si>
  <si>
    <t>Искривление шпинделя, штока</t>
  </si>
  <si>
    <t>Трещина(ы) на поверхности шпинделя, штока</t>
  </si>
  <si>
    <t>Раковины на поверхности шпинделя, штока</t>
  </si>
  <si>
    <t>Следы коррозии на поверхности шпинделя, штока</t>
  </si>
  <si>
    <t>Надрывы на поверхности шпинделя, штока</t>
  </si>
  <si>
    <t>Задиры на поверхности шпинделя, штока</t>
  </si>
  <si>
    <t>Несплошности на поверхности шпинделя, штока</t>
  </si>
  <si>
    <t>Зоны концентрации механических напряжений шпинделя, штока</t>
  </si>
  <si>
    <t>Срыв резьбы шпинделя, штока</t>
  </si>
  <si>
    <t>Трещины в штифтах шпинделя, штока</t>
  </si>
  <si>
    <t>Задиры на штифтах шпинделя, штока</t>
  </si>
  <si>
    <t>Смятие штифтов шпинделя, штока</t>
  </si>
  <si>
    <t>Невосстанавливаемая потеря герметичности по отношению к внешней среде по уплотнению шпинделя, штока</t>
  </si>
  <si>
    <t>07_Другое</t>
  </si>
  <si>
    <t>08_Дефекты корпуса ТПА</t>
  </si>
  <si>
    <t>09_Дефекты сварных швов ТПА</t>
  </si>
  <si>
    <t>10_Дефекты привода, редуктора ТПА</t>
  </si>
  <si>
    <t>11_Дефекты шпинделя, штока ТПА</t>
  </si>
  <si>
    <t>12_Дефекты крепежных деталей ТПА</t>
  </si>
  <si>
    <t>Трещины в крепежных деталях</t>
  </si>
  <si>
    <t>Срыв или износ резьбы крепежных деталей</t>
  </si>
  <si>
    <t>Остаточная деформация крепежных деталей</t>
  </si>
  <si>
    <t>Изгиб крепежных деталей</t>
  </si>
  <si>
    <t>13_Другие дефекты</t>
  </si>
  <si>
    <t>Дефекты, которые не могут быть отнесены к представленным видам дефектов. Данное наименование применять нежелательно, следует  конкретизация вида дефекта для назначения метода ремонта.</t>
  </si>
  <si>
    <t>Северное</t>
  </si>
  <si>
    <t>Соковка</t>
  </si>
  <si>
    <t>Челябинск-Петровск</t>
  </si>
  <si>
    <t>Н</t>
  </si>
  <si>
    <t>В</t>
  </si>
  <si>
    <t>01/01/№8/труба-1, 01/01/№8/тройник-1, 01/01/№8/тройник-2, 01/01/№8/отвод-1</t>
  </si>
  <si>
    <t>непроектных нагрузок и воздействий не было</t>
  </si>
  <si>
    <t>П</t>
  </si>
  <si>
    <t>01/01/№8А/труба-1, 01/01/№8А/тройник-1, 01/01/№8А/тройник-2, 01/01/№8А/отвод-1</t>
  </si>
  <si>
    <t>входной шлейф</t>
  </si>
  <si>
    <t>01/02/П/труба-1, 01/02/П/тройник-1, 01/02/П/тройник-2, 01/02/П/отвод-1</t>
  </si>
  <si>
    <t>01/02/№7А/труба-1, 01/02/№7А/тройник-1, 01/02/№7А/тройник-2, 01/02/№7А/отвод-1</t>
  </si>
  <si>
    <t>8А</t>
  </si>
  <si>
    <t>01/02/№7/труба-1, 01/02/№7/тройник-1, 01/02/№7/тройник-2, 01/02/№7/отвод-1</t>
  </si>
  <si>
    <t>Уренгой-Петровск</t>
  </si>
  <si>
    <t>01/02/№8/труба-1, 01/02/№8/тройник-1, 01/02/№8/тройник-2, 01/02/№8/отвод-1</t>
  </si>
  <si>
    <t>01/02/№8А/труба-1, 01/02/№8А/тройник-1, 01/02/№8А/тройник-2, 01/02/№8А/отвод-1</t>
  </si>
  <si>
    <t>01/03/П/труба-1, 01/03/П/тройник-1, 01/03/П/тройник-2, 01/03/П/отвод-1</t>
  </si>
  <si>
    <t>01/03/№7А/труба-1, 01/03/№7А/тройник-1, 01/03/№7А/тройник-2, 01/03/№7А/отвод-1</t>
  </si>
  <si>
    <t>01/03/№7/труба-1, 01/03/№7/тройник-1, 01/03/№7/тройник-2, 01/03/№7/отвод-1</t>
  </si>
  <si>
    <t>Уренгой-Новопсков</t>
  </si>
  <si>
    <t>01/03/№8/труба-1, 01/03/№8/тройник-1, 01/03/№8/тройник-2, 01/03/№8/отвод-1</t>
  </si>
  <si>
    <t>01/03/№8А/труба-1, 01/03/№8А/тройник-1, 01/03/№8А/тройник-2, 01/03/№8А/отвод-1</t>
  </si>
  <si>
    <t>Сергиевское</t>
  </si>
  <si>
    <t>Сергиевская</t>
  </si>
  <si>
    <t>02/01/№8/труба-1, 02/01/№8/тройник-1, 02/01/№8/тройник-2, 02/01/№8/отвод-1</t>
  </si>
  <si>
    <t>02/01/№8А/труба-1, 02/01/№8А/тройник-1, 02/01/№8А/тройник-2, 02/01/№8А/отвод-1</t>
  </si>
  <si>
    <t>02/02/П/труба-1, 02/02/П/тройник-1, 02/02/П/тройник-2, 02/02/П/отвод-1</t>
  </si>
  <si>
    <t>02/02/№7А/труба-1, 02/02/№7А/тройник-1, 02/02/№7А/тройник-2, 02/02/№7А/отвод-1</t>
  </si>
  <si>
    <t>02/02/№7/труба-1, 02/02/№7/тройник-1, 02/02/№7/тройник-2, 02/02/№7/отвод-1</t>
  </si>
  <si>
    <t>02/02/№8/труба-1, 02/02/№8/тройник-1, 02/02/№8/тройник-2, 02/02/№8/отвод-1</t>
  </si>
  <si>
    <t>02/02/№8А/труба-1, 02/02/№8А/тройник-1, 02/02/№8А/тройник-2, 02/02/№8А/отвод-1</t>
  </si>
  <si>
    <t>02/03/П/труба-1, 02/03/П/тройник-1, 02/03/П/тройник-2, 02/03/П/отвод-1</t>
  </si>
  <si>
    <t>02/03/№7А/труба-1, 02/03/№7А/тройник-1, 02/03/№7А/тройник-2, 02/03/№7А/отвод-1</t>
  </si>
  <si>
    <t>02/03/№7/труба-1, 02/03/№7/тройник-1, 02/03/№7/тройник-2, 02/03/№7/отвод-1</t>
  </si>
  <si>
    <t>02/03/№8/труба-1, 02/03/№8/тройник-1, 02/03/№8/тройник-2, 02/03/№8/отвод-1</t>
  </si>
  <si>
    <t>02/03/№8А/труба-1, 02/03/№8А/тройник-1, 02/03/№8А/тройник-2, 02/03/№8А/отвод-1</t>
  </si>
  <si>
    <t>01/01/П/труба-1, 01/01/П/тройник-1, 01/01/П/тройник-2, 01/01/П/отвод-1</t>
  </si>
  <si>
    <t>01/01/№7А/труба-1, 01/01/№7А/тройник-1, 01/01/№7А/тройник-2, 01/01/№7А/отвод-1</t>
  </si>
  <si>
    <t>01/01/№7/труба-1, 01/01/№7/тройник-1, 01/01/№7/тройник-2, 01/01/№7/отвод-1</t>
  </si>
  <si>
    <t>Тольяттинское</t>
  </si>
  <si>
    <t>Тольятти</t>
  </si>
  <si>
    <t>03/01/№8/труба-1, 03/01/№8/тройник-1, 03/01/№8/тройник-2, 03/01/№8/отвод-1</t>
  </si>
  <si>
    <t>03/01/№8А/труба-1, 03/01/№8А/тройник-1, 03/01/№8А/тройник-2, 03/01/№8А/отвод-1</t>
  </si>
  <si>
    <t>03/02/П/труба-1, 03/02/П/тройник-1, 03/02/П/тройник-2, 03/02/П/отвод-1</t>
  </si>
  <si>
    <t>03/02/№7/труба-1, 03/02/№7/тройник-1, 03/02/№7/тройник-2, 03/02/№7/отвод-1</t>
  </si>
  <si>
    <t>03/02/№8/труба-1, 03/02/№8/тройник-1, 03/02/№8/тройник-2, 03/02/№8/отвод-1</t>
  </si>
  <si>
    <t>03/03/П/труба-1, 03/03/П/тройник-1, 03/03/П/тройник-2, 03/03/П/отвод-1</t>
  </si>
  <si>
    <t>03/03/№7/труба-1, 03/03/№7/тройник-1, 03/03/№7/тройник-2, 03/03/№7/отвод-1</t>
  </si>
  <si>
    <t>03/03/№7А/труба-1, 03/03/№7А/тройник-1, 03/03/№7А/тройник-2, 03/03/№7А/отвод-1</t>
  </si>
  <si>
    <t>03/03/№8/труба-1, 03/03/№8/тройник-1, 03/03/№8/тройник-2, 03/03/№8/отвод-1</t>
  </si>
  <si>
    <t>03/03/№8А/труба-1, 03/03/№8А/тройник-1, 03/03/№8А/тройник-2, 03/03/№8А/отвод-1</t>
  </si>
  <si>
    <t>03/0ОЭГКЦ/П/труба-1, 03/0ОЭГКЦ/П/тройник-1, 03/0ОЭГКЦ/П/тройник-2, 03/0ОЭГКЦ/П/отвод-1</t>
  </si>
  <si>
    <t>03/0ОЭГКЦ/№7/труба-1, 03/0ОЭГКЦ/№7/тройник-1, 03/0ОЭГКЦ/№7/тройник-2, 03/0ОЭГКЦ/№7/отвод-1</t>
  </si>
  <si>
    <t>03/0ОЭГКЦ/№8/труба-1, 03/0ОЭГКЦ/№8/тройник-1, 03/0ОЭГКЦ/№8/тройник-2, 03/0ОЭГКЦ/№8/отвод-1</t>
  </si>
  <si>
    <t>ОЭГКЦ</t>
  </si>
  <si>
    <t>02/01/П/труба-1, 02/01/П/тройник-1, 02/01/П/тройник-2, 02/01/П/отвод-1</t>
  </si>
  <si>
    <t>02/01/№7А/труба-1, 02/01/№7А/тройник-1, 02/01/№7А/тройник-2, 02/01/№7А/отвод-1</t>
  </si>
  <si>
    <t>02/01/№7/труба-1, 02/01/№7/тройник-1, 02/01/№7/тройник-2, 02/01/№7/отвод-1</t>
  </si>
  <si>
    <t>Сызранское</t>
  </si>
  <si>
    <t>Сызрань</t>
  </si>
  <si>
    <t>04/01/П/труба-1, 04/01/П/тройник-1, 04/01/П/тройник-2, 04/01/П/отвод-1</t>
  </si>
  <si>
    <t>04/01/№7/труба-1, 04/01/№7/тройник-1, 04/01/№7/тройник-2, 04/01/№7/отвод-1</t>
  </si>
  <si>
    <t>04/01/№7А/труба-1, 04/01/№7А/тройник-1, 04/01/№7А/тройник-2, 04/01/№7А/отвод-1</t>
  </si>
  <si>
    <t>04/01/№8/труба-1, 04/01/№8/тройник-1, 04/01/№8/тройник-2, 04/01/№8/отвод-1</t>
  </si>
  <si>
    <t>04/01/№8А/труба-1, 04/01/№8А/тройник-1, 04/01/№8А/тройник-2, 04/01/№8А/отвод-1</t>
  </si>
  <si>
    <t>04/02/П/труба-1, 04/02/П/тройник-1, 04/02/П/тройник-2, 04/02/П/отвод-1</t>
  </si>
  <si>
    <t>04/02/№7/труба-1, 04/02/№7/тройник-1, 04/02/№7/тройник-2, 04/02/№7/отвод-1</t>
  </si>
  <si>
    <t>04/02/№8/труба-1, 04/02/№8/тройник-1, 04/02/№8/тройник-2, 04/02/№8/отвод-1</t>
  </si>
  <si>
    <t>04/03/П/труба-1, 04/03/П/тройник-1, 04/03/П/тройник-2, 04/03/П/отвод-1</t>
  </si>
  <si>
    <t>04/03/№7/труба-1, 04/03/№7/тройник-1, 04/03/№7/тройник-2, 04/03/№7/отвод-1</t>
  </si>
  <si>
    <t>04/03/№7А/труба-1, 04/03/№7А/тройник-1, 04/03/№7А/тройник-2, 04/03/№7А/отвод-1</t>
  </si>
  <si>
    <t>04/03/№8/труба-1, 04/03/№8/тройник-1, 04/03/№8/тройник-2, 04/03/№8/отвод-1</t>
  </si>
  <si>
    <t>04/03/№8А/труба-1, 04/03/№8А/тройник-1, 04/03/№8А/тройник-2, 04/03/№8А/отвод-1</t>
  </si>
  <si>
    <t>Павловское</t>
  </si>
  <si>
    <t>Павловская</t>
  </si>
  <si>
    <t>05/01/П/труба-1, 05/01/П/тройник-1, 05/01/П/тройник-2, 05/01/П/отвод-1</t>
  </si>
  <si>
    <t>05/01/№7/труба-1, 05/01/№7/тройник-1, 05/01/№7/тройник-2, 05/01/№7/отвод-1</t>
  </si>
  <si>
    <t>05/01/№7А/труба-1, 05/01/№7А/тройник-1, 05/01/№7А/тройник-2, 05/01/№7А/отвод-1</t>
  </si>
  <si>
    <t>05/01/№8/труба-1, 05/01/№8/тройник-1, 05/01/№8/тройник-2, 05/01/№8/отвод-1</t>
  </si>
  <si>
    <t>05/01/№8А/труба-1, 05/01/№8А/тройник-1, 05/01/№8А/тройник-2, 05/01/№8А/отвод-1</t>
  </si>
  <si>
    <t>05/02/П/труба-1, 05/02/П/тройник-1, 05/02/П/тройник-2, 05/02/П/отвод-1</t>
  </si>
  <si>
    <t>05/02/№7/труба-1, 05/02/№7/тройник-1, 05/02/№7/тройник-2, 05/02/№7/отвод-1</t>
  </si>
  <si>
    <t>05/02/№8/труба-1, 05/02/№8/тройник-1, 05/02/№8/тройник-2, 05/02/№8/отвод-1</t>
  </si>
  <si>
    <t>05/03/П/труба-1, 05/03/П/тройник-1, 05/03/П/тройник-2, 05/03/П/отвод-1</t>
  </si>
  <si>
    <t>05/03/№7/труба-1, 05/03/№7/тройник-1, 05/03/№7/тройник-2, 05/03/№7/отвод-1</t>
  </si>
  <si>
    <t>05/03/№7А/труба-1, 05/03/№7А/тройник-1, 05/03/№7А/тройник-2, 05/03/№7А/отвод-1</t>
  </si>
  <si>
    <t>05/03/№8/труба-1, 05/03/№8/тройник-1, 05/03/№8/тройник-2, 05/03/№8/отвод-1</t>
  </si>
  <si>
    <t>05/03/№8А/труба-1, 05/03/№8А/тройник-1, 05/03/№8А/тройник-2, 05/03/№8А/отвод-1</t>
  </si>
  <si>
    <t>Средневолжское</t>
  </si>
  <si>
    <t>Красноармейская</t>
  </si>
  <si>
    <t>Оренбург-Самара</t>
  </si>
  <si>
    <t>Реконструкция</t>
  </si>
  <si>
    <t>со снятием изоляции</t>
  </si>
  <si>
    <t>ИТЦ ООО "ГТС"</t>
  </si>
  <si>
    <t>ВИК, ВТ, АУЗК, УЗТ, МПК</t>
  </si>
  <si>
    <t>Ремонт</t>
  </si>
  <si>
    <t>Тройник</t>
  </si>
  <si>
    <t>04/03/№8/тройник-2</t>
  </si>
  <si>
    <t>05/01/П/тройник-8</t>
  </si>
  <si>
    <t>03/03/№8А/тройник-1</t>
  </si>
  <si>
    <t>Труба</t>
  </si>
  <si>
    <t>04/01/П/труба-4</t>
  </si>
  <si>
    <t>04/01/П/тройник-6</t>
  </si>
  <si>
    <t>01/01/П/тройник-1</t>
  </si>
  <si>
    <t>01/01/П/тройник-2</t>
  </si>
  <si>
    <t>05/01/П/тройник-10</t>
  </si>
  <si>
    <t>Не выполнен</t>
  </si>
  <si>
    <t>03/03/П/тройник-1</t>
  </si>
  <si>
    <t>03/02/П/тройник-2</t>
  </si>
  <si>
    <t>03/ОЭГКЦ/П/труба-3</t>
  </si>
  <si>
    <t>Отвод</t>
  </si>
  <si>
    <t>03/03/П/отвод-5</t>
  </si>
  <si>
    <t>05/03/П/тройник-2</t>
  </si>
  <si>
    <t>05/03/П/тройник-1</t>
  </si>
  <si>
    <t>05/01/№20/тройник-1</t>
  </si>
  <si>
    <t>05/01/П/тройник-12</t>
  </si>
  <si>
    <t>05/02/П/тройник-10</t>
  </si>
  <si>
    <t>05/02/П/тройник-11</t>
  </si>
  <si>
    <t>05/02/П/тройник-1</t>
  </si>
  <si>
    <t>05/02/П/отвод-6</t>
  </si>
  <si>
    <t>05/02/П/труба-3</t>
  </si>
  <si>
    <t>05/02/П/отвод-1</t>
  </si>
  <si>
    <t>Эксплуатация</t>
  </si>
  <si>
    <t>05/02/№7/отвод-1</t>
  </si>
  <si>
    <t>03/02/П/отвод-6</t>
  </si>
  <si>
    <t>05/02/П/отвод-5</t>
  </si>
  <si>
    <t>04/03/П/тройник-3</t>
  </si>
  <si>
    <t>01/01/П/тройник-6</t>
  </si>
  <si>
    <t>03/03/№7/труба-1</t>
  </si>
  <si>
    <t>03/03/№7/тройник-1</t>
  </si>
  <si>
    <t>01/01/№7А/труба-1</t>
  </si>
  <si>
    <t>01/01/№8/труба-1</t>
  </si>
  <si>
    <t>03/03/№8А/отвод-1</t>
  </si>
  <si>
    <t>01/01/№8А/труба-1</t>
  </si>
  <si>
    <t>01/02/П/тройник-4</t>
  </si>
  <si>
    <t>01/02/П/тройник-11</t>
  </si>
  <si>
    <t>03/ОЭГКЦ/П/тройник-9</t>
  </si>
  <si>
    <t>01/02/П/тройник-3</t>
  </si>
  <si>
    <t>01/02/кр20/труба-1</t>
  </si>
  <si>
    <t>01/01/П/тройник-8</t>
  </si>
  <si>
    <t>01/01/П/тройник-9</t>
  </si>
  <si>
    <t>01/01/П/тройник-14</t>
  </si>
  <si>
    <t>01/01/П/труба-1</t>
  </si>
  <si>
    <t>01/01/П/тройник-5</t>
  </si>
  <si>
    <t>01/01/П/труба-3</t>
  </si>
  <si>
    <t>04/02/П/тройник-1</t>
  </si>
  <si>
    <t>01/03/П/тройник-5</t>
  </si>
  <si>
    <t>01/03/П/тройник-7</t>
  </si>
  <si>
    <t>01/03/П/труба-2</t>
  </si>
  <si>
    <t>ВИК, УЗТ</t>
  </si>
  <si>
    <t>02/02/№7/труба-1</t>
  </si>
  <si>
    <t>02/01/№7А/отвод-2</t>
  </si>
  <si>
    <t>02/03/П/тройник-7</t>
  </si>
  <si>
    <t>02/03/П/тройник-3</t>
  </si>
  <si>
    <t>02/03/П/тройник-4</t>
  </si>
  <si>
    <t>02/03/П/тройник-1</t>
  </si>
  <si>
    <t>02/02/№7А/труба-1</t>
  </si>
  <si>
    <t>02/02/№8А/труба-1</t>
  </si>
  <si>
    <t>02/01/П/тройник-5</t>
  </si>
  <si>
    <t>02/01/П/тройник-1</t>
  </si>
  <si>
    <t>02/01/П/тройник-10</t>
  </si>
  <si>
    <t>02/01/П/тройник-6</t>
  </si>
  <si>
    <t>04/03/№8/труба-5</t>
  </si>
  <si>
    <t>05/02/П/труба-6</t>
  </si>
  <si>
    <t>КР7</t>
  </si>
  <si>
    <t>01/02/№7А/труба-1</t>
  </si>
  <si>
    <t>КР7А</t>
  </si>
  <si>
    <t>03/01/№7А/труба-1</t>
  </si>
  <si>
    <t>03/03/П/тройник-4</t>
  </si>
  <si>
    <t>01/01/шлейфы до кртт/труба крн/принят</t>
  </si>
  <si>
    <t>02/01/П/труба-2</t>
  </si>
  <si>
    <t>02/01/П/тройник-3</t>
  </si>
  <si>
    <t>02/01/П/труба-6</t>
  </si>
  <si>
    <t>02/01/П/тройник-7</t>
  </si>
  <si>
    <t>02/03/П/переход-1</t>
  </si>
  <si>
    <t>02/02/№8/труба-1</t>
  </si>
  <si>
    <t>02/03/№8/труба-1</t>
  </si>
  <si>
    <t>02/03/П/труба-5</t>
  </si>
  <si>
    <t>02/03/П/труба-4</t>
  </si>
  <si>
    <t>02/03/№8А/труба-1</t>
  </si>
  <si>
    <t>ВИК, ВК, УЗК. МПК</t>
  </si>
  <si>
    <t>05/01/П/отвод-1(500)</t>
  </si>
  <si>
    <t>05/01/П/тройник-2</t>
  </si>
  <si>
    <t>Собственными силами</t>
  </si>
  <si>
    <t>05/02/П/отвод-1(500)</t>
  </si>
  <si>
    <t>05/03/П/отвод-1(500)</t>
  </si>
  <si>
    <t>02/03/П/отвод-1(500)</t>
  </si>
  <si>
    <t>01/01/П/отвод-1(500)</t>
  </si>
  <si>
    <t>01/02/П/отвод-1(500)</t>
  </si>
  <si>
    <t>01/03/П/труба-1(500)</t>
  </si>
  <si>
    <t>01/03/П/отвод-1(500)</t>
  </si>
  <si>
    <t>04/01/П/отвод-1(500)</t>
  </si>
  <si>
    <t>04/01/П/тройник-1</t>
  </si>
  <si>
    <t>04/01/П/отвод-2(500)</t>
  </si>
  <si>
    <t>04/01/П/отвод-3(500)</t>
  </si>
  <si>
    <t>03/01/П/отвод-1(500)</t>
  </si>
  <si>
    <t>03/03/П/труба-1</t>
  </si>
  <si>
    <t>03/ОЭГКЦ/П/отвод-1(500)</t>
  </si>
  <si>
    <t>02/02/№7А/отвод-1</t>
  </si>
  <si>
    <t>03/02/П/труба-5</t>
  </si>
  <si>
    <t>01/01/П/отвод-3</t>
  </si>
  <si>
    <t>01/01/П/отвод-8</t>
  </si>
  <si>
    <t>05/01/П/тройник-16</t>
  </si>
  <si>
    <t>03/03/П/тройник-6</t>
  </si>
  <si>
    <t>01/02/П/тройник-1</t>
  </si>
  <si>
    <t>01/01/П/тройник-12</t>
  </si>
  <si>
    <t>01/01/П/тройник-7</t>
  </si>
  <si>
    <t>01/02/П/тройник-9</t>
  </si>
  <si>
    <t>01/01/П/тройник-13</t>
  </si>
  <si>
    <t>04/01/П/труба-6</t>
  </si>
  <si>
    <t>04/03/П/отвод-3</t>
  </si>
  <si>
    <t>05/03/П/тройник-6</t>
  </si>
  <si>
    <t>05/01/№20/труба-8</t>
  </si>
  <si>
    <t>01/01/П/отвод-2</t>
  </si>
  <si>
    <t>01/01/П/тройник-15</t>
  </si>
  <si>
    <t>ООО Газпроект-ДКР</t>
  </si>
  <si>
    <t>ВТО, УЗК, УЗТ</t>
  </si>
  <si>
    <t>02/03/П/труба-2</t>
  </si>
  <si>
    <t>02/02/П/отвод-3</t>
  </si>
  <si>
    <t>02/03/П/отвод-1</t>
  </si>
  <si>
    <t>02/03/П/тройник-2</t>
  </si>
  <si>
    <t>02/03/П/труба-1</t>
  </si>
  <si>
    <t>02/03/П/отвод-5</t>
  </si>
  <si>
    <t xml:space="preserve">0-70,  11530-11600                                                                                                                                                                                                                                                                                                                                                                                                                                                                                                                   </t>
  </si>
  <si>
    <t>Люк-лаз №5.0-5.1</t>
  </si>
  <si>
    <t>02/03/П/тройник-6</t>
  </si>
  <si>
    <t>02/03/П/отвод-4</t>
  </si>
  <si>
    <t>02/03/П/труба-6</t>
  </si>
  <si>
    <t>02/03/П/отвод-6</t>
  </si>
  <si>
    <t>02/03/П/тройник-9</t>
  </si>
  <si>
    <t>02/03/П/отвод-7</t>
  </si>
  <si>
    <t>05/01/П/тройник-11</t>
  </si>
  <si>
    <t>03/02/П/тройник-8</t>
  </si>
  <si>
    <t xml:space="preserve">Прямошовная </t>
  </si>
  <si>
    <t>"Маннесман" ФРГ</t>
  </si>
  <si>
    <t>ТСН</t>
  </si>
  <si>
    <t>1020x426</t>
  </si>
  <si>
    <t>25x14</t>
  </si>
  <si>
    <t>1020x1020</t>
  </si>
  <si>
    <t>26x26</t>
  </si>
  <si>
    <t>01/01/П/тройник-3</t>
  </si>
  <si>
    <t>НГ2006-71</t>
  </si>
  <si>
    <t>720x426</t>
  </si>
  <si>
    <t>22x16</t>
  </si>
  <si>
    <t>01/01/П/отвод-1</t>
  </si>
  <si>
    <t>ОСТ 102-59-81</t>
  </si>
  <si>
    <t xml:space="preserve">ОКШС </t>
  </si>
  <si>
    <t>1020x90</t>
  </si>
  <si>
    <t>720x90</t>
  </si>
  <si>
    <t>01/01/П/труба-2</t>
  </si>
  <si>
    <t>01/01/П/тройник-4</t>
  </si>
  <si>
    <t>ГАЗ ТУ102-488/1-05</t>
  </si>
  <si>
    <t>ТШС</t>
  </si>
  <si>
    <t>ОАО "Трубодеталь</t>
  </si>
  <si>
    <t>10Г2ФБЮ</t>
  </si>
  <si>
    <t>1020x530</t>
  </si>
  <si>
    <t>20x14</t>
  </si>
  <si>
    <t>1020x325</t>
  </si>
  <si>
    <t>19x14</t>
  </si>
  <si>
    <t>Ту 14-68-018-00153821-2006</t>
  </si>
  <si>
    <t>ТС</t>
  </si>
  <si>
    <t>ОАО " Завод Сибгазстройдеталь"</t>
  </si>
  <si>
    <t>720x530</t>
  </si>
  <si>
    <t>18x15</t>
  </si>
  <si>
    <t>01/01/П/отвод-4</t>
  </si>
  <si>
    <t>1020x45</t>
  </si>
  <si>
    <t>01/01/П/отвод-5</t>
  </si>
  <si>
    <t>Ту 1469-006-00153229-2001</t>
  </si>
  <si>
    <t>ОАО "Газстройдеталь"</t>
  </si>
  <si>
    <t>01/01/П/отвод-6</t>
  </si>
  <si>
    <t>720x45</t>
  </si>
  <si>
    <t>01/01/П/переход-1</t>
  </si>
  <si>
    <t>ПШС</t>
  </si>
  <si>
    <t>1020x720</t>
  </si>
  <si>
    <t>01/01/П/труба-4</t>
  </si>
  <si>
    <t>01/01/П/тройник-10</t>
  </si>
  <si>
    <t>1020x159</t>
  </si>
  <si>
    <t>16x8</t>
  </si>
  <si>
    <t>01/01/П/тройник-11</t>
  </si>
  <si>
    <t>720x720</t>
  </si>
  <si>
    <t>22x22</t>
  </si>
  <si>
    <t>16x12</t>
  </si>
  <si>
    <t>01/01/П/отвод-7</t>
  </si>
  <si>
    <t>01/01/П/труба-5</t>
  </si>
  <si>
    <t>01/01/П/отвод-9</t>
  </si>
  <si>
    <t>ТУ 1381-012-057578 48-2005</t>
  </si>
  <si>
    <t xml:space="preserve"> АО " ВМЗ" г. Выкса</t>
  </si>
  <si>
    <t>01/01/№7А/тройник-1</t>
  </si>
  <si>
    <t>ту-1469-028-78795288-2012</t>
  </si>
  <si>
    <t>ЗАО "Сибгазстройдетали" г.Омск</t>
  </si>
  <si>
    <t>01/01/№7А/тройник-2</t>
  </si>
  <si>
    <t>1020x168</t>
  </si>
  <si>
    <t>01/01/№7А/отвод-1</t>
  </si>
  <si>
    <t>Ту 1469-016-01395041-2008</t>
  </si>
  <si>
    <t>ОКШ</t>
  </si>
  <si>
    <t>ЗАО "Лискимонтажконструкция"г Лиски</t>
  </si>
  <si>
    <t>01/01/№7/труба-1</t>
  </si>
  <si>
    <t xml:space="preserve">ТУ14-156-77-2008 </t>
  </si>
  <si>
    <t>АО "ВТЗ" г. Волжский</t>
  </si>
  <si>
    <t>09Г2ФБ</t>
  </si>
  <si>
    <t>01/01/№7/тройник-1</t>
  </si>
  <si>
    <t>01/01/№7/тройник-2</t>
  </si>
  <si>
    <t>19x15</t>
  </si>
  <si>
    <t>01/01/№7/тройник-3</t>
  </si>
  <si>
    <t>01/01/№7/отвод-1</t>
  </si>
  <si>
    <t>01/01/№8/тройник-1</t>
  </si>
  <si>
    <t>01/01/№8/тройник-2</t>
  </si>
  <si>
    <t>01/01/№8/отвод-1</t>
  </si>
  <si>
    <t>АО " ВМЗ" г. Выкса</t>
  </si>
  <si>
    <t>01/01/№8А/тройник-1</t>
  </si>
  <si>
    <t>01/01/№8А/тройник-2</t>
  </si>
  <si>
    <t>01/01/№8А/отвод-1</t>
  </si>
  <si>
    <t>01/02/П/труба-1</t>
  </si>
  <si>
    <t>труба 1020х16</t>
  </si>
  <si>
    <t>Франция</t>
  </si>
  <si>
    <t>15ХСНД</t>
  </si>
  <si>
    <t>ГОСТ 8732-81</t>
  </si>
  <si>
    <t>Тр. 1020х21н/д426н/д13</t>
  </si>
  <si>
    <t>21x13</t>
  </si>
  <si>
    <t>01/02/П/тройник-2</t>
  </si>
  <si>
    <t>ТУ 51-29-81</t>
  </si>
  <si>
    <t>Тр 1020х25н/д1020н/д25</t>
  </si>
  <si>
    <t>Новосинеглазовский</t>
  </si>
  <si>
    <t>Сталь 20</t>
  </si>
  <si>
    <t>25x25</t>
  </si>
  <si>
    <t>01/02/П/отвод-1</t>
  </si>
  <si>
    <t xml:space="preserve">ТУ 102-212-79 </t>
  </si>
  <si>
    <t>Отвод 90 ͦ 1020</t>
  </si>
  <si>
    <t>01/02/П/труба-2</t>
  </si>
  <si>
    <t>труба 1020х21,5</t>
  </si>
  <si>
    <t>01/02/П/труба-3</t>
  </si>
  <si>
    <t>01/02/П/отвод-2</t>
  </si>
  <si>
    <t>01/02/П/переход-1</t>
  </si>
  <si>
    <t>01/02/П/труба-4</t>
  </si>
  <si>
    <t>01/02/П/труба-5</t>
  </si>
  <si>
    <t>ТУ 14-3-1573-96</t>
  </si>
  <si>
    <t>труба 720х11</t>
  </si>
  <si>
    <t>Выксунский мет. Зав</t>
  </si>
  <si>
    <t>13Г1С-У</t>
  </si>
  <si>
    <t>К55</t>
  </si>
  <si>
    <t>01/02/П/труба-6</t>
  </si>
  <si>
    <t>труба 720х16</t>
  </si>
  <si>
    <t>01/02/П/труба-7</t>
  </si>
  <si>
    <t>труба 720х11,3</t>
  </si>
  <si>
    <t>01/02/П/труба-8</t>
  </si>
  <si>
    <t>ТУ 14-3-1270-2001</t>
  </si>
  <si>
    <t>Чел трубопрокатный зн/дд</t>
  </si>
  <si>
    <t>01/02/П/тройник-5</t>
  </si>
  <si>
    <t>1020x406</t>
  </si>
  <si>
    <t>21x21</t>
  </si>
  <si>
    <t>01/02/П/тройник-6</t>
  </si>
  <si>
    <t>01/02/П/тройник-7</t>
  </si>
  <si>
    <t>Тр 1020х21н/д720х18</t>
  </si>
  <si>
    <t>Сибгазификация</t>
  </si>
  <si>
    <t>21x18</t>
  </si>
  <si>
    <t>01/02/П/тройник-8</t>
  </si>
  <si>
    <t>Тр 720х22н/д720х22</t>
  </si>
  <si>
    <t>Тр 720х18н/д426х13</t>
  </si>
  <si>
    <t>720x 426</t>
  </si>
  <si>
    <t>18x13</t>
  </si>
  <si>
    <t>01/02/П/тройник-10</t>
  </si>
  <si>
    <t>ТУ 1469-014-01395041-07</t>
  </si>
  <si>
    <t>ТШС 720(12К60)н/д159(8К48)н/д7,5н/д0,6</t>
  </si>
  <si>
    <t>Лискинский зн/дд монн/дых загн/дк</t>
  </si>
  <si>
    <t>720x 159</t>
  </si>
  <si>
    <t>01/02/П/отвод-3</t>
  </si>
  <si>
    <t>01/02/П/отвод-4</t>
  </si>
  <si>
    <t>ОСТ 102-54-81</t>
  </si>
  <si>
    <t>отвод 90н/д720</t>
  </si>
  <si>
    <t>Туламашгаз</t>
  </si>
  <si>
    <t>01/02/П/отвод-5</t>
  </si>
  <si>
    <t>ГОСТ 19282-73</t>
  </si>
  <si>
    <t>отвод 90  ͦн/д720х22</t>
  </si>
  <si>
    <t>01/02/П/отвод-6</t>
  </si>
  <si>
    <t>01/02/П/переход-3</t>
  </si>
  <si>
    <t>ГОСТ 19282</t>
  </si>
  <si>
    <t>ПС н/д2647</t>
  </si>
  <si>
    <t>01/02/П/переход-4</t>
  </si>
  <si>
    <t xml:space="preserve">ТУ 102-192-78 </t>
  </si>
  <si>
    <t>Тн/д475000</t>
  </si>
  <si>
    <t>01/02/П/переход-5</t>
  </si>
  <si>
    <t>01/02/П/труба-9</t>
  </si>
  <si>
    <t>Тр 1020х23н/д530х13</t>
  </si>
  <si>
    <t>23x13</t>
  </si>
  <si>
    <t>01/02/П/тройник-12</t>
  </si>
  <si>
    <t>Тр 1020х21н/д1020х21</t>
  </si>
  <si>
    <t>01/02/П/отвод-7</t>
  </si>
  <si>
    <t>Италия</t>
  </si>
  <si>
    <t>01/02/кр20/тройник-1</t>
  </si>
  <si>
    <t>ТУ102-486-95-05-487т</t>
  </si>
  <si>
    <t>ТШС 1020(21)н/д426(14)н/д7,5н/д0,6</t>
  </si>
  <si>
    <t xml:space="preserve">Лискимонтажконструкции </t>
  </si>
  <si>
    <t>26x16</t>
  </si>
  <si>
    <t>01/02/кр20/тройник-2</t>
  </si>
  <si>
    <t>01/02/кр20/тройник-4</t>
  </si>
  <si>
    <t>01/02/кр20/отвод-1</t>
  </si>
  <si>
    <t>01/02/кр20/отвод-2</t>
  </si>
  <si>
    <t>ОКШС 45н/д1020/28/22</t>
  </si>
  <si>
    <t>"nuova Italsider" Италия</t>
  </si>
  <si>
    <t>API5L X70</t>
  </si>
  <si>
    <t>01/02/№7А/тройник-1</t>
  </si>
  <si>
    <t>01/02/№7А/тройник-2</t>
  </si>
  <si>
    <t>01/02/№7А/тройник-3</t>
  </si>
  <si>
    <t>01/02/№7А/отвод-1</t>
  </si>
  <si>
    <t>1020x60</t>
  </si>
  <si>
    <t>01/02/№7А/отвод-2</t>
  </si>
  <si>
    <t>01/02/№7А/отвод-3</t>
  </si>
  <si>
    <t>ГОСТ19289-73</t>
  </si>
  <si>
    <t>Отвод 45  ͦ1020х28</t>
  </si>
  <si>
    <t>01/02/№7А/отвод-4</t>
  </si>
  <si>
    <t>1020x30</t>
  </si>
  <si>
    <t>01/02/№7/труба-1</t>
  </si>
  <si>
    <t>ТУ0976-05757848-2005</t>
  </si>
  <si>
    <t>Труба 1020х21,5</t>
  </si>
  <si>
    <t>01/02/№7/труба-2</t>
  </si>
  <si>
    <t>ТУ1381-05757848-2005</t>
  </si>
  <si>
    <t>Труба 1020х16</t>
  </si>
  <si>
    <t>01/02/№7/тройник-1</t>
  </si>
  <si>
    <t>01/02/№7/тройник-2</t>
  </si>
  <si>
    <t>01/02/№7/тройник-3</t>
  </si>
  <si>
    <t>01/02/№7/тройник-4</t>
  </si>
  <si>
    <t>01/02/№7/отвод-1</t>
  </si>
  <si>
    <t>01/02/№7/отвод-2</t>
  </si>
  <si>
    <t>01/02/№7/отвод-3</t>
  </si>
  <si>
    <t>01/02/№7/отвод-4</t>
  </si>
  <si>
    <t>01/02/№8/труба-1</t>
  </si>
  <si>
    <t>01/02/№8/труба-2</t>
  </si>
  <si>
    <t>01/02/№8/труба-3</t>
  </si>
  <si>
    <t>ТУ 1381-01205757845-2005</t>
  </si>
  <si>
    <t>Труба 1020х14</t>
  </si>
  <si>
    <t>01/02/№8/труба-4</t>
  </si>
  <si>
    <t>Труба 1020х18</t>
  </si>
  <si>
    <t>01/02/№8/тройник-1</t>
  </si>
  <si>
    <t>01/02/№8/тройник-2</t>
  </si>
  <si>
    <t>Тройник 1020(19)х530(14)</t>
  </si>
  <si>
    <t>Газстройдеталь</t>
  </si>
  <si>
    <t>16x14</t>
  </si>
  <si>
    <t>01/02/№8/тройник-3</t>
  </si>
  <si>
    <t>01/02/№8/тройник-4</t>
  </si>
  <si>
    <t>01/02/№8/тройник-5</t>
  </si>
  <si>
    <t>ТУ 102-488-95</t>
  </si>
  <si>
    <t>ТШС 1020(21К50)н/д7,5н/д0,6</t>
  </si>
  <si>
    <t>Трубодеталь Россия</t>
  </si>
  <si>
    <t>40x26</t>
  </si>
  <si>
    <t>01/02/№8/тройник-6</t>
  </si>
  <si>
    <t>ТУ 1469-014-01395041-03</t>
  </si>
  <si>
    <t>Тр ТШС 102(21)н/д7,5н/д0,6</t>
  </si>
  <si>
    <t>38x26</t>
  </si>
  <si>
    <t>01/02/№8/отвод-1</t>
  </si>
  <si>
    <t>ТУ 14-105-644-2000</t>
  </si>
  <si>
    <t>ОКШС 90н/д1020/28/21н/д7,5н/д0,6У</t>
  </si>
  <si>
    <t>01/02/№8/отвод-2</t>
  </si>
  <si>
    <t>ОКШ 60н/д1020(21)н/д7,5н/д0,6н/дУХЛ</t>
  </si>
  <si>
    <t>01/02/№8/отвод-3</t>
  </si>
  <si>
    <t>ОКШС 45н/д1020/28/21н/д7,5н/д0,6У</t>
  </si>
  <si>
    <t>01/02/№8А/труба-1</t>
  </si>
  <si>
    <t>01/02/№8А/труба-2</t>
  </si>
  <si>
    <t>01/02/№8А/труба-3</t>
  </si>
  <si>
    <t>01/02/№8А/труба-4</t>
  </si>
  <si>
    <t>01/02/№8А/тройник-1</t>
  </si>
  <si>
    <t>Тр ТШС 102(21)н/д720(16)н/д7,5н/д0,6н/дК60</t>
  </si>
  <si>
    <t>26x20</t>
  </si>
  <si>
    <t>01/02/№8А/тройник-2</t>
  </si>
  <si>
    <t>01/02/№8А/тройник-3</t>
  </si>
  <si>
    <t>01/03/П/труба-1</t>
  </si>
  <si>
    <t xml:space="preserve">ТУ14-3-1573-96 </t>
  </si>
  <si>
    <t>ОАО ВМЗ г.Выска</t>
  </si>
  <si>
    <t>01/03/П/тройник-1</t>
  </si>
  <si>
    <t>ТУ102-488--95</t>
  </si>
  <si>
    <t>ТШС1020  (21)х426(13)н/д7,5н/д06 У</t>
  </si>
  <si>
    <t>г.Лиски</t>
  </si>
  <si>
    <t>01/03/П/тройник-2</t>
  </si>
  <si>
    <t>ТУ14-105-644-2000</t>
  </si>
  <si>
    <t>ТШС1020 (21К50)н/д7,5н/д06 ХЛ</t>
  </si>
  <si>
    <t>Челябинск</t>
  </si>
  <si>
    <t>К50</t>
  </si>
  <si>
    <t>01/03/П/отвод-1</t>
  </si>
  <si>
    <t>Отвод ОКШ 90гр.н/д1020(21)н/д7,5н/д0,6 ХЛ</t>
  </si>
  <si>
    <t>Япония</t>
  </si>
  <si>
    <t>Gн/д60</t>
  </si>
  <si>
    <t>01/03/П/тройник-3</t>
  </si>
  <si>
    <t>Газ ТУ 102-488/1-05</t>
  </si>
  <si>
    <t>ТШС 1020(21К60)х530(15К60)-7,5-0,6-УХЛ</t>
  </si>
  <si>
    <t>01/03/П/тройник-4</t>
  </si>
  <si>
    <t>ГОСТ 19281-89</t>
  </si>
  <si>
    <t>тройник 1020х16-325х12</t>
  </si>
  <si>
    <t>Хим. Анализ  09Г2С</t>
  </si>
  <si>
    <t>ГОСТ 14-3-1573-96</t>
  </si>
  <si>
    <t>тройник 720х14н/д530х14</t>
  </si>
  <si>
    <t>зн/дд Сибгазстройдеталь г.Омск</t>
  </si>
  <si>
    <t>14x12</t>
  </si>
  <si>
    <t>01/03/П/тройник-6</t>
  </si>
  <si>
    <t>ТУ102-488-95</t>
  </si>
  <si>
    <t>ТШС 720(18)н/д426(16)н/д7,5н/д0,6 ХЛ</t>
  </si>
  <si>
    <t>г.Волгоград</t>
  </si>
  <si>
    <t>09Г2С</t>
  </si>
  <si>
    <t>18x16</t>
  </si>
  <si>
    <t>ГОСТ 4543-71</t>
  </si>
  <si>
    <t>тройник 720х14н/д325х12</t>
  </si>
  <si>
    <t>Хим. Анализ  Ст.20Г</t>
  </si>
  <si>
    <t>720x325</t>
  </si>
  <si>
    <t>01/03/П/отвод-2</t>
  </si>
  <si>
    <t>отвод  90гр. 720х20</t>
  </si>
  <si>
    <t>Отсутствует паспорт</t>
  </si>
  <si>
    <t>Хим. Анализ  15ХСНД</t>
  </si>
  <si>
    <t>01/03/П/отвод-3</t>
  </si>
  <si>
    <t>720x60</t>
  </si>
  <si>
    <t>01/03/П/труба-3</t>
  </si>
  <si>
    <t>ТУ 40-48-56-79 JP</t>
  </si>
  <si>
    <t>Mitsubyshi Япония</t>
  </si>
  <si>
    <t>01/03/П/труба-4</t>
  </si>
  <si>
    <t>01/03/П/тройник-8</t>
  </si>
  <si>
    <t>ТУ 51-835-78</t>
  </si>
  <si>
    <t>Тройник 1020х21,5н/д720х16</t>
  </si>
  <si>
    <t>г.Курган</t>
  </si>
  <si>
    <t>Ст.20</t>
  </si>
  <si>
    <t>21,5x16</t>
  </si>
  <si>
    <t>01/03/П/тройник-9</t>
  </si>
  <si>
    <t>тройник 720х18н/д7,5н/д0,6н/дХЛ</t>
  </si>
  <si>
    <t>18x10</t>
  </si>
  <si>
    <t>01/03/П/тройник-10</t>
  </si>
  <si>
    <t>тройник 720х18н/д426х16н/д7,5н/д0,6н/дХЛ</t>
  </si>
  <si>
    <t>01/03/П/тройник-11</t>
  </si>
  <si>
    <t>01/03/П/тройник-12</t>
  </si>
  <si>
    <t>тройник 720х11,5н/д159х8</t>
  </si>
  <si>
    <t>720x159</t>
  </si>
  <si>
    <t>01/03/П/отвод-4</t>
  </si>
  <si>
    <t>отвод  90гр. 1020х28</t>
  </si>
  <si>
    <t>Новосинеглазка</t>
  </si>
  <si>
    <t>01/03/П/отвод-5</t>
  </si>
  <si>
    <t>01/03/П/труба-5</t>
  </si>
  <si>
    <t>ТУ14-1-5582-2009</t>
  </si>
  <si>
    <t>труба1020х16</t>
  </si>
  <si>
    <t>01/03/П/тройник-13</t>
  </si>
  <si>
    <t>ТУ 1469-014-013 95041-07-342 Л</t>
  </si>
  <si>
    <t>ТШС1020 (16К60)х530(14К56)н/д7,5н/д06 УХЛ</t>
  </si>
  <si>
    <t>К60 /К56</t>
  </si>
  <si>
    <t>01/03/П/тройник-14</t>
  </si>
  <si>
    <t>ТШС1020 (16К60)н/д7,5н/д06 УХЛ</t>
  </si>
  <si>
    <t>16x16</t>
  </si>
  <si>
    <t>01/03/П/отвод-6</t>
  </si>
  <si>
    <t>ГАЗ ТУ102-488/105</t>
  </si>
  <si>
    <t>Отвод ОКШ 90гр. 1020(21К60)н/д7,5н/д0,6 УХЛ</t>
  </si>
  <si>
    <t>01/03/№20/труба-1</t>
  </si>
  <si>
    <t>ТУ 1381-012-05757848-2005</t>
  </si>
  <si>
    <t>01/03/№20/тройник-1</t>
  </si>
  <si>
    <t>ТШС1020(21К60)х530(15К60)н/д7,5н/д06 УХЛ</t>
  </si>
  <si>
    <t>21x15</t>
  </si>
  <si>
    <t>01/03/№20/тройник-2</t>
  </si>
  <si>
    <t>ТУ 102-466-95</t>
  </si>
  <si>
    <t>ТШС 1020(16)н/д325(12)7.5н/д06н/дУ Кн/д60</t>
  </si>
  <si>
    <t>"ОАО"г Лиски</t>
  </si>
  <si>
    <t>27x19</t>
  </si>
  <si>
    <t>01/03/№20/тройник-3</t>
  </si>
  <si>
    <t>ТУ 1469-006-653 92821-212</t>
  </si>
  <si>
    <t>ТШС1020(16К60)х159(8К48)н/д7,5н/д06 УХЛ</t>
  </si>
  <si>
    <t>Таганрог</t>
  </si>
  <si>
    <t>К60 /К48</t>
  </si>
  <si>
    <t>01/03/№20/отвод-1</t>
  </si>
  <si>
    <t>Отвод 45гр. 1020</t>
  </si>
  <si>
    <t>01/03/№7А/труба-1</t>
  </si>
  <si>
    <t>труба 1020</t>
  </si>
  <si>
    <t>Выксунский</t>
  </si>
  <si>
    <t>01/03/№7А/тройник-1</t>
  </si>
  <si>
    <t>ТУ 1468-018-00153821-2006</t>
  </si>
  <si>
    <t>ТС 1020(16К60)н/д325(12К48) н/д7.5н/д0,6н/дХЛ</t>
  </si>
  <si>
    <t>К60/К48.</t>
  </si>
  <si>
    <t>01/03/№7А/тройник-2</t>
  </si>
  <si>
    <t>ТУ 14-3-1976-99</t>
  </si>
  <si>
    <t>Хим. Анализ  10Г2ФБЮ</t>
  </si>
  <si>
    <t>01/03/№7А/отвод-1</t>
  </si>
  <si>
    <t>ГазТУ 102-488/1-05</t>
  </si>
  <si>
    <t>Отвод ОКШС 60гр.н/д1020(16К52)н/д7,5н/д0,75 УХЛ</t>
  </si>
  <si>
    <t>01/03/№7А/отвод-2</t>
  </si>
  <si>
    <t>ТУ 102-488/1-05</t>
  </si>
  <si>
    <t>Отвод ОКШС 45гр.н/д1020(16К60)н/д7,5н/д0,75 УХЛ</t>
  </si>
  <si>
    <t>01/03/№7/труба-1</t>
  </si>
  <si>
    <t>01/03/№7/тройник-1</t>
  </si>
  <si>
    <t>01/03/№7/тройник-2</t>
  </si>
  <si>
    <t>01/03/№7/тройник-3</t>
  </si>
  <si>
    <t>ТУ 1469-00-65392821-2012</t>
  </si>
  <si>
    <t>ТШС 1020(16К60) н/д7.4н/д0,75н/дУХЛ</t>
  </si>
  <si>
    <t>01/03/№7/отвод-1</t>
  </si>
  <si>
    <t>01/03/№7/отвод-2</t>
  </si>
  <si>
    <t>01/03/№8/труба-1</t>
  </si>
  <si>
    <t>01/03/№8/тройник-1</t>
  </si>
  <si>
    <t>01/03/№8/тройник-2</t>
  </si>
  <si>
    <t>ТШС 1020(16)-325(12) 7.5-06-У</t>
  </si>
  <si>
    <t>08ГБЮ</t>
  </si>
  <si>
    <t>К-60</t>
  </si>
  <si>
    <t>01/03/№8/тройник-3</t>
  </si>
  <si>
    <t>01/03/№8/тройник-4</t>
  </si>
  <si>
    <t>ТС 1020(16К60) н/д7.5н/д06н/дХЛ</t>
  </si>
  <si>
    <t>01/03/№8/отвод-1</t>
  </si>
  <si>
    <t>01/03/№8/отвод-2</t>
  </si>
  <si>
    <t>01/03/№8А/труба-1</t>
  </si>
  <si>
    <t>01/03/№8А/тройник-1</t>
  </si>
  <si>
    <t>Кн/д60</t>
  </si>
  <si>
    <t>01/03/№8А/тройник-2</t>
  </si>
  <si>
    <t>01/03/№8А/отвод-1</t>
  </si>
  <si>
    <t>01/03/№8А/отвод-2</t>
  </si>
  <si>
    <t>02/01/П/труба-1</t>
  </si>
  <si>
    <t>Одношовная</t>
  </si>
  <si>
    <t>ПО "Сибгазификация"</t>
  </si>
  <si>
    <t>02/01/П/тройник-2</t>
  </si>
  <si>
    <t>ТУ 102-212-79</t>
  </si>
  <si>
    <t>Новосинеглазовский
 комбинат строительных
 конструкций</t>
  </si>
  <si>
    <t>02/01/П/тройник-4</t>
  </si>
  <si>
    <t>02/01/П/отвод-1</t>
  </si>
  <si>
    <t>02/01/П/отвод-2</t>
  </si>
  <si>
    <t>02/01/П/переход-1</t>
  </si>
  <si>
    <t>Тульский завод
 нестандатизированного
 оборудования "Туламашгаз"</t>
  </si>
  <si>
    <t>02/01/П/труба-3</t>
  </si>
  <si>
    <t>21,5x14</t>
  </si>
  <si>
    <t>02/01/П/отвод-3</t>
  </si>
  <si>
    <t>02/01/П/переход-2</t>
  </si>
  <si>
    <t>02/01/П/труба-4</t>
  </si>
  <si>
    <t>02/01/П/труба-5</t>
  </si>
  <si>
    <t>ГазТу 102-488/1-05</t>
  </si>
  <si>
    <t>Трубодеталь</t>
  </si>
  <si>
    <t>21x16</t>
  </si>
  <si>
    <t>02/01/П/тройник-8</t>
  </si>
  <si>
    <t>21,5x18</t>
  </si>
  <si>
    <t>02/01/П/тройник-9</t>
  </si>
  <si>
    <t>02/01/П/тройник-11</t>
  </si>
  <si>
    <t>02/01/П/тройник-12</t>
  </si>
  <si>
    <t>02/01/П/тройник-13</t>
  </si>
  <si>
    <t>02/01/П/отвод-4</t>
  </si>
  <si>
    <t>02/01/П/отвод-5</t>
  </si>
  <si>
    <t>02/01/П/отвод-6</t>
  </si>
  <si>
    <t>02/01/П/отвод-7</t>
  </si>
  <si>
    <t>02/01/П/тройник-14</t>
  </si>
  <si>
    <t>02/01/П/тройник-15</t>
  </si>
  <si>
    <t>02/01/№7А/труба-1</t>
  </si>
  <si>
    <t>02/01/№7А/тройник-1</t>
  </si>
  <si>
    <t>ТУ 1469-006-00153229-2001</t>
  </si>
  <si>
    <t>02/01/№7А/тройник-2</t>
  </si>
  <si>
    <t>02/01/№7А/отвод-1</t>
  </si>
  <si>
    <t>02/01/№7/труба-1</t>
  </si>
  <si>
    <t>02/01/№7/тройник-1</t>
  </si>
  <si>
    <t>02/01/№7/тройник-2</t>
  </si>
  <si>
    <t>02/01/№7/отвод-1</t>
  </si>
  <si>
    <t>02/01/№7/отвод-2</t>
  </si>
  <si>
    <t>02/01/№8/труба-1</t>
  </si>
  <si>
    <t>Выксунский
 металлургический завод</t>
  </si>
  <si>
    <t>02/01/№8/тройник-1</t>
  </si>
  <si>
    <t>02/01/№8/тройник-2</t>
  </si>
  <si>
    <t>ТУ 1469-016-01395041-2008</t>
  </si>
  <si>
    <t>Лискимонтажконструкция</t>
  </si>
  <si>
    <t>К60хК48</t>
  </si>
  <si>
    <t>02/01/№8/отвод-1</t>
  </si>
  <si>
    <t>02/01/№8/отвод-2</t>
  </si>
  <si>
    <t>02/01/№8А/труба-1</t>
  </si>
  <si>
    <t>02/01/№8А/тройник-1</t>
  </si>
  <si>
    <t>02/01/№8А/тройник-2</t>
  </si>
  <si>
    <t>Объединненая
 металлургическая компания</t>
  </si>
  <si>
    <t>21x10</t>
  </si>
  <si>
    <t>02/01/№8А/отвод-1</t>
  </si>
  <si>
    <t>02/01/№8А/отвод-2</t>
  </si>
  <si>
    <t>02/02/Н/труба-1new</t>
  </si>
  <si>
    <t>ОАО "ВМЗ"</t>
  </si>
  <si>
    <t>02/02/Н/труба-2new</t>
  </si>
  <si>
    <t>ТУ 14-156-77-2008</t>
  </si>
  <si>
    <t>АО "ВТЗ" г.Волжский Волгоградская обл.</t>
  </si>
  <si>
    <t>02/02/Н/тройник-1new</t>
  </si>
  <si>
    <t>ТУ 1469-006-65392821-2012</t>
  </si>
  <si>
    <t>ООО "ЮгПром"</t>
  </si>
  <si>
    <t>02/02/Н/тройник-2new</t>
  </si>
  <si>
    <t>02/02/Н/тройник-3new</t>
  </si>
  <si>
    <t>21,5x21,5</t>
  </si>
  <si>
    <t>02/02/Н/отвод-1new</t>
  </si>
  <si>
    <t>ОКШС</t>
  </si>
  <si>
    <t>02/02/Н/труба-3new</t>
  </si>
  <si>
    <t>TU - 40/48/53-80</t>
  </si>
  <si>
    <t>Х70</t>
  </si>
  <si>
    <t>02/02/П/тройник-4new</t>
  </si>
  <si>
    <t>02/02/П/тройник-5new</t>
  </si>
  <si>
    <t>02/02/П/отвод-2new</t>
  </si>
  <si>
    <t>ОКШ,
 с приваренным
 упором</t>
  </si>
  <si>
    <t>Тульский завод нестандартного оборудования
 "Туламашгаз"</t>
  </si>
  <si>
    <t>02/02/П/отвод-3new</t>
  </si>
  <si>
    <t>ЗАО "Лискимонтажконструкция"</t>
  </si>
  <si>
    <t>02/02/П/переход-1new</t>
  </si>
  <si>
    <t>02/02/П/труба-4new</t>
  </si>
  <si>
    <t>02/02/П/труба-5new</t>
  </si>
  <si>
    <t>02/02/П/тройник-6new</t>
  </si>
  <si>
    <t>02/02/П/тройник-7new</t>
  </si>
  <si>
    <t>02/02/П/тройник-8new</t>
  </si>
  <si>
    <t>02/02/П/тройник-9new</t>
  </si>
  <si>
    <t>02/02/П/тройник-10new</t>
  </si>
  <si>
    <t>02/02/П/отвод-4new</t>
  </si>
  <si>
    <t>ОАО "Трубодеталь"</t>
  </si>
  <si>
    <t>02/02/П/отвод-5new</t>
  </si>
  <si>
    <t>02/02/П/отвод-6new</t>
  </si>
  <si>
    <t>06ГФБМ</t>
  </si>
  <si>
    <t>02/02/П/отвод-7new</t>
  </si>
  <si>
    <t>02/02/П/переход-2new</t>
  </si>
  <si>
    <t>ПШСК</t>
  </si>
  <si>
    <t>02/02/П/труба-6new</t>
  </si>
  <si>
    <t>02/02/П/тройник-11new</t>
  </si>
  <si>
    <t>02/02/П/тройник-12new</t>
  </si>
  <si>
    <t>02/02/П/отвод-8new</t>
  </si>
  <si>
    <t>02/02/П/труба-1</t>
  </si>
  <si>
    <t>02/02/П/труба-2</t>
  </si>
  <si>
    <t>TU - 28/40/48-72</t>
  </si>
  <si>
    <t>MANNESMANNн/д
EXPORT</t>
  </si>
  <si>
    <t>02/02/П/тройник-1</t>
  </si>
  <si>
    <t>02/02/П/тройник-2</t>
  </si>
  <si>
    <t>02/02/П/тройник-3</t>
  </si>
  <si>
    <t>02/02/П/отвод-1</t>
  </si>
  <si>
    <t>02/02/П/труба-3</t>
  </si>
  <si>
    <t>02/02/П/тройник-4</t>
  </si>
  <si>
    <t>02/02/П/тройник-5</t>
  </si>
  <si>
    <t>02/02/П/отвод-2</t>
  </si>
  <si>
    <t>02/02/П/переход-1</t>
  </si>
  <si>
    <t>Не указан</t>
  </si>
  <si>
    <t>Орскон/дХамеловский
 лит.комбинат</t>
  </si>
  <si>
    <t>02/02/П/труба-4</t>
  </si>
  <si>
    <t>02/02/П/труба-5</t>
  </si>
  <si>
    <t>KAWASAKI STEEL
 CORPORATION</t>
  </si>
  <si>
    <t>02/02/П/тройник-6</t>
  </si>
  <si>
    <t>02/02/П/тройник-7</t>
  </si>
  <si>
    <t>02/02/П/тройник-8</t>
  </si>
  <si>
    <t>02/02/П/тройник-9</t>
  </si>
  <si>
    <t>02/02/П/тройник-10</t>
  </si>
  <si>
    <t>02/02/П/отвод-4</t>
  </si>
  <si>
    <t>Тульский завод нестандартного оборудования "Туламашгаз"</t>
  </si>
  <si>
    <t>02/02/П/отвод-5</t>
  </si>
  <si>
    <t>02/02/П/отвод-6</t>
  </si>
  <si>
    <t>02/02/П/отвод-7</t>
  </si>
  <si>
    <t>02/02/П/переход-2</t>
  </si>
  <si>
    <t>02/02/П/труба-6</t>
  </si>
  <si>
    <t>02/02/П/тройник-11</t>
  </si>
  <si>
    <t>02/02/П/тройник-12</t>
  </si>
  <si>
    <t>02/02/П/отвод-8</t>
  </si>
  <si>
    <t>TU-20-28-40-48-79-FR</t>
  </si>
  <si>
    <t>Импорт (Франция)</t>
  </si>
  <si>
    <t>02/02/№7А/тройник-1</t>
  </si>
  <si>
    <t>02/02/№7А/тройник-2</t>
  </si>
  <si>
    <t>02/02/№7А/отвод-2</t>
  </si>
  <si>
    <t>1020x15</t>
  </si>
  <si>
    <t>02/02/№7/труба-2</t>
  </si>
  <si>
    <t>02/02/№7/тройник-1</t>
  </si>
  <si>
    <t>02/02/№7/тройник-2</t>
  </si>
  <si>
    <t>02/02/№7/отвод-1</t>
  </si>
  <si>
    <t>02/02/№7/отвод-2</t>
  </si>
  <si>
    <t>02/02/№8/труба-1new</t>
  </si>
  <si>
    <t>ТУ 1381-032-85736056-2016</t>
  </si>
  <si>
    <t>ЗА "Загорский трубный завод"</t>
  </si>
  <si>
    <t>02/02/№8/тройник-1new</t>
  </si>
  <si>
    <t>02/02/№8/тройник-2new</t>
  </si>
  <si>
    <t>02/02/№8/отвод-1new</t>
  </si>
  <si>
    <t>1020x74</t>
  </si>
  <si>
    <t>02/02/№8/отвод-2new</t>
  </si>
  <si>
    <t>02/02/№8/отвод-3new</t>
  </si>
  <si>
    <t>1020x8</t>
  </si>
  <si>
    <t>02/02/№8/тройник-1</t>
  </si>
  <si>
    <t>02/02/№8/тройник-2</t>
  </si>
  <si>
    <t xml:space="preserve"> ТУ 1469-014-01395041-07</t>
  </si>
  <si>
    <t>Лискинский завод
 монтажных заготовок</t>
  </si>
  <si>
    <t>02/02/№8/отвод-1</t>
  </si>
  <si>
    <t>02/02/№8/отвод-2</t>
  </si>
  <si>
    <t>02/02/№8/отвод-3</t>
  </si>
  <si>
    <t>02/02/№8А/тройник-1</t>
  </si>
  <si>
    <t>02/02/№8А/тройник-2</t>
  </si>
  <si>
    <t>02/02/№8А/отвод-1</t>
  </si>
  <si>
    <t>02/02/№8А/отвод-2</t>
  </si>
  <si>
    <t>02/02/№8А/отвод-3</t>
  </si>
  <si>
    <t>Mannesmann (импорт)</t>
  </si>
  <si>
    <t>Halsidor (Импорт)</t>
  </si>
  <si>
    <t>ОСТ 102-61-81</t>
  </si>
  <si>
    <t>ОСТ 102-56-81</t>
  </si>
  <si>
    <t>02/03/П/труба-3</t>
  </si>
  <si>
    <t>ОСТ 102-55-81</t>
  </si>
  <si>
    <t>02/03/П/отвод-2</t>
  </si>
  <si>
    <t>02/03/П/отвод-3</t>
  </si>
  <si>
    <t>1020x35</t>
  </si>
  <si>
    <t>02/03/П/тройник-5</t>
  </si>
  <si>
    <t>02/03/П/тройник-8</t>
  </si>
  <si>
    <t>02/03/П/тройник-10</t>
  </si>
  <si>
    <t>02/03/П/тройник-11</t>
  </si>
  <si>
    <t>02/03/П/переход-2</t>
  </si>
  <si>
    <t>02/03/П/тройник-12</t>
  </si>
  <si>
    <t>02/03/П/тройник-13</t>
  </si>
  <si>
    <t>02/03/№7А/труба-1</t>
  </si>
  <si>
    <t>02/03/№7А/тройник-1</t>
  </si>
  <si>
    <t>02/03/№7А/тройник-2</t>
  </si>
  <si>
    <t>02/03/№7А/отвод-1</t>
  </si>
  <si>
    <t>02/03/№7А/отвод-2</t>
  </si>
  <si>
    <t>02/03/№7/труба-1</t>
  </si>
  <si>
    <t>02/03/№7/тройник-1</t>
  </si>
  <si>
    <t>02/03/№7/тройник-2</t>
  </si>
  <si>
    <t>02/03/№7/отвод-1</t>
  </si>
  <si>
    <t>02/03/№7/отвод-2</t>
  </si>
  <si>
    <t>02/03/№8/труба-1new</t>
  </si>
  <si>
    <t>02/03/№8/тройник-1new</t>
  </si>
  <si>
    <t>ТУ 1469-028-78795288-2012</t>
  </si>
  <si>
    <t>ЗАО "Завод СибГазСтройдеталь"</t>
  </si>
  <si>
    <t>02/03/№8/тройник-2new</t>
  </si>
  <si>
    <t>02/03/№8/отвод-1new</t>
  </si>
  <si>
    <t>ТУ 1469-002-01395041-2008</t>
  </si>
  <si>
    <t>02/03/№8/отвод-2new</t>
  </si>
  <si>
    <t>ТУ 1469-014-45657335-2014</t>
  </si>
  <si>
    <t>ГО</t>
  </si>
  <si>
    <t>ООО "Копейский завод изоляции труб"</t>
  </si>
  <si>
    <t>1020x9</t>
  </si>
  <si>
    <t>02/03/№8А/труба-1new</t>
  </si>
  <si>
    <t>02/03/№8А/тройнтк-1new</t>
  </si>
  <si>
    <t>02/03/№8А/тройнтк-2new</t>
  </si>
  <si>
    <t>02/03/№8А/отвод-1new</t>
  </si>
  <si>
    <t>02/03/№8А/отвод-2new</t>
  </si>
  <si>
    <t>2ГО</t>
  </si>
  <si>
    <t>02/03/№8/тройник-1</t>
  </si>
  <si>
    <t>02/03/№8/тройник-2</t>
  </si>
  <si>
    <t>02/03/№8/отвод-1</t>
  </si>
  <si>
    <t>02/03/№8/отвод-2</t>
  </si>
  <si>
    <t>02/03/№8А/тройнтк-1</t>
  </si>
  <si>
    <t>02/03/№8А/тройнтк-2</t>
  </si>
  <si>
    <t>02/03/№8А/отвод-1</t>
  </si>
  <si>
    <t>02/03/№8А/отвод-2</t>
  </si>
  <si>
    <t>04/01/П/труба-2</t>
  </si>
  <si>
    <t>TU 20/28/40/48/56-79</t>
  </si>
  <si>
    <t>Прямошовные с одним швом</t>
  </si>
  <si>
    <t>Mannesmann Handel</t>
  </si>
  <si>
    <t>04/01/П/труба-3</t>
  </si>
  <si>
    <t>ТУ 20-28-40-48  79 FR</t>
  </si>
  <si>
    <t>Соответствуют ТУ 28/40/48-78 МУУ контракта с фирмой Клекнер</t>
  </si>
  <si>
    <t>Германия</t>
  </si>
  <si>
    <t>TU2028404856-79</t>
  </si>
  <si>
    <t>Маннесманререн верке</t>
  </si>
  <si>
    <t>04/01/П/труба-7</t>
  </si>
  <si>
    <t>04/01/П/труба-8</t>
  </si>
  <si>
    <t>Соответствуют ТУ 28/40/48-78 ММУ контракта с фирмой Клекнер</t>
  </si>
  <si>
    <t>04/01/№7/труба-1</t>
  </si>
  <si>
    <t>Italsilder</t>
  </si>
  <si>
    <t>04/01/№8/труба-1</t>
  </si>
  <si>
    <t>04/01/№8/тройник-2</t>
  </si>
  <si>
    <t>"Турбодеталь" г.Челябинск</t>
  </si>
  <si>
    <t>04/01/№8/тройник-3</t>
  </si>
  <si>
    <t>16,2x8</t>
  </si>
  <si>
    <t>К56</t>
  </si>
  <si>
    <t>04/01/№8/отвод-1</t>
  </si>
  <si>
    <t>ОАО "Лискимонтажконструкция" г.Лиски</t>
  </si>
  <si>
    <t>04/01/№8/отвод-3</t>
  </si>
  <si>
    <t>04/01/№8А/труба-1</t>
  </si>
  <si>
    <t>04/01/№8А/тройник-1</t>
  </si>
  <si>
    <t>04/01/№8А/тройник-2</t>
  </si>
  <si>
    <t>04/01/№8А/отвод-1</t>
  </si>
  <si>
    <t>04/01/№8А/отвод-3</t>
  </si>
  <si>
    <t>16x11</t>
  </si>
  <si>
    <t>04/02/П/труба-1</t>
  </si>
  <si>
    <t xml:space="preserve"> TU 20-28-40-48-79 FR</t>
  </si>
  <si>
    <t>прямошовные с одним швом</t>
  </si>
  <si>
    <t>VALLOUREG Франция</t>
  </si>
  <si>
    <t>04/02/П/труба-2</t>
  </si>
  <si>
    <t>04/02/П/тройник-3</t>
  </si>
  <si>
    <t>04/02/П/тройник-4</t>
  </si>
  <si>
    <t>04/02/№7/труба-1</t>
  </si>
  <si>
    <t>ОАО "ВМЗ" г.Выкса</t>
  </si>
  <si>
    <t>04/02/№7/отвод-1</t>
  </si>
  <si>
    <t>ЗАО "Соединительные Детали Трубопроводов" г.Москва</t>
  </si>
  <si>
    <t>04/02/№7/отвод-2</t>
  </si>
  <si>
    <t>ЗАО "Лискимонтажконструкция" г.Лиски</t>
  </si>
  <si>
    <t>04/02/№7/отвод-3</t>
  </si>
  <si>
    <t>04/02/№7/отвод-4</t>
  </si>
  <si>
    <t>ОАО "Газстройдеталь" г.Тула</t>
  </si>
  <si>
    <t>04/02/№7/отвод-5</t>
  </si>
  <si>
    <t xml:space="preserve">04/02/№8/труба-1 </t>
  </si>
  <si>
    <t>04/02/№8/отвод-1</t>
  </si>
  <si>
    <t>04/02/№8/отвод-2</t>
  </si>
  <si>
    <t>04/02/№8/отвод-3</t>
  </si>
  <si>
    <t>04/02/№8/отвод-4</t>
  </si>
  <si>
    <t>04/02/№8/отвод-5</t>
  </si>
  <si>
    <t>18x15,5</t>
  </si>
  <si>
    <t>04/03/П/труба-2</t>
  </si>
  <si>
    <t>ВМЗ</t>
  </si>
  <si>
    <t>04/03/П/труба-4</t>
  </si>
  <si>
    <t>04/03/П/тройник-8</t>
  </si>
  <si>
    <t>ТРУБОДЕТАЛЬ</t>
  </si>
  <si>
    <t>04/03/П/тройник-9</t>
  </si>
  <si>
    <t>Чертеж Т888000-05</t>
  </si>
  <si>
    <t>Новосинеглазовский комбинат строительных конструкций</t>
  </si>
  <si>
    <t>27,7x15,4</t>
  </si>
  <si>
    <t>04/03/П/тройник-14</t>
  </si>
  <si>
    <t>14x14</t>
  </si>
  <si>
    <t>04/03/П/отвод-4</t>
  </si>
  <si>
    <t>04/03/П/отвод-6</t>
  </si>
  <si>
    <t>04/03/П/отвод-7</t>
  </si>
  <si>
    <t>ТУ102-212-79</t>
  </si>
  <si>
    <t>04/03/П/днище-1</t>
  </si>
  <si>
    <t>ДШ</t>
  </si>
  <si>
    <t>04/03/№7/труба-1</t>
  </si>
  <si>
    <t>Kavasaki production</t>
  </si>
  <si>
    <t>04/03/№7/труба-2</t>
  </si>
  <si>
    <t>TU-20-20-40-48-79-HC</t>
  </si>
  <si>
    <t>NIPPON STEEL CORPORATION</t>
  </si>
  <si>
    <t>04/03/№7А/труба-1</t>
  </si>
  <si>
    <t>04/03/№7А/труба-2</t>
  </si>
  <si>
    <t>04/03/№8/труба-1</t>
  </si>
  <si>
    <t>04/03/№8/труба-2</t>
  </si>
  <si>
    <t>ТУ У 27.2-00191135-016:2006</t>
  </si>
  <si>
    <t>ХТЗ</t>
  </si>
  <si>
    <t>04/03/№8/труба-3</t>
  </si>
  <si>
    <t>Волжский трубный</t>
  </si>
  <si>
    <t>04/03/№8/труба-4</t>
  </si>
  <si>
    <t>04/03/№8/тройник-1</t>
  </si>
  <si>
    <t>Сибгазстройдеталь</t>
  </si>
  <si>
    <t>04/03/№8/тройник-3</t>
  </si>
  <si>
    <t>04/03/№8/отвод-1</t>
  </si>
  <si>
    <t>ТУ 146930-001-05680235-05</t>
  </si>
  <si>
    <t>ОГ</t>
  </si>
  <si>
    <t>Нефтегаздеталь</t>
  </si>
  <si>
    <t>1020x68</t>
  </si>
  <si>
    <t>04/03/№8/отвод-2</t>
  </si>
  <si>
    <t>ГОСТ 24950-81</t>
  </si>
  <si>
    <t>Инвестн/дТехнострой</t>
  </si>
  <si>
    <t>1020x5</t>
  </si>
  <si>
    <t>04/03/№8/отвод-3</t>
  </si>
  <si>
    <t>04/03/№8/отвод-4</t>
  </si>
  <si>
    <t>ГазТУ 1469-014-01395041-07</t>
  </si>
  <si>
    <t>К52</t>
  </si>
  <si>
    <t>04/03/№8А/труба-1</t>
  </si>
  <si>
    <t>04/03/№8А/труба-2</t>
  </si>
  <si>
    <t>04/03/№8А/труба-3</t>
  </si>
  <si>
    <t>04/03/№8А/труба-4</t>
  </si>
  <si>
    <t>04/03/№8А/труба-5</t>
  </si>
  <si>
    <t>04/03/№8А/тройник-1</t>
  </si>
  <si>
    <t>04/03/№8А/тройник-2</t>
  </si>
  <si>
    <t>04/03/№8А/отвод-1</t>
  </si>
  <si>
    <t>04/03/№8А/отвод-2</t>
  </si>
  <si>
    <t>Объедененная металлургическая компания</t>
  </si>
  <si>
    <t>04/03/№8А/отвод-3</t>
  </si>
  <si>
    <t>03/01/П/труба-1</t>
  </si>
  <si>
    <t>стальные электросварные прямошовные с одним продольным швом</t>
  </si>
  <si>
    <t>03/01/П/тройник-1</t>
  </si>
  <si>
    <t>03/01/П/тройник-2</t>
  </si>
  <si>
    <t>03/01/П/отвод-1</t>
  </si>
  <si>
    <t>03/01/П/переход-1</t>
  </si>
  <si>
    <t>03/01/№7/труба-1</t>
  </si>
  <si>
    <t>03/01/№7/тройник-1</t>
  </si>
  <si>
    <t>03/01/№7/тройник-2</t>
  </si>
  <si>
    <t>03/01/№7/отвод-1</t>
  </si>
  <si>
    <t>03/01/№7А/тройник-1</t>
  </si>
  <si>
    <t>03/01/№7А/тройник-2</t>
  </si>
  <si>
    <t>03/01/№7А/отвод-1</t>
  </si>
  <si>
    <t>03/01/№8/труба-1</t>
  </si>
  <si>
    <t>03/01/№8/тройник-1</t>
  </si>
  <si>
    <t>03/01/№8/тройник-2</t>
  </si>
  <si>
    <t>03/01/№8/отвод-1</t>
  </si>
  <si>
    <t>03/01/№8А/труба-1</t>
  </si>
  <si>
    <t>03/01/№8А/тройник-1</t>
  </si>
  <si>
    <t>03/01/№8А/тройник-2</t>
  </si>
  <si>
    <t>03/01/№8А/отвод-1</t>
  </si>
  <si>
    <t>03/02/П/труба-1</t>
  </si>
  <si>
    <t>03/02/П/труба-2</t>
  </si>
  <si>
    <t>03/02/П/тройник-1</t>
  </si>
  <si>
    <t>03/02/П/тройник-3</t>
  </si>
  <si>
    <t>03/02/П/отвод-1</t>
  </si>
  <si>
    <t>03/02/П/труба-3</t>
  </si>
  <si>
    <t>03/02/П/тройник-4</t>
  </si>
  <si>
    <t>03/02/П/отвод-2</t>
  </si>
  <si>
    <t>03/02/П/труба-4</t>
  </si>
  <si>
    <t>MANNESMANNн/дEXPORT</t>
  </si>
  <si>
    <t>03/02/П/труба-6</t>
  </si>
  <si>
    <t>03/02/П/тройник-5</t>
  </si>
  <si>
    <t>03/02/П/тройник-6</t>
  </si>
  <si>
    <t>03/02/П/тройник-7</t>
  </si>
  <si>
    <t>03/02/П/тройник-9</t>
  </si>
  <si>
    <t>03/02/П/отвод-3</t>
  </si>
  <si>
    <t>03/02/П/отвод-4</t>
  </si>
  <si>
    <t>03/02/П/отвод-5</t>
  </si>
  <si>
    <t>03/02/П/труба-7</t>
  </si>
  <si>
    <t>03/02/П/тройник-10</t>
  </si>
  <si>
    <t>03/02/П/тройник-11</t>
  </si>
  <si>
    <t>03/02/П/отвод-7</t>
  </si>
  <si>
    <t>03/02/№20/труба-1</t>
  </si>
  <si>
    <t>TУ-14-156-77-2008</t>
  </si>
  <si>
    <t>ОАО "Волжский трубный завод"</t>
  </si>
  <si>
    <t>03/02/№20/тройник-1</t>
  </si>
  <si>
    <t>ТУ 1469-006-00153229-09</t>
  </si>
  <si>
    <t>16К60х14К60</t>
  </si>
  <si>
    <t>03/02/№20/тройник-2</t>
  </si>
  <si>
    <t>03/02/№20/тройник-3</t>
  </si>
  <si>
    <t>03/02/№20/отвод-1</t>
  </si>
  <si>
    <t>03/02/№20/отвод-2</t>
  </si>
  <si>
    <t>03/02/№7/труба-1</t>
  </si>
  <si>
    <t>03/02/№7/тройник-1</t>
  </si>
  <si>
    <t>03/02/№7/тройник-2</t>
  </si>
  <si>
    <t>03/02/№7/отвод-1</t>
  </si>
  <si>
    <t>ТУ 1469-069-05764432-12</t>
  </si>
  <si>
    <t>ООО ТКЗ "Красный котельщик"</t>
  </si>
  <si>
    <t>16К60</t>
  </si>
  <si>
    <t>03/02/№7/отвод-2</t>
  </si>
  <si>
    <t>16К52</t>
  </si>
  <si>
    <t>03/02/№7/отвод-3</t>
  </si>
  <si>
    <t>03/02/№7/отвод-4</t>
  </si>
  <si>
    <t>03/02/№7/отвод-5</t>
  </si>
  <si>
    <t>ТУ 1469-016-01395041-08</t>
  </si>
  <si>
    <t>03/02/№8/труба-1</t>
  </si>
  <si>
    <t>03/02/№8/тройник-1</t>
  </si>
  <si>
    <t>ТУ 1469-065-05764432-10</t>
  </si>
  <si>
    <t>ЗАО Соединительные Детали Трубопроводов"</t>
  </si>
  <si>
    <t>16К60х12К48</t>
  </si>
  <si>
    <t>03/02/№8/тройник-2</t>
  </si>
  <si>
    <t>03/02/№8/тройник-3</t>
  </si>
  <si>
    <t>ЗАО "Лискимрнтажконструкция"</t>
  </si>
  <si>
    <t>03/02/№8/отвод-1</t>
  </si>
  <si>
    <t>03/02/№8/отвод-2</t>
  </si>
  <si>
    <t>03/02/№8/отвод-3</t>
  </si>
  <si>
    <t>03/02/№8/отвод-4</t>
  </si>
  <si>
    <t>03/02/№8/отвод-5</t>
  </si>
  <si>
    <t xml:space="preserve"> 1020x159</t>
  </si>
  <si>
    <t>03/03/П/тройник-2</t>
  </si>
  <si>
    <t>03/03/П/тройник-5</t>
  </si>
  <si>
    <t>03/03/П/тройник-7</t>
  </si>
  <si>
    <t>03/03/П/отвод-1</t>
  </si>
  <si>
    <t>03/03/П/отвод-4</t>
  </si>
  <si>
    <t>03/03/П/тройник-10</t>
  </si>
  <si>
    <t>03/03/П/тройник-11</t>
  </si>
  <si>
    <t>03/03/№7/тройник-2</t>
  </si>
  <si>
    <t>03/03/№7/отвод-1</t>
  </si>
  <si>
    <t>03/03/№7/отвод-2</t>
  </si>
  <si>
    <t>03/03/№7А/труба-1</t>
  </si>
  <si>
    <t>03/03/№7А/тройник-1</t>
  </si>
  <si>
    <t>03/03/№7А/тройник-2</t>
  </si>
  <si>
    <t>03/03/№7А/отвод-1</t>
  </si>
  <si>
    <t>03/03/№7А/отвод-2</t>
  </si>
  <si>
    <t>03/03/№8/труба-1</t>
  </si>
  <si>
    <t>03/03/№8/тройник-1</t>
  </si>
  <si>
    <t>03/03/№8/тройник-2</t>
  </si>
  <si>
    <t>03/03/№8/отвод-1</t>
  </si>
  <si>
    <t>03/03/№8/отвод-2</t>
  </si>
  <si>
    <t>03/03/№8А/труба-1</t>
  </si>
  <si>
    <t>03/03/№8А/тройник-2</t>
  </si>
  <si>
    <t>03/ОЭГКЦ/П/труба-1</t>
  </si>
  <si>
    <t>mannesmann</t>
  </si>
  <si>
    <t>Х67</t>
  </si>
  <si>
    <t>03/ОЭГКЦ/П/тройник-1</t>
  </si>
  <si>
    <t>ТУ 75-153141886</t>
  </si>
  <si>
    <t>18,4x18,4</t>
  </si>
  <si>
    <t>03/ОЭГКЦ/П/отвод-1</t>
  </si>
  <si>
    <t>ТУ 102-488-88</t>
  </si>
  <si>
    <t>турбодеталь</t>
  </si>
  <si>
    <t>15хснд</t>
  </si>
  <si>
    <t>03/ОЭГКЦ/П/переход-1</t>
  </si>
  <si>
    <t>ТУ 51-248-85</t>
  </si>
  <si>
    <t>туламашгаз</t>
  </si>
  <si>
    <t>15хсид</t>
  </si>
  <si>
    <t>28x21</t>
  </si>
  <si>
    <t>03/ОЭГКЦ/П/труба-2</t>
  </si>
  <si>
    <t>mitsubishi corporation</t>
  </si>
  <si>
    <t>ту 52-08/01031</t>
  </si>
  <si>
    <t>маннесманнреренн/дверке</t>
  </si>
  <si>
    <t>03/ОЭГКЦ/П/труба-4</t>
  </si>
  <si>
    <t>ТУ 14-3-1573-88</t>
  </si>
  <si>
    <t>Выксунский мезавод</t>
  </si>
  <si>
    <t>10г2бтю</t>
  </si>
  <si>
    <t>03/ОЭГКЦ/П/труба-5</t>
  </si>
  <si>
    <t>sumitomo metal</t>
  </si>
  <si>
    <t>03/ОЭГКЦ/П/тройник-2</t>
  </si>
  <si>
    <t>03/ОЭГКЦ/П/тройник-3</t>
  </si>
  <si>
    <t>ту-75-86</t>
  </si>
  <si>
    <t>03/ОЭГКЦ/П/труба-6</t>
  </si>
  <si>
    <t>F3015</t>
  </si>
  <si>
    <t>япония</t>
  </si>
  <si>
    <t>03/ОЭГКЦ/П/тройник-11</t>
  </si>
  <si>
    <t>03/ОЭГКЦ/№20/труба-1</t>
  </si>
  <si>
    <t>импорт</t>
  </si>
  <si>
    <t>03/ОЭГКЦ/№20/тройник-1</t>
  </si>
  <si>
    <t>03/ОЭГКЦ/№20/тройник-2</t>
  </si>
  <si>
    <t>прямая врезка</t>
  </si>
  <si>
    <t>720x219</t>
  </si>
  <si>
    <t>14x8</t>
  </si>
  <si>
    <t>03/ОЭГКЦ/№20/переход-1</t>
  </si>
  <si>
    <t>03/ОЭГКЦ/№20/отвод-1</t>
  </si>
  <si>
    <t>03/ОЭГКЦ/№7/труба-1</t>
  </si>
  <si>
    <t>ТУ-40/48/56/-79+</t>
  </si>
  <si>
    <t>Испания</t>
  </si>
  <si>
    <t>03/ОЭГКЦ/№7/тройник-1</t>
  </si>
  <si>
    <t>03/ОЭГКЦ/№8/труба-1</t>
  </si>
  <si>
    <t>Ту-20/28/40/48-79+</t>
  </si>
  <si>
    <t>03/ОЭГКЦ/№8/тройник-1</t>
  </si>
  <si>
    <t>03/ОЭГКЦ/№8/отвод-1</t>
  </si>
  <si>
    <t>05/01/П/труба-1</t>
  </si>
  <si>
    <t>ТУ 28/40/48-78 MW</t>
  </si>
  <si>
    <t>BERGRONE GMBH HERNE</t>
  </si>
  <si>
    <t>05/01/П/тройник-1</t>
  </si>
  <si>
    <t>10хснд-8762</t>
  </si>
  <si>
    <t>05/01/П/тройник-4</t>
  </si>
  <si>
    <t xml:space="preserve"> Новосинеглазовский комбинат строительных конструкций</t>
  </si>
  <si>
    <t>05/01/П/тройник-5</t>
  </si>
  <si>
    <t>06Г1НМФБД</t>
  </si>
  <si>
    <t>05/01/П/отвод-1</t>
  </si>
  <si>
    <t>05/01/П/переход-1</t>
  </si>
  <si>
    <t>05/01/П/труба-3</t>
  </si>
  <si>
    <t>05/01/П/труба-4</t>
  </si>
  <si>
    <t>05/01/П/тройник-7</t>
  </si>
  <si>
    <t>ЗАО "Лискинский завод монтажных заготовок"</t>
  </si>
  <si>
    <t>05/01/П/тройник-9</t>
  </si>
  <si>
    <t>1020x108</t>
  </si>
  <si>
    <t>05/01/П/отвод-3</t>
  </si>
  <si>
    <t>05/01/П/отвод-4</t>
  </si>
  <si>
    <t>05/01/П/труба-5</t>
  </si>
  <si>
    <t>05/01/П/труба-6</t>
  </si>
  <si>
    <t>05/01/П/труба-8</t>
  </si>
  <si>
    <t>ТУ 14637-89</t>
  </si>
  <si>
    <t>ОАО "Новокузнецкий металлургический комбинат"</t>
  </si>
  <si>
    <t>10Г2 ФБЮ</t>
  </si>
  <si>
    <t>05/01/П/труба-9</t>
  </si>
  <si>
    <t>ТУ 20-28-40</t>
  </si>
  <si>
    <t>05/01/П/тройник-13</t>
  </si>
  <si>
    <t>05/01/П/тройник-14</t>
  </si>
  <si>
    <t>05/01/П/тройник-15</t>
  </si>
  <si>
    <t>24x18</t>
  </si>
  <si>
    <t>05/01/П/тройник-17</t>
  </si>
  <si>
    <t>ТШСР</t>
  </si>
  <si>
    <t>05/01/П/отвод-5</t>
  </si>
  <si>
    <t>05/01/П/отвод-6</t>
  </si>
  <si>
    <t>05/01/П/отвод-7</t>
  </si>
  <si>
    <t>15XСНД</t>
  </si>
  <si>
    <t>05/01/П/отвод-8</t>
  </si>
  <si>
    <t>ОСТ 102-5681</t>
  </si>
  <si>
    <t>ОАО "Трубодеталь" г.Челябинск</t>
  </si>
  <si>
    <t>05/01/П/труба-10</t>
  </si>
  <si>
    <t>05/01/П/труба-11</t>
  </si>
  <si>
    <t>05/01/П/тройник-20</t>
  </si>
  <si>
    <t>05/01/П/отвод-10</t>
  </si>
  <si>
    <t>05/01/№20/труба-1</t>
  </si>
  <si>
    <t>ТУ 20/28/40/48-77 FR</t>
  </si>
  <si>
    <t>05/01/№20/труба-2</t>
  </si>
  <si>
    <t>05/01/№20/труба-3</t>
  </si>
  <si>
    <t>05/01/№20/тройник-2</t>
  </si>
  <si>
    <t>ОАО "Газстрой-деталь"</t>
  </si>
  <si>
    <t>05/01/№20/тройник-4</t>
  </si>
  <si>
    <t>05/01/№20/тройник-5</t>
  </si>
  <si>
    <t>05/01/№20/отвод-1</t>
  </si>
  <si>
    <t>05/01/№7/труба-1</t>
  </si>
  <si>
    <t>05/01/№7/труба-2</t>
  </si>
  <si>
    <t>05/01/№7/труба-3</t>
  </si>
  <si>
    <t>05/01/№7/труба-4</t>
  </si>
  <si>
    <t xml:space="preserve">Прямо шовная </t>
  </si>
  <si>
    <t>05/01/№7/тройник-1</t>
  </si>
  <si>
    <t>05/01/№7/тройник-2</t>
  </si>
  <si>
    <t>ОАО"Завод СибГазСтройдеталь"</t>
  </si>
  <si>
    <t>05/01/№7/тройник-5</t>
  </si>
  <si>
    <t>05/01/№7/отвод-1</t>
  </si>
  <si>
    <t>05/01/№7/отвод-2</t>
  </si>
  <si>
    <t>05/01/№7/отвод-3</t>
  </si>
  <si>
    <t>05/01/№7/отвод-4</t>
  </si>
  <si>
    <t>05/01/№7/отвод-5</t>
  </si>
  <si>
    <t>ТУ 1469-069-05764432-2012</t>
  </si>
  <si>
    <t>ОАО ТКЗ "Красный Котельщик"</t>
  </si>
  <si>
    <t>05/01/№7А/труба-1</t>
  </si>
  <si>
    <t>05/01/№7А/труба-2</t>
  </si>
  <si>
    <t>05/01/№7А/труба-3</t>
  </si>
  <si>
    <t>05/01/№7А/труба-4</t>
  </si>
  <si>
    <t>05/01/№7А/труба-5</t>
  </si>
  <si>
    <t>05/01/№7А/тройник-1</t>
  </si>
  <si>
    <t>05/01/№7А/тройник-2</t>
  </si>
  <si>
    <t>05/01/№7А/тройник-5</t>
  </si>
  <si>
    <t>05/01/№7А/отвод-1</t>
  </si>
  <si>
    <t>05/01/№7А/отвод-2</t>
  </si>
  <si>
    <t>05/01/№7А/отвод-3</t>
  </si>
  <si>
    <t>05/01/№7А/отвод-4</t>
  </si>
  <si>
    <t>ТУ 1469-006-001153229-2001</t>
  </si>
  <si>
    <t>05/01/№7А/отвод-5</t>
  </si>
  <si>
    <t>05/01/№8/труба-1</t>
  </si>
  <si>
    <t>05/01/№8/труба-2</t>
  </si>
  <si>
    <t>05/01/№8/труба-3</t>
  </si>
  <si>
    <t>05/01/№8/труба-4</t>
  </si>
  <si>
    <t>ТУ 1394-015-05757848-2005</t>
  </si>
  <si>
    <t>05/01/№8/труба-5</t>
  </si>
  <si>
    <t>05/01/№8/труба-6</t>
  </si>
  <si>
    <t>05/01/№8/тройник-1</t>
  </si>
  <si>
    <t>18x12</t>
  </si>
  <si>
    <t>05/01/№8/тройник-2</t>
  </si>
  <si>
    <t>05/01/№8/тройник-6</t>
  </si>
  <si>
    <t>05/01/№8/отвод-1</t>
  </si>
  <si>
    <t>05/01/№8/отвод-3</t>
  </si>
  <si>
    <t>05/01/№8/отвод-4</t>
  </si>
  <si>
    <t>05/01/№8/отвод-5</t>
  </si>
  <si>
    <t>05/01/№8А/труба-1</t>
  </si>
  <si>
    <t>05/01/№8А/труба-2</t>
  </si>
  <si>
    <t>05/01/№8А/труба-3</t>
  </si>
  <si>
    <t>05/01/№8А/труба-4</t>
  </si>
  <si>
    <t>05/01/№8А/труба-5</t>
  </si>
  <si>
    <t>05/01/№8А/труба-6</t>
  </si>
  <si>
    <t>ТУ 14-1-4627-96</t>
  </si>
  <si>
    <t>05/01/№8А/тройник-1</t>
  </si>
  <si>
    <t>05/01/№8А/тройник-2</t>
  </si>
  <si>
    <t>05/01/№8А/отвод-1</t>
  </si>
  <si>
    <t>ТУ 14-1-5339-96</t>
  </si>
  <si>
    <t>05/01/№8А/отвод-2</t>
  </si>
  <si>
    <t>05/01/№8А/отвод-3</t>
  </si>
  <si>
    <t>05/01/№8А/отвод-4</t>
  </si>
  <si>
    <t>05/02/П/труба-1</t>
  </si>
  <si>
    <t>TU -20/28/40/48-79HC</t>
  </si>
  <si>
    <t>прямошовная с  одним продольным швом</t>
  </si>
  <si>
    <t>NIPPON STEEL CORPORATION, Кимицу, Япония</t>
  </si>
  <si>
    <t>05/02/П/труба-2</t>
  </si>
  <si>
    <t>электросварная с одним продольным швом</t>
  </si>
  <si>
    <t>АО "ВМЗ"</t>
  </si>
  <si>
    <t>ОАО ТКЗ "Красный котельшик"</t>
  </si>
  <si>
    <t>05/02/П/тройник-2</t>
  </si>
  <si>
    <t>ГАЗ ТУ 1469-014-01395041-07</t>
  </si>
  <si>
    <t>ТУ 1469-043-05764432-2002</t>
  </si>
  <si>
    <t>ТУ 14-3-1576-96</t>
  </si>
  <si>
    <t>05/02/П/тройник-3</t>
  </si>
  <si>
    <t>05/02/П/труба-4</t>
  </si>
  <si>
    <t>05/02/П/тройник-4</t>
  </si>
  <si>
    <t>05/02/П/тройник-6</t>
  </si>
  <si>
    <t>ТУ</t>
  </si>
  <si>
    <t>05/02/П/тройник-8</t>
  </si>
  <si>
    <t>05/02/П/отвод-3</t>
  </si>
  <si>
    <t>ГАЗ ТУ 1469-014-01395041-03</t>
  </si>
  <si>
    <t>05/02/П/отвод-4</t>
  </si>
  <si>
    <t>ГАЗ ТУ 14-1-5339-96</t>
  </si>
  <si>
    <t>"Трубодеталь" г.Челябинск</t>
  </si>
  <si>
    <t>05/02/П/труба-7</t>
  </si>
  <si>
    <t>ТУ 14-13-1573-96</t>
  </si>
  <si>
    <t>05/02/П/тройник-9</t>
  </si>
  <si>
    <t>ТУ 105-488-95</t>
  </si>
  <si>
    <t>ОАО"Газстройдеталь"</t>
  </si>
  <si>
    <t>ГОСТ19281-89</t>
  </si>
  <si>
    <t>АО "Газстройдеталь"</t>
  </si>
  <si>
    <t>10ХСНД-6</t>
  </si>
  <si>
    <t>05/02/№20/труба-1</t>
  </si>
  <si>
    <t>ТУ 1381=012-05757848-2005</t>
  </si>
  <si>
    <t>05/02/№20/тройник-1</t>
  </si>
  <si>
    <t>ГазТУ 102-488/105</t>
  </si>
  <si>
    <t>05/02/№20/тройник-2</t>
  </si>
  <si>
    <t>ТУ 102--488-95</t>
  </si>
  <si>
    <t>ОАО "Лискинский завод монтажных заготовок"</t>
  </si>
  <si>
    <t>05/02/№20/тройник-3</t>
  </si>
  <si>
    <t>ТУ 1469-028-78795299-2012</t>
  </si>
  <si>
    <t>ОАО "Завод СИБГАЗСТРОЙДТАЛЬ"</t>
  </si>
  <si>
    <t>05/02/№20/отвод-1</t>
  </si>
  <si>
    <t>ОАО "Трубодеталь"г.Челябинск</t>
  </si>
  <si>
    <t>05/02/№7/труба-1</t>
  </si>
  <si>
    <t>ТУ 1381-003-47966425-2006</t>
  </si>
  <si>
    <t>ЗАО "Ижорский трубный завод"</t>
  </si>
  <si>
    <t>05/02/№7/труба-2</t>
  </si>
  <si>
    <t>ТУ 1381-012-05557848-2005</t>
  </si>
  <si>
    <t>05/02/№7/тройник-1</t>
  </si>
  <si>
    <t>ЗАО "Лискинский завод монтажных заготовок</t>
  </si>
  <si>
    <t>05/02/№7/тройник-2</t>
  </si>
  <si>
    <t>05/02/№7/тройник-3</t>
  </si>
  <si>
    <t>05/02/№7/тройник-4</t>
  </si>
  <si>
    <t>05/02/№7/отвод-2</t>
  </si>
  <si>
    <t>Газ ТУ 102-488/2-05</t>
  </si>
  <si>
    <t>05/02/№7/отвод-3</t>
  </si>
  <si>
    <t>1020x24</t>
  </si>
  <si>
    <t>05/02/№8/труба-1</t>
  </si>
  <si>
    <t>ТУ 1394-015-05757842005</t>
  </si>
  <si>
    <t>05/02/№8/тройник-1</t>
  </si>
  <si>
    <t>ТУ 1469-016-013595041-08</t>
  </si>
  <si>
    <t>05/02/№8/тройник-2</t>
  </si>
  <si>
    <t>05/02/№8/тройник-3</t>
  </si>
  <si>
    <t>05/02/№8/тройник-4</t>
  </si>
  <si>
    <t>05/02/№8/отвод-1</t>
  </si>
  <si>
    <t>05/02/№8/отвод-2</t>
  </si>
  <si>
    <t>1020x21</t>
  </si>
  <si>
    <t>05/03/П/труба-1</t>
  </si>
  <si>
    <t>ТУ 20/28/40/48/-79-НС</t>
  </si>
  <si>
    <t>ОТК Новосинеглазовский комбинат строительных конструкций</t>
  </si>
  <si>
    <t>05/03/П/тройник-3</t>
  </si>
  <si>
    <t>05/03/П/труба-2</t>
  </si>
  <si>
    <t>ТУ-14-156-77-2008</t>
  </si>
  <si>
    <t>Прямошовная</t>
  </si>
  <si>
    <t>05/03/П/труба-3</t>
  </si>
  <si>
    <t>ТU 20/28/40/48/79 FR</t>
  </si>
  <si>
    <t xml:space="preserve">Импорт </t>
  </si>
  <si>
    <t>05/03/П/тройник-5</t>
  </si>
  <si>
    <t>ТУ1469-065-05764432-2010</t>
  </si>
  <si>
    <t>ЗАО "Соединительные детали трубопроводов"</t>
  </si>
  <si>
    <t>ТУ-5129-81</t>
  </si>
  <si>
    <t>ВПО "Сибгазификация"</t>
  </si>
  <si>
    <t>05/03/П/тройник-7</t>
  </si>
  <si>
    <t>05/03/П/тройник-8</t>
  </si>
  <si>
    <t>ТУ 20-28-40-48-79</t>
  </si>
  <si>
    <t>05/03/П/отвод-1</t>
  </si>
  <si>
    <t>ТУ 1469-006-00153229-2009</t>
  </si>
  <si>
    <t>05/03/П/отвод-3</t>
  </si>
  <si>
    <t>05/03/№20/труба-1</t>
  </si>
  <si>
    <t>05/03/№20/тройник-1</t>
  </si>
  <si>
    <t>05/03/№7/труба-1</t>
  </si>
  <si>
    <t>05/03/№7/отвод-1</t>
  </si>
  <si>
    <t>05/03/№7/отвод-2</t>
  </si>
  <si>
    <t>05/03/№7А/труба-1</t>
  </si>
  <si>
    <t>05/03/№7А/тройник-1</t>
  </si>
  <si>
    <t>05/03/№7А/отвод-1</t>
  </si>
  <si>
    <t>05/03/№7А/отвод-2</t>
  </si>
  <si>
    <t>05/03/№8/труба-1</t>
  </si>
  <si>
    <t>05/03/№8/тройник-1</t>
  </si>
  <si>
    <t>05/03/№8/отвод-1</t>
  </si>
  <si>
    <t>05/03/№8/отвод-2</t>
  </si>
  <si>
    <t>05/03/№8А/труба-1</t>
  </si>
  <si>
    <t>05/03/№8А/тройник-1</t>
  </si>
  <si>
    <t>05/03/№8А/отвод-1</t>
  </si>
  <si>
    <t>05/03/№8А/отвод-2</t>
  </si>
  <si>
    <t>ТУ 20/28/40/48/56-79</t>
  </si>
  <si>
    <t>MANNESMANN</t>
  </si>
  <si>
    <t>05/01/УП/№7/труба-1</t>
  </si>
  <si>
    <t>Выксунский металлургический завод ОАО "ВМЗ"</t>
  </si>
  <si>
    <t>1020x21,5</t>
  </si>
  <si>
    <t>1020x 21,5</t>
  </si>
  <si>
    <t>05/01/УП компенс./ №7/отвод-1</t>
  </si>
  <si>
    <t>ТУ 14-104-644 -00</t>
  </si>
  <si>
    <t>ОКШС 45-1020(21К60)-7,5-0,6-ХЛ</t>
  </si>
  <si>
    <t>05/01/УП компенс./ №7/отвод-2</t>
  </si>
  <si>
    <t>ОКШС 45-1020(16К60)-7,5-0,6-ХЛ</t>
  </si>
  <si>
    <t>ЗАО "Лискинскимонтажконструкция"</t>
  </si>
  <si>
    <t>1020x16</t>
  </si>
  <si>
    <t>05/02/П/отвод-5 МЦТК</t>
  </si>
  <si>
    <t>ТУ1469-014-13799654-2008</t>
  </si>
  <si>
    <t>ООО "Белэнергомаш - БЗЭМ"</t>
  </si>
  <si>
    <t>05/02/П/труба-8 МЦТК</t>
  </si>
  <si>
    <t>ТУ 1381-067-00186654-2015</t>
  </si>
  <si>
    <t>ПАО "Челябинский трубный завод"</t>
  </si>
  <si>
    <t>9131-К60</t>
  </si>
  <si>
    <t>05/02/№П/Отвод 1 МЦТК</t>
  </si>
  <si>
    <t>ТУ 1469-014-13799654-2008</t>
  </si>
  <si>
    <t>05/02/№П/Отвод- 2 МЦТК</t>
  </si>
  <si>
    <t>05/02/П/труба-2 МЦТК</t>
  </si>
  <si>
    <t>АО "Загорский трубный завод"</t>
  </si>
  <si>
    <t>06/01/№7/П/тройник1</t>
  </si>
  <si>
    <t>06/01/№7/П/тройник2</t>
  </si>
  <si>
    <t>06/01/№7А/П/тройник3</t>
  </si>
  <si>
    <t>06/01/№8/П/тройник3</t>
  </si>
  <si>
    <t>1020x326</t>
  </si>
  <si>
    <t>16x13</t>
  </si>
  <si>
    <t>К61</t>
  </si>
  <si>
    <t>06/01/№8/П/тройник4</t>
  </si>
  <si>
    <t>1020x327</t>
  </si>
  <si>
    <t>К62</t>
  </si>
  <si>
    <t>06/01/П/ПЗГ/тройник1</t>
  </si>
  <si>
    <t>06/01/П/ПЗГ/тройник2</t>
  </si>
  <si>
    <t>06/01/П/ПЗГ/тройник3</t>
  </si>
  <si>
    <t>06/01/П/ПЗГ/тройник4</t>
  </si>
  <si>
    <t>06/01/П/ПЗГ/тройник5</t>
  </si>
  <si>
    <t>06/01/П/ПЗГ/тройник6</t>
  </si>
  <si>
    <t>06/01/П/ПЗГ/тройник7</t>
  </si>
  <si>
    <t>06/01/П/ПЗГ/тройник8</t>
  </si>
  <si>
    <t>06/01/П/ПЗГ/тройник9</t>
  </si>
  <si>
    <t>06/01/П/ПЗГ/тройник10</t>
  </si>
  <si>
    <t>06/01/П/ПЗГ/тройник11</t>
  </si>
  <si>
    <t>06/01/П/ПЗГ/тройник12</t>
  </si>
  <si>
    <t>06/01/П/АВО/тройник1</t>
  </si>
  <si>
    <t>06/01/П/АВО/тройник2</t>
  </si>
  <si>
    <t>06/01/П/АВО/тройник3</t>
  </si>
  <si>
    <t>06/01/П/АВО/тройник4</t>
  </si>
  <si>
    <t>06/01/П/АВО/тройник5</t>
  </si>
  <si>
    <t>06/01/П/АВО/тройник6</t>
  </si>
  <si>
    <t>06/01/П/АВО/тройник7</t>
  </si>
  <si>
    <t>06/01/П/АВО/тройник8</t>
  </si>
  <si>
    <t>06/01/П/АВО/тройник9</t>
  </si>
  <si>
    <t>06/01/П/АВО/тройник10</t>
  </si>
  <si>
    <t>06/01/П/АВО/тройник11</t>
  </si>
  <si>
    <t>06/01/П/АВО/тройник12</t>
  </si>
  <si>
    <t>06/01/П/№55/тройник1</t>
  </si>
  <si>
    <t>06/01/П/№55/тройник2</t>
  </si>
  <si>
    <t>06/01/П/№37/тройник1</t>
  </si>
  <si>
    <t>06/01/П/№37/тройник2</t>
  </si>
  <si>
    <t>06/01/П/№37/тройник3</t>
  </si>
  <si>
    <t>06/01/П/№37/тройник4</t>
  </si>
  <si>
    <t>06/01/П/№36/тройник1</t>
  </si>
  <si>
    <t>06/01/П/№36/тройник2</t>
  </si>
  <si>
    <t>06/01/П/УОГ/тройник1</t>
  </si>
  <si>
    <t>06/01/П/УОГ/тройник2</t>
  </si>
  <si>
    <t>06/01/П/УОГ/тройник3</t>
  </si>
  <si>
    <t>06/01/П/УОГ/тройник4</t>
  </si>
  <si>
    <t>06/01/П/УОГ/тройник5</t>
  </si>
  <si>
    <t>06/01/П/ГПА11/тройник1</t>
  </si>
  <si>
    <t>06/01/П/ГПА11/тройник2</t>
  </si>
  <si>
    <t>06/01/П/ГПА12/тройник1</t>
  </si>
  <si>
    <t>06/01/П/ГПА12/тройник2</t>
  </si>
  <si>
    <t>06/01/П/ГПА13/тройник1</t>
  </si>
  <si>
    <t>06/01/П/ГПА14/тройник1</t>
  </si>
  <si>
    <t>06/01/П/ГПА14/тройник2</t>
  </si>
  <si>
    <t>06/01/П/ГПА11/тройник3</t>
  </si>
  <si>
    <t>06/01/П/ГПА12/тройник3</t>
  </si>
  <si>
    <t>06/01/П/ГПА13/тройник3</t>
  </si>
  <si>
    <t>06/01/П/ГПА14/тройник3</t>
  </si>
  <si>
    <t>06/01/№19/П/тройник1</t>
  </si>
  <si>
    <t>06/01/№19/П/тройник2</t>
  </si>
  <si>
    <t>06/01/№21/П/тройник1</t>
  </si>
  <si>
    <t>06/01/№20/П/тройник1</t>
  </si>
  <si>
    <t>06/01/№20/П/тройник2</t>
  </si>
  <si>
    <t>Выксунский завод</t>
  </si>
  <si>
    <t>03/03/П/отвод-1(500)</t>
  </si>
  <si>
    <t>Южный</t>
  </si>
  <si>
    <t>Высокая</t>
  </si>
  <si>
    <t>15..25</t>
  </si>
  <si>
    <t>&lt;15</t>
  </si>
  <si>
    <t>ОЭГКЦ, входной шлейф</t>
  </si>
  <si>
    <t>ВИК, УЗТ, АКУЗК, МПК, ВК</t>
  </si>
  <si>
    <t>Кран№7</t>
  </si>
  <si>
    <t>ОЭГКЦ, выходной шлейф</t>
  </si>
  <si>
    <t>промышленная площадка</t>
  </si>
  <si>
    <t>Пленочное</t>
  </si>
  <si>
    <t>Заводское</t>
  </si>
  <si>
    <t>ПУ согласно СТО Газпром 9.1-018</t>
  </si>
  <si>
    <t>Заводское, ПУ согласно СТО Газпром 9.1-018</t>
  </si>
  <si>
    <t xml:space="preserve">
ПБ согласно СТО Газпром 9.1-016</t>
  </si>
  <si>
    <t>Пленочное, ПБ согласно СТО Газпром 9.1-016, ПУ согласно СТО Газпром 9.1-018</t>
  </si>
  <si>
    <t>Заводское, ПБ согласно СТО Газпром 9.1-016</t>
  </si>
  <si>
    <t>Сумма длин труб, СДТ и единиц ТПА в составе j-го ТТ, обследованных с применением АДК и/или при наружном диагностировании методами НК, м</t>
  </si>
  <si>
    <t>Приведённая длина не проконтролированных зон на элементах, обследованных с применением АДК и/или при наружном диагностировании методами НК, м</t>
  </si>
  <si>
    <t>Сумма длин труб, СДТ и единиц ТПА в составе j-го ТТ, обследованных при наружном диагностировании методами НК, м</t>
  </si>
  <si>
    <t>Приведённая длина не проконтролированных зон на элементах, обследованных при наружном диагностировании методами НК, м</t>
  </si>
  <si>
    <t>Частный показатель полноты исходных данных</t>
  </si>
  <si>
    <t>Показатель полноты исходных данных</t>
  </si>
  <si>
    <t>Показатель неприоритетный, в Р Газпром 2-2.3-1217-2020 есть ориентировчное справочное значение</t>
  </si>
  <si>
    <t>Неприоритетный показатель</t>
  </si>
  <si>
    <t>Формула</t>
  </si>
  <si>
    <t>Const</t>
  </si>
  <si>
    <t>По формуле 6.5</t>
  </si>
  <si>
    <t>Нужен макрос (в зависимости от 42 Ж.2 определять значение ранга для всех выявленных дефектов (кроме КСС), ранги определять по таблице 5.3, затем для каждого обследованного элемента выбрать max ранг, после этого все max ранги обследованных элементов одного ТТ сложить между собой). Тип эл-та определять по 17 Ж.2</t>
  </si>
  <si>
    <t>По формуле 6.6</t>
  </si>
  <si>
    <t>Нужен макрос (в зависимости от 42 Ж.2 определять значение ранга для всех дефектов КСС, ранги определять по таблице 5.3, затем для каждого обследованного КСС выбрать max ранг, после все max ранги обследованных КСС одного ТТ сложить между собой). Тип эл-та определять по 17 Ж.2</t>
  </si>
  <si>
    <t>По формуле 6.7</t>
  </si>
  <si>
    <t>По формуле 6.8, учитывается 30 Ж.1</t>
  </si>
  <si>
    <t>По формуле А.1, условия 6.2.4.1 и 6.2.4.2 не подходят</t>
  </si>
  <si>
    <t>По формуле А.2</t>
  </si>
  <si>
    <t>По формуле А.4</t>
  </si>
  <si>
    <t xml:space="preserve">Расчитывается по форуле А.4. Макрос должен выполнять поиск дефектов КРН  на иденичных объектах для рассматриваемого ТТ по столбцу 32 Ж.2. Затем для найденных дефектов определять ранги  по 42 и 43 Ж.2, после для каждого элемента идентичного ТТ, на котором были выявлены дефекты КРН, требуется определить максимльный ранг. Расчет rдн требуется выполнить путем суммирования всех максимальных рангов с учетом длины идентичных ТТ (столбец 14 Ж.1). </t>
  </si>
  <si>
    <t>Определены вручную</t>
  </si>
  <si>
    <t>Общая протяженность идентичных ТТ КЦ. Определять макросом по 14 Ж.1</t>
  </si>
  <si>
    <t xml:space="preserve">Расчитывается по формуле А.5. Макрос должен выполнять поиск дефектов КРН  на других объектах для рассматриваемого ТТ по столбцу 32 Ж.2. Затем для найденных дефектов определять ранги  по 42 и 43 Ж.2, после для каждого элемента идентичного ТТ, на котором были выявлены дефекты КРН, требуется определить максимльный ранг. Расчет rдн требуется выполнить путем суммирования всех максимальных рангов с учетом длины идентичных ТТ (столбец 14 Ж.1) и значения коэффициента Мт (определять дополнительно по 7 Ж.1 с помощью макроса). </t>
  </si>
  <si>
    <t>Должен определяться макросом в зависимости от типа рассматриваемого ТТ и типа другого ТТ по таблице А.1</t>
  </si>
  <si>
    <t>Общая протяженность других ТТ КЦ. Определять макросомпо 14 Ж.1</t>
  </si>
  <si>
    <t>По формуле А.6</t>
  </si>
  <si>
    <t xml:space="preserve">Расчитывается по формуле А.7. Макрос должен выполнять поиск дефектов КРН на идентичных объектах соседних КЦ по столбцу 32 Ж.2. Затем по 42 и 43 Ж.2 определять ранги каждого дефекта КРН (критерии указаны в таблице 5.3), выбирать на элементах КРН с максимальным рангом и уже их учитывать в расчете. </t>
  </si>
  <si>
    <t>Общая протяженность идентичных ТТ соседних КЦ. Определять макросом по 14 Ж.1</t>
  </si>
  <si>
    <t>Срок эксплуатации текущего КЦ требуется определять макросом. Если на участке был выполнен КРТТ в полном объеме, то срок эксплуатации рассчитываетс япо столбцу 46 Ж.1, если ремонт или реконструкция не выполнялись, то расчет должен выполняться по столбцу 18 Ж.1</t>
  </si>
  <si>
    <t>Срок эксплуатации соседнего КЦ должен определяться макросом по столбцу 18 Ж.1. Из возможных вариантов необходимо выбирать тот цех, срок эксплуатации которого меньше всех соседних</t>
  </si>
  <si>
    <t>Рассчитывается по формуле А.8. Макрос должен выполнять поиск дефектов КРН на других объектах соседних КЦ по столбцу 32 Ж.2. Затемпо 42 и 43 определять ранги каждого дефекта КРН (критерии указаны в таблице 5.3), выбирать на элементах КРН с максимальными рангом и уже их учитыват при суммировании в формуле. При этом в расчте требуется учитывать протяженность других ТТ соседних КЦ. время эксплуатации КЦ рассматриваемого ТТ и срок эксплуатации соседнего КЦ, а также значение коэффициента Мт</t>
  </si>
  <si>
    <t>Общая протяженность других ТТ соседних КЦ. Определять макросом по 14 Ж.1</t>
  </si>
  <si>
    <t>Макрос</t>
  </si>
  <si>
    <t>По формуле</t>
  </si>
  <si>
    <t>Выбирается в зависимости от типа покрытия по табл.1 Р Газпром 2-2.3-1190-2019, столбец 17 Ж.1</t>
  </si>
  <si>
    <t>Макрос. Текущий год-столбец 18 или текущий год-столбец 46 (если КРТТ выполнен в полном объеме на всем объекте)</t>
  </si>
  <si>
    <t>Определяется в соответствии с СТО Газпром 2-2.3-760-2013 (таблица В.1). Может быть о или 1</t>
  </si>
  <si>
    <t>Определяется в зависимости от скорости коррозии</t>
  </si>
  <si>
    <t>Lдj</t>
  </si>
  <si>
    <r>
      <t>Δ</t>
    </r>
    <r>
      <rPr>
        <sz val="6.8"/>
        <color theme="1"/>
        <rFont val="Calibri"/>
        <family val="2"/>
        <charset val="204"/>
      </rPr>
      <t>lдj</t>
    </r>
  </si>
  <si>
    <t>Lднj</t>
  </si>
  <si>
    <r>
      <rPr>
        <sz val="8"/>
        <color theme="1"/>
        <rFont val="Calibri"/>
        <family val="2"/>
        <charset val="204"/>
      </rPr>
      <t>Δ</t>
    </r>
    <r>
      <rPr>
        <sz val="6.8"/>
        <color theme="1"/>
        <rFont val="Calibri"/>
        <family val="2"/>
        <charset val="204"/>
      </rPr>
      <t>lднj</t>
    </r>
  </si>
  <si>
    <t>ωj</t>
  </si>
  <si>
    <r>
      <rPr>
        <sz val="12"/>
        <color theme="1"/>
        <rFont val="Calibri"/>
        <family val="2"/>
        <charset val="204"/>
      </rPr>
      <t>ω</t>
    </r>
    <r>
      <rPr>
        <sz val="10.8"/>
        <color theme="1"/>
        <rFont val="Times New Roman"/>
        <family val="1"/>
        <charset val="204"/>
      </rPr>
      <t>i</t>
    </r>
  </si>
  <si>
    <t>Птсj</t>
  </si>
  <si>
    <t>ψт</t>
  </si>
  <si>
    <t>Yт</t>
  </si>
  <si>
    <r>
      <t>Rт</t>
    </r>
    <r>
      <rPr>
        <sz val="10"/>
        <color theme="1"/>
        <rFont val="Calibri"/>
        <family val="2"/>
        <charset val="204"/>
      </rPr>
      <t>Σ</t>
    </r>
    <r>
      <rPr>
        <sz val="10"/>
        <color theme="1"/>
        <rFont val="Times New Roman"/>
        <family val="1"/>
        <charset val="204"/>
      </rPr>
      <t>j</t>
    </r>
  </si>
  <si>
    <t>ψсс</t>
  </si>
  <si>
    <t>Yсс</t>
  </si>
  <si>
    <r>
      <t>Rксс</t>
    </r>
    <r>
      <rPr>
        <sz val="10"/>
        <color theme="1"/>
        <rFont val="Calibri"/>
        <family val="2"/>
        <charset val="204"/>
      </rPr>
      <t>Σ</t>
    </r>
    <r>
      <rPr>
        <sz val="10"/>
        <color theme="1"/>
        <rFont val="Times New Roman"/>
        <family val="1"/>
        <charset val="204"/>
      </rPr>
      <t>j</t>
    </r>
  </si>
  <si>
    <t>Nкссбазj</t>
  </si>
  <si>
    <t>Nкссднj</t>
  </si>
  <si>
    <t>Yкрн</t>
  </si>
  <si>
    <t>RD</t>
  </si>
  <si>
    <t>Rдц</t>
  </si>
  <si>
    <t>rди</t>
  </si>
  <si>
    <t>Идентичные объекты внутри КЦ</t>
  </si>
  <si>
    <t>Lди</t>
  </si>
  <si>
    <t>rдд</t>
  </si>
  <si>
    <t>Другие объекты внутри КЦ</t>
  </si>
  <si>
    <t>Mт</t>
  </si>
  <si>
    <t>Lд</t>
  </si>
  <si>
    <t>Rдс</t>
  </si>
  <si>
    <t>rдси</t>
  </si>
  <si>
    <t>Идентичные объекты соседнего КЦ</t>
  </si>
  <si>
    <t>Lси</t>
  </si>
  <si>
    <t>t0</t>
  </si>
  <si>
    <t>t</t>
  </si>
  <si>
    <t>rдсд</t>
  </si>
  <si>
    <t>Другие объекты соседнего КЦ</t>
  </si>
  <si>
    <t>Rдл</t>
  </si>
  <si>
    <t>RA</t>
  </si>
  <si>
    <t>RH</t>
  </si>
  <si>
    <t>tраб</t>
  </si>
  <si>
    <t>Tинк</t>
  </si>
  <si>
    <t>tоткл</t>
  </si>
  <si>
    <t>RK</t>
  </si>
  <si>
    <t>Yкорр</t>
  </si>
  <si>
    <t>Yзп</t>
  </si>
  <si>
    <t>10001402, 10001401</t>
  </si>
  <si>
    <t>10001202, 10001201, 10001301, 10001302</t>
  </si>
  <si>
    <t>10002402, 10002401, 10003402, 10003401</t>
  </si>
  <si>
    <t>10002202, 10002201, 10002301, 10002302, 10003202, 10003201, 10003301, 10003302</t>
  </si>
  <si>
    <t>10001201, 10001202</t>
  </si>
  <si>
    <t>10001402, 10001401, 10001302, 10001301</t>
  </si>
  <si>
    <t>10002202, 10002201, 10003202, 10003201</t>
  </si>
  <si>
    <t>10002402, 10002401, 10003402, 10003401, 10002301, 10002302, 10003301, 10003302</t>
  </si>
  <si>
    <t>10001302, 10001301</t>
  </si>
  <si>
    <t>10001402, 10001401, 10001201, 10001202</t>
  </si>
  <si>
    <t>10002301, 10002302, 10003301, 10003302</t>
  </si>
  <si>
    <t>10002402, 10002401, 10003402, 10003401, 10002202, 10002201, 10003202, 10003201</t>
  </si>
  <si>
    <t>10002402, 10002401</t>
  </si>
  <si>
    <t>10002201, 10002202, 10002302, 10002301</t>
  </si>
  <si>
    <t>10001402, 10001401, 10003402, 10003401</t>
  </si>
  <si>
    <t>10001202, 10001201, 10003202, 10003201, 10001301, 10001302, 10003301, 10003302</t>
  </si>
  <si>
    <t>10002201, 10002202</t>
  </si>
  <si>
    <t>10002402, 10002401, 10002302, 10002301</t>
  </si>
  <si>
    <t>10001202, 10001201, 10003202, 10003201</t>
  </si>
  <si>
    <t>10001402, 10001401, 10003402, 10003401, 10001301, 10001302, 10003301, 10003302</t>
  </si>
  <si>
    <t>10002302, 10002301</t>
  </si>
  <si>
    <t>10002402, 10002401, 10002201, 10002202</t>
  </si>
  <si>
    <t>10001301, 10001302, 10003301, 10003302</t>
  </si>
  <si>
    <t>10001402, 10001401, 10003402, 10003401,10001202, 10001201, 10003202, 10003201</t>
  </si>
  <si>
    <t>10003402, 10003401</t>
  </si>
  <si>
    <t>10003201, 10003202, 10003302, 10003301</t>
  </si>
  <si>
    <t>10001402, 10001401, 10002402, 10002401</t>
  </si>
  <si>
    <t>10001202, 10001201, 10002202, 10002201, 10001301, 10001302, 10002301, 10002302</t>
  </si>
  <si>
    <t>10003201, 10003202</t>
  </si>
  <si>
    <t>10003402, 10003401, 10003302, 10003301</t>
  </si>
  <si>
    <t>10001202, 10001201, 10002202, 10002201</t>
  </si>
  <si>
    <t>10001402, 10001401, 10002402, 10002401, 10001301, 10001302, 10002301, 10002302</t>
  </si>
  <si>
    <t>10003302, 10003301</t>
  </si>
  <si>
    <t>10003402, 10003401, 10003201, 10003202</t>
  </si>
  <si>
    <t>10001301, 10001302, 10002301, 10002302</t>
  </si>
  <si>
    <t>10001402, 10001401, 10002402, 10002401, 10001202, 10001201, 10002202, 10002201</t>
  </si>
  <si>
    <t>10004402, 10004401</t>
  </si>
  <si>
    <t>10004201, 10004202, 10004302, 10004301</t>
  </si>
  <si>
    <t>10005402, 10005401, 10006402, 10006401</t>
  </si>
  <si>
    <t>10005202, 10005201, 10006202, 10006201, 10005301, 10005302, 10006301, 10006302</t>
  </si>
  <si>
    <t>10004201, 10004202</t>
  </si>
  <si>
    <t>10004402, 10004401, 10004302, 10004301</t>
  </si>
  <si>
    <t>10005202, 10005201, 10006202, 10006201</t>
  </si>
  <si>
    <t>10005402, 10005401, 10006402, 10006401, 10005301, 10005302, 10006301, 10006302</t>
  </si>
  <si>
    <t>10004302, 10004301</t>
  </si>
  <si>
    <t>10004402, 10004401, 10004201, 10004202</t>
  </si>
  <si>
    <t>10005301, 10005302, 10006301, 10006302</t>
  </si>
  <si>
    <t>10005402, 10005401, 10006402, 10006401, 10005202, 10005201, 10006202, 10006201</t>
  </si>
  <si>
    <t>10005402, 10005401</t>
  </si>
  <si>
    <t>10005201, 10005202, 10005302, 10005301</t>
  </si>
  <si>
    <t>10004402, 10004401, 10006402, 10006401</t>
  </si>
  <si>
    <t>10004202, 10004201, 10006202, 10006201, 10004301, 10004302, 10006301, 10006302</t>
  </si>
  <si>
    <t>10005201, 10005202</t>
  </si>
  <si>
    <t>10005402, 10005401, 10005302, 10005301</t>
  </si>
  <si>
    <t>10004202, 10004201, 10006202, 10006201</t>
  </si>
  <si>
    <t>10004402, 10004401, 10006402, 10006401, 10004301, 10004302, 10006301, 10006302</t>
  </si>
  <si>
    <t>10005302, 10005301</t>
  </si>
  <si>
    <t>10005402, 10005401, 10005201, 10005202</t>
  </si>
  <si>
    <t>10004301, 10004302, 10006301, 10006302</t>
  </si>
  <si>
    <t>10004402, 10004401, 10006402, 10006401, 10004202, 10004201, 10006202, 10006201</t>
  </si>
  <si>
    <t>10006402, 10006401</t>
  </si>
  <si>
    <t>10006201, 10006202, 10006302, 10006301</t>
  </si>
  <si>
    <t>10004402, 10004401, 10005402, 10005401</t>
  </si>
  <si>
    <t>10004202, 10004201, 10005202, 10005201, 10004301, 10004302, 10005301, 10005302</t>
  </si>
  <si>
    <t>10006201, 10006202</t>
  </si>
  <si>
    <t>10006402, 10006401, 10006302, 10006301</t>
  </si>
  <si>
    <t>10004202, 10004201, 10005202, 10005201</t>
  </si>
  <si>
    <t>10004402, 10004401, 10005402, 10005401, 10004301, 10004302, 10005301, 10005302</t>
  </si>
  <si>
    <t>10006302, 10006301</t>
  </si>
  <si>
    <t>10006402, 10006401, 10006201, 10006202</t>
  </si>
  <si>
    <t>10004301, 10004302, 10005301, 10005302</t>
  </si>
  <si>
    <t>10004402, 10004401, 10005402, 10005401, 10004202, 10004201, 10005202, 10005201</t>
  </si>
  <si>
    <t>10007402, 10007401</t>
  </si>
  <si>
    <t>10007202, 10007201, 10007302, 10007301</t>
  </si>
  <si>
    <t>10008402, 10008401, 10009402, 10009401, 10010402, 10010401</t>
  </si>
  <si>
    <t>10008201, 10009201, 10009202, 10010201, 10008301, 10009301, 10009302, 10010301</t>
  </si>
  <si>
    <t>10007202, 10007201</t>
  </si>
  <si>
    <t>10007402, 10007401, 10007302, 10007301</t>
  </si>
  <si>
    <t>10008201, 10009201, 10009202, 10010201</t>
  </si>
  <si>
    <t>10008402, 10008401, 10009402, 10009401, 10010402, 10010401, 10008301, 10009301, 10009302, 10010301</t>
  </si>
  <si>
    <t>10007302, 10007301</t>
  </si>
  <si>
    <t>10007402, 10007401, 10007202, 10007201</t>
  </si>
  <si>
    <t>10008301, 10009301, 10009302, 10010301</t>
  </si>
  <si>
    <t>10008402, 10008401, 10009402, 10009401, 10010402, 10010401, 10008201, 10009201, 10009202, 10010201</t>
  </si>
  <si>
    <t>10008402, 10008401</t>
  </si>
  <si>
    <t>10008201, 10008301</t>
  </si>
  <si>
    <t>10007402, 10007401, 10009402, 10009401, 10010402, 10010401</t>
  </si>
  <si>
    <t>10007201, 10007202, 10009201, 10009202, 10010201, 10007301, 10007302, 10009301, 10009302, 10010301</t>
  </si>
  <si>
    <t>10008402, 10008401, 10008301</t>
  </si>
  <si>
    <t>10007201, 10007202, 10009201, 10009202, 10010201</t>
  </si>
  <si>
    <t>10007402, 10007401, 10009402, 10009401, 10010402, 10010401, 10007301, 10007302, 10009301, 10009302, 10010301</t>
  </si>
  <si>
    <t>10008402, 10008401, 10008201</t>
  </si>
  <si>
    <t>10007301, 10007302, 10009301, 10009302, 10010301</t>
  </si>
  <si>
    <t>10007402, 10007401, 10009402, 10009401, 10010402, 10010401, 10007201, 10007202, 10009201, 10009202, 10010201</t>
  </si>
  <si>
    <t>10009402, 10009401</t>
  </si>
  <si>
    <t>10009202, 10009201, 10009302, 10009301</t>
  </si>
  <si>
    <t>10007402, 10007401, 10008402, 10008401, 10010402, 10010401</t>
  </si>
  <si>
    <t>10007201, 10007202, 10008201, 10010201, 10007301, 10007302, 10008301, 10010301</t>
  </si>
  <si>
    <t>10009202, 10009201</t>
  </si>
  <si>
    <t>10009402, 10009401, 10009302, 10009301</t>
  </si>
  <si>
    <t>10007201, 10007202, 10008201, 10010201</t>
  </si>
  <si>
    <t>10007402, 10007401, 10008402, 10008401, 10010402, 10010401, 10007301, 10007302, 10008301, 10010301</t>
  </si>
  <si>
    <t>10009302, 10009301</t>
  </si>
  <si>
    <t>10009402, 10009401, 10009202, 10009201</t>
  </si>
  <si>
    <t>10007301, 10007302, 10008301, 10010301</t>
  </si>
  <si>
    <t>10007402, 10007401, 10008402, 10008401, 10010402, 10010401, 10007201, 10007202, 10008201, 10010201</t>
  </si>
  <si>
    <t>10010402, 10010401</t>
  </si>
  <si>
    <t>10010201, 10010301</t>
  </si>
  <si>
    <t>10007402, 10007401, 10008402, 10008401, 10009402, 10009401</t>
  </si>
  <si>
    <t>10007201, 10007202, 10009201, 10009202, 10008201, 10007301, 10007302, 10009301, 10009302, 10008301</t>
  </si>
  <si>
    <t>10010402, 10010401, 10010301</t>
  </si>
  <si>
    <t>10007201, 10007202, 10009201, 10009202, 10008201</t>
  </si>
  <si>
    <t>10007402, 10007401, 10008402, 10008401, 10009402, 10009401, 10007301, 10007302, 10009301, 10009302, 10008301</t>
  </si>
  <si>
    <t>10010402, 10010401, 10010201</t>
  </si>
  <si>
    <t>10007301, 10007302, 10009301, 10009302, 10008301</t>
  </si>
  <si>
    <t>10007402, 10007401, 10008402, 10008401, 10009402, 10009401, 10007201, 10007202, 10009201, 10009202, 10008201</t>
  </si>
  <si>
    <t>10011402, 10011401</t>
  </si>
  <si>
    <t>10011202, 10011201, 10011302, 10011301</t>
  </si>
  <si>
    <t>10012402, 10012401, 10013402, 10013401</t>
  </si>
  <si>
    <t>10012201, 10013201, 10013202, 10012301, 10013301, 10013302</t>
  </si>
  <si>
    <t>10011202, 10011201</t>
  </si>
  <si>
    <t>10011402, 10011401, 10011302, 10011301</t>
  </si>
  <si>
    <t>10012201, 10013201, 10013202</t>
  </si>
  <si>
    <t>10012402, 10012401, 10013402, 10013401, 10012301, 10013301, 10013302</t>
  </si>
  <si>
    <t>10011302, 10011301</t>
  </si>
  <si>
    <t>10011402, 10011401, 10011202, 10011201</t>
  </si>
  <si>
    <t>10012301, 10013301, 10013302</t>
  </si>
  <si>
    <t>10012402, 10012401, 10013402, 10013401, 10012201, 10013201, 10013202</t>
  </si>
  <si>
    <t>10012402, 10012401</t>
  </si>
  <si>
    <t>10012201, 10012301</t>
  </si>
  <si>
    <t>10011402, 10011401, 10013402, 10013401</t>
  </si>
  <si>
    <t>10011201, 10011202, 10013201, 10013202, 10011301, 10011302, 10013301, 10013302</t>
  </si>
  <si>
    <t>10012402, 10012401, 10012301</t>
  </si>
  <si>
    <t>10011201, 10011202, 10013201, 10013202</t>
  </si>
  <si>
    <t>10011402, 10011401, 10013402, 10013401, 10011301, 10011302, 10013301, 10013302</t>
  </si>
  <si>
    <t>10012402, 10012401, 10012201</t>
  </si>
  <si>
    <t>10011301, 10011302, 10013301, 10013302</t>
  </si>
  <si>
    <t>10011402, 10011401, 10013402, 10013401, 10011201, 10011202, 10013201, 10013202</t>
  </si>
  <si>
    <t>10013402, 10013401</t>
  </si>
  <si>
    <t>10013202, 10013201, 10013302, 10013301</t>
  </si>
  <si>
    <t>10011402, 10011401, 10012402, 10012401</t>
  </si>
  <si>
    <t>10011201, 10011202, 10012201, 10011301, 10011302, 10012301</t>
  </si>
  <si>
    <t>10013202, 10013201</t>
  </si>
  <si>
    <t>10013402, 10013401, 10013302, 10013301</t>
  </si>
  <si>
    <t>10011201, 10011202, 10012201</t>
  </si>
  <si>
    <t>10011402, 10011401, 10012402, 10012401, 10011301, 10011302, 10012301</t>
  </si>
  <si>
    <t>10013302, 10013301</t>
  </si>
  <si>
    <t>10013402, 10013401, 10013202, 10013201</t>
  </si>
  <si>
    <t>10011301, 10011302, 10012301</t>
  </si>
  <si>
    <t>10011402, 10011401, 10012402, 10012401, 10011201, 10011202, 10012201</t>
  </si>
  <si>
    <t>10014402, 10014401</t>
  </si>
  <si>
    <t>10014202, 10014201, 10014302, 10014301</t>
  </si>
  <si>
    <t>10015402, 10015401, 10016402, 10016401</t>
  </si>
  <si>
    <t>10015201, 10016201, 10016202, 10015301, 10016301, 10016302</t>
  </si>
  <si>
    <t>10014202, 10014201</t>
  </si>
  <si>
    <t>10014402, 10014401, 10014302, 10014301</t>
  </si>
  <si>
    <t>10015201, 10016201, 10016202</t>
  </si>
  <si>
    <t>10015402, 10015401, 10016402, 10016401, 10015301, 10016301, 10016302</t>
  </si>
  <si>
    <t>10014302, 10014301</t>
  </si>
  <si>
    <t>10014402, 10014401, 10014202, 10014201</t>
  </si>
  <si>
    <t>10015301, 10016301, 10016302</t>
  </si>
  <si>
    <t>10015402, 10015401, 10016402, 10016401, 10015201, 10016201, 10016202</t>
  </si>
  <si>
    <t>10015402, 10015401</t>
  </si>
  <si>
    <t>10015201, 10015301</t>
  </si>
  <si>
    <t>10014402, 10014401, 10016402, 10016401</t>
  </si>
  <si>
    <t>10014201, 10014202, 10016201, 10016202, 10014301, 10014302, 10016301, 10016302</t>
  </si>
  <si>
    <t>10015402, 10015401, 10015301</t>
  </si>
  <si>
    <t>10014201, 10014202, 10016201, 10016202</t>
  </si>
  <si>
    <t>10014402, 10014401, 10016402, 10016401, 10014301, 10014302, 10016301, 10016302</t>
  </si>
  <si>
    <t>10015402, 10015401, 10015201</t>
  </si>
  <si>
    <t>10014301, 10014302, 10016301, 10016302</t>
  </si>
  <si>
    <t>10014402, 10014401, 10016402, 10016401, 10014201, 10014202, 10016201, 10016202</t>
  </si>
  <si>
    <t>10016402, 10016401</t>
  </si>
  <si>
    <t>10016202, 10016201, 10016302, 10016301</t>
  </si>
  <si>
    <t>10014402, 10014401, 10015402, 10015401</t>
  </si>
  <si>
    <t>10014201, 10014202, 10015201, 10014301, 10014302, 10015301</t>
  </si>
  <si>
    <t>10016202, 10016201</t>
  </si>
  <si>
    <t>10016402, 10016401, 10016302, 10016301</t>
  </si>
  <si>
    <t>10014201, 10014202, 10015201</t>
  </si>
  <si>
    <t>10014402, 10014401, 10015402, 10015401,10014301, 10014302, 10015301</t>
  </si>
  <si>
    <t>10016302, 10016301</t>
  </si>
  <si>
    <t>10016402, 10016401, 10016202, 10016201</t>
  </si>
  <si>
    <t>10014301, 10014302, 10015301</t>
  </si>
  <si>
    <t>10014402, 10014401, 10015402, 10015401, 10014201, 10014202, 10015201</t>
  </si>
  <si>
    <t>10017402, 10017401</t>
  </si>
  <si>
    <t>10017201, 10017301</t>
  </si>
  <si>
    <t>10017402, 10017401, 10017301</t>
  </si>
  <si>
    <t>10017402, 10017401, 10017201</t>
  </si>
  <si>
    <t>КЦ-1. Рециркуляция, за краном 36Д. Выходная зона 700</t>
  </si>
  <si>
    <t>ТРК36А</t>
  </si>
  <si>
    <t>3865-7635</t>
  </si>
  <si>
    <t>КЦ-1. Коллектор ГПА Выходная зона 1020</t>
  </si>
  <si>
    <t>ТРК109</t>
  </si>
  <si>
    <t>6200-8000</t>
  </si>
  <si>
    <t>0-11550</t>
  </si>
  <si>
    <t>КЦ1КР7Ш1234, входной шлейф</t>
  </si>
  <si>
    <t>Кран№20</t>
  </si>
  <si>
    <t>КЦ-3, УП, линия после КР20 шурф1</t>
  </si>
  <si>
    <t>КЦ-3, УП, линия после КР20 шурф2</t>
  </si>
  <si>
    <t>КЦ-3, УП, линия до КР20 шурф3</t>
  </si>
  <si>
    <t>ГП 144; Входной трубопровод обвязки пылеуловителя №3</t>
  </si>
  <si>
    <t>КР107</t>
  </si>
  <si>
    <t>КР106</t>
  </si>
  <si>
    <t>ГП 144; Выходной трубопровод обвязки пылеуловителя №3</t>
  </si>
  <si>
    <t>КР105</t>
  </si>
  <si>
    <t>КР108</t>
  </si>
  <si>
    <t>ГП 144; Входной трубопровод обвязки пылеуловителя №4</t>
  </si>
  <si>
    <t>ГП 144; Выходной трубопровод обвязки пылеуловителя №4</t>
  </si>
  <si>
    <t>КЦ1КР7Ш13145, входной шлейф</t>
  </si>
  <si>
    <t>АВОГ</t>
  </si>
  <si>
    <t>ПУ</t>
  </si>
  <si>
    <t>КЦ-3, входной шлейф кр7</t>
  </si>
  <si>
    <t>Кран№</t>
  </si>
  <si>
    <t>КЦ-1, входной шлейф кр7А</t>
  </si>
  <si>
    <t>Кран 7А</t>
  </si>
  <si>
    <t>Кран 7</t>
  </si>
  <si>
    <t xml:space="preserve">0-70,  9930-10000                                                                                                                                                                                                                                                                                                                                                                                                                                                                                                           </t>
  </si>
  <si>
    <t>10013201_Труба_1020_Шурф 11_15,8</t>
  </si>
  <si>
    <t>10010301_Труба_1020_Шурф 1_12,3</t>
  </si>
  <si>
    <t>10001401_Труба_720_6-720_16</t>
  </si>
  <si>
    <t>10001401_Труба_720_7-720_15,5</t>
  </si>
  <si>
    <t>10001401_Труба_1020_1-1020_21,4</t>
  </si>
  <si>
    <t>10001401_КСС_1020_1-1020_21,4</t>
  </si>
  <si>
    <t>10001401_Труба_1020_2-1020_21,4</t>
  </si>
  <si>
    <t>10001401_КСС_1020_2-1020_21,7</t>
  </si>
  <si>
    <t>10001401_Тройник_1020_109-1020_21,4</t>
  </si>
  <si>
    <t>10001401_КСС_1020_3-1020_21,5</t>
  </si>
  <si>
    <t>10001401_Труба_1020_4-1020_21,5</t>
  </si>
  <si>
    <t>10001401_КСС_1020_4-1020_21,4-21,7</t>
  </si>
  <si>
    <t>10001401_Труба_1020_5-1020_21,4</t>
  </si>
  <si>
    <t>10007201_КСС_1020_1-1020_15,3-15,4</t>
  </si>
  <si>
    <t>10007201_Труба_1020_1_Шурф 1_15,3</t>
  </si>
  <si>
    <t>10007201_КСС_1020_2-1020_15,3-15,4</t>
  </si>
  <si>
    <t>10007201_КСС_1020_3-1020_15,3-15,4</t>
  </si>
  <si>
    <t>10007201_Труба_1020_2_Шурф 2_15,3</t>
  </si>
  <si>
    <t>10007201_КСС_1020_4-1020_15,3-15,7</t>
  </si>
  <si>
    <t>10007201_КСС_1020_5-1020_15,3-15,4</t>
  </si>
  <si>
    <t>10007201_Труба_1020_3_Шурф 3_15,3</t>
  </si>
  <si>
    <t>10007201_КСС_1020_6-1020_15,4-15,4</t>
  </si>
  <si>
    <t>10007201_КСС_1020_7-1020_15,0-15,9</t>
  </si>
  <si>
    <t>10007201_Труба_1020_4_Шурф 4_15,9</t>
  </si>
  <si>
    <t>10007201_КСС_1020_8-1020_15,8-16,2</t>
  </si>
  <si>
    <t>10003201_Труба_1020_Шурф 1.1_16,1</t>
  </si>
  <si>
    <t>10003201_Труба_1020_Шурф 1.2_16,1</t>
  </si>
  <si>
    <t>10003201_Труба_1020_Шурф 1.3_16,1</t>
  </si>
  <si>
    <t>10003201_Труба_1020_Шурф 2.1_16,1</t>
  </si>
  <si>
    <t>10003201_Труба_1020_Шурф 2.2_16,1</t>
  </si>
  <si>
    <t>10003201_Труба_1020_Шурф 2.3_16,1</t>
  </si>
  <si>
    <t>10003301_Труба_1020_Шурф 3.1_16,2</t>
  </si>
  <si>
    <t>10004401_КСС_530_ОКШС 3-1_15,5-13,9</t>
  </si>
  <si>
    <t>10004401_Отвод_530_ОКШС №3-1_15,5</t>
  </si>
  <si>
    <t>10004401_КСС_530_ОКШС 3-2_15,5-12,2</t>
  </si>
  <si>
    <t>10004401_КСС_530_ОКШС 3-3_15,6-12,0</t>
  </si>
  <si>
    <t>10004401_Отвод_530_ОКШС №3-2_15,6</t>
  </si>
  <si>
    <t>10004401_КСС_530_ОКШС 3-4_15,6-13,6</t>
  </si>
  <si>
    <t>10004401_КСС_530_ОКШС 4-1_14,0-15,0</t>
  </si>
  <si>
    <t>10004401_Отвод_530_ОКШС №4-1_15,0</t>
  </si>
  <si>
    <t>10004401_КСС_530_ОКШС 4-2_15,0-12,0</t>
  </si>
  <si>
    <t>10004401_КСС_530_ОКШС 4-3_15,5-12,0</t>
  </si>
  <si>
    <t>10004401_Отвод_530_ОКШС №4-2_15,5</t>
  </si>
  <si>
    <t>10004401_КСС_530_ОКШС 4-4_15,5-12,0</t>
  </si>
  <si>
    <t>10004401_Труба_530_ №4-2_12,2</t>
  </si>
  <si>
    <t>10004401_КСС_530_ОКШС 4-5_12,2-11,7</t>
  </si>
  <si>
    <t>10007201_Труба_1020_Шурф 13_15,4</t>
  </si>
  <si>
    <t>10007201_Труба_1020_Шурф 14_15,7</t>
  </si>
  <si>
    <t>10007201_КСС_1020_5-1-1020_15,5-15,6</t>
  </si>
  <si>
    <t>10007201_Труба_1020_Шурф 5_15,6</t>
  </si>
  <si>
    <t>10007201_КСС_1020_5-2-1020_15,4-15,6</t>
  </si>
  <si>
    <t>10007202_КСС_1020_3-6-1020_15,2-15,4</t>
  </si>
  <si>
    <t>10007202_Труба_1020_Шурф 6_12,9</t>
  </si>
  <si>
    <t>10007202_КСС_1020_4-6-1020_15,2-15,5</t>
  </si>
  <si>
    <t>10007202_Труба_1020_Шурф 15_15,5</t>
  </si>
  <si>
    <t>10007202_КСС_1020_5-7-1020_15,4</t>
  </si>
  <si>
    <t>10007202_Труба_1020_Шурф 7_15,4</t>
  </si>
  <si>
    <t>10007202_КСС_1020_6-7-1020_15,4</t>
  </si>
  <si>
    <t>10007202_КСС_1020_7-8-1020_15,5-15,7</t>
  </si>
  <si>
    <t>10007202_Труба_1020_Шурф 8_15,7</t>
  </si>
  <si>
    <t>10007202_КСС_1020_8-8-1020_15,4-15,7</t>
  </si>
  <si>
    <t>10007202_КСС_1020_14-12-1020_15,6-15,7</t>
  </si>
  <si>
    <t>10007202_Труба_1020_Шурф 12_15,6-15,8</t>
  </si>
  <si>
    <t>10007202_КСС_1020_15-12-1020_15,6-15,8</t>
  </si>
  <si>
    <t>10007202_КСС_1020_12-11-1020_15,5-15,6</t>
  </si>
  <si>
    <t>10007202_Труба_1020_Шурф 11_15,6</t>
  </si>
  <si>
    <t>10007202_КСС_1020_13-11-1020_15,6-15,4</t>
  </si>
  <si>
    <t>10007202_КСС_1020_11-10-1020_15,6-15,5</t>
  </si>
  <si>
    <t>10007202_Труба_1020_Шурф 10_15,5</t>
  </si>
  <si>
    <t>10007202_КСС_1020_9-10-1020_15,6-16,0</t>
  </si>
  <si>
    <t>10007202_Труба_1020_Шурф 9_16,0</t>
  </si>
  <si>
    <t>10007202_КСС_1020_10-9-1020_16,0-21,0</t>
  </si>
  <si>
    <t>10010301_КСС_1020_1-1-1020_12,6-12,8</t>
  </si>
  <si>
    <t>10010301_КСС_1020_2-1-1020_12,8-12,9</t>
  </si>
  <si>
    <t>10010301_Труба_1020_Шурф 2_12,9</t>
  </si>
  <si>
    <t>10010301_КСС_1020_3-2-1020_12,9-12,6</t>
  </si>
  <si>
    <t>10010301_Труба_1020_Шурф 3_12,6</t>
  </si>
  <si>
    <t>10010301_КСС_1020_4-3-1020_12,6-12,5</t>
  </si>
  <si>
    <t>10010301_Труба_1020_Шурф 4_12,5</t>
  </si>
  <si>
    <t>10010301_КСС_1020_5-4-1020_12,8-12,8</t>
  </si>
  <si>
    <t>10010301_Труба_1020_Шурф 5_12,8</t>
  </si>
  <si>
    <t>10010301_КСС_1020_6-5-1020_12,8-12,8</t>
  </si>
  <si>
    <t>10010301_Труба_1020_Шурф 6_12,8</t>
  </si>
  <si>
    <t>10010301_КСС_1020_7-6-1020_12,8-12,5</t>
  </si>
  <si>
    <t>10010301_Труба_1020_Шурф 7_12,8</t>
  </si>
  <si>
    <t>10010301_КСС_1020_8-7-1020_12,8-12,5</t>
  </si>
  <si>
    <t>10010201_КСС_1020_9-8-1020_12,7-12,6</t>
  </si>
  <si>
    <t>10010201_Труба_1020_Шурф 8_12,6</t>
  </si>
  <si>
    <t>10010201_КСС_1020_10-8-1020_12,5-12,5</t>
  </si>
  <si>
    <t>10010201_Труба_1020_Шурф 9_12,5</t>
  </si>
  <si>
    <t>10010201_КСС_1020_11-9-1020_12,5-12,6</t>
  </si>
  <si>
    <t>10010201_КСС_1020_12-10-1020_12,5-12,5</t>
  </si>
  <si>
    <t>10010201_Труба_1020_Шурф 10_12,5</t>
  </si>
  <si>
    <t>10010201_КСС_1020_13-10-1020_12,5-12,6</t>
  </si>
  <si>
    <t>10010201_Труба_1020_Шурф 11_12,6</t>
  </si>
  <si>
    <t>10010201_КСС_1020_14-11-1020_12,6-12,8</t>
  </si>
  <si>
    <t>10010201_КСС_1020_15-12-1020_12,6-12,5</t>
  </si>
  <si>
    <t>10010201_Труба_1020_Шурф 12_12,5</t>
  </si>
  <si>
    <t>10010201_КСС_1020_16-12-1020_12,5-12,6</t>
  </si>
  <si>
    <t>10010201_КСС_1020_17-13-1020_12,7-12,5</t>
  </si>
  <si>
    <t>10010201_Труба_1020_Шурф 13_12,5</t>
  </si>
  <si>
    <t>10010201_КСС_1020_18-13-1020_12,5-12,8</t>
  </si>
  <si>
    <t>10010201_КСС_1020_19-14-1020_12,5-12,6</t>
  </si>
  <si>
    <t>10010201_Труба_1020_Шурф 14_12,6</t>
  </si>
  <si>
    <t>10010201_КСС_1020_20-14-1020_12,6-12,6</t>
  </si>
  <si>
    <t>10013201_Труба_1020_Шурф 1_15,9</t>
  </si>
  <si>
    <t>10013201_КСС_1020_1.1.2-1020_15,8-15,9</t>
  </si>
  <si>
    <t>10001401_Труба_1020_Шурф 2.2_21,5</t>
  </si>
  <si>
    <t>10001401_Труба_1020_Шурф 2.3_21,4</t>
  </si>
  <si>
    <t>10011202_Труба_1020_Шурф 1_15,7</t>
  </si>
  <si>
    <t>10011202_КСС_1020_1.1.2-1020_15,7-15,2</t>
  </si>
  <si>
    <t>10011202_Труба_1020_Шурф 11_15,2</t>
  </si>
  <si>
    <t>10003201_10003201_Северное_входной шлейф_3_1_1020_16,8</t>
  </si>
  <si>
    <t>10010401_10010401_Тольяттинское_промышленная площадка_ОЭГКЦ_2_1020_16,8</t>
  </si>
  <si>
    <t>10003401_10003401_Северное_промышленная площадка_3_3_1020_16,8</t>
  </si>
  <si>
    <t>10012401_10012401_Сызранское_промышленная площадка_2_4_1020_16,8</t>
  </si>
  <si>
    <t>10002401_10002401_Северное_промышленная площадка_2_5_1020_16,8</t>
  </si>
  <si>
    <t>10002201_10002201_Северное_входной шлейф_2_6_1020_16,8</t>
  </si>
  <si>
    <t>10012201_10012201_Сызранское_входной шлейф_2_7_1020_16,8</t>
  </si>
  <si>
    <t>10004201_10004201_Сергиевское_входной шлейф_1_8_1020_16,8</t>
  </si>
  <si>
    <t>10016401_10016401_Павловское_промышленная площадка_3_9_1020_16,8</t>
  </si>
  <si>
    <t>10013201_10013201_Сызранское_входной шлейф_3_10_1020_16,8</t>
  </si>
  <si>
    <t>10013401_10013401_Сызранское_промышленная площадка_3_11_1020_16,8</t>
  </si>
  <si>
    <t>10014401_10014401_Павловское_промышленная площадка_1_13_1020_16,8</t>
  </si>
  <si>
    <t>10003202_10003201_Северное_входной шлейф_3_1_1020_16,8-2</t>
  </si>
  <si>
    <t>10002202_10002201_Северное_входной шлейф_2_6_1020_16,8-2</t>
  </si>
  <si>
    <t>10012301_10012201_Сызранское_входной шлейф_2_7_1020_16,8-2</t>
  </si>
  <si>
    <t>10004202_10004201_Сергиевское_входной шлейф_1_8_1020_16,8-2</t>
  </si>
  <si>
    <t>10016401_10016401_Павловское_промышленная площадка_3_9_1020_16,8-2-2</t>
  </si>
  <si>
    <t>10013202_10013201_Сызранское_входной шлейф_3_10_1020_16,8-2</t>
  </si>
  <si>
    <t>10013401_10013401_Сызранское_промышленная площадка_3_11_1020_16,8-2</t>
  </si>
  <si>
    <t>Определены вручную по таблице Ж.4</t>
  </si>
  <si>
    <t>Номера объектов одного цеха</t>
  </si>
  <si>
    <t>ID компрессорной станции</t>
  </si>
  <si>
    <t>10001402, 10001401, 10001202, 10001201, 10001301, 10001302</t>
  </si>
  <si>
    <t>10002402, 10002401, 10002202, 10002201, 10002301, 10002302</t>
  </si>
  <si>
    <t>10003402, 10003401, 10003202, 10003201, 10003301, 10003302</t>
  </si>
  <si>
    <t>10004402, 10004401, 10004202, 10004201, 10004301, 10004302</t>
  </si>
  <si>
    <t>10005402, 10005401, 10005202, 10005201, 10005301, 10005302</t>
  </si>
  <si>
    <t>10006402, 10006401, 10006202, 10006201, 10006301, 10006302</t>
  </si>
  <si>
    <t>10007402, 10007401, 10007201, 10007202, 10007301, 10007302</t>
  </si>
  <si>
    <t>10008402, 10008401, 10008201, 10008301</t>
  </si>
  <si>
    <t>10009402, 10009401, 10009201, 10009202, 10009301, 10009302</t>
  </si>
  <si>
    <t>10010402, 10010401, 10010201, 10010301</t>
  </si>
  <si>
    <t>10011402, 10011401, 10011201, 10011202, 10011301, 10011302</t>
  </si>
  <si>
    <t>10012402, 10012401, 10012201, 10012301</t>
  </si>
  <si>
    <t>10013402, 10013401, 10013201, 10013202, 10013301, 10013302</t>
  </si>
  <si>
    <t>10014402, 10014401, 10014201, 10014202, 10014301, 10014302</t>
  </si>
  <si>
    <t>10015402, 10015401, 10015201, 10015301</t>
  </si>
  <si>
    <t>10016402, 10016401, 10016201, 10016202, 10016301, 10016302</t>
  </si>
  <si>
    <t>10017402, 10017401, 10017201, 10017301</t>
  </si>
  <si>
    <t>10017201_10012201_Красноармейское_выходной шлейф_8_1020_16,8</t>
  </si>
  <si>
    <t>10017201_10012201_Красноармейское_входной шлейф_7_1020_16,8</t>
  </si>
  <si>
    <t>298 (0)</t>
  </si>
  <si>
    <t>303 (11)</t>
  </si>
  <si>
    <t>287 (11)</t>
  </si>
  <si>
    <t>280 (11)</t>
  </si>
  <si>
    <t>0 (1)</t>
  </si>
  <si>
    <t>0 (1071)</t>
  </si>
  <si>
    <t>7 (8)</t>
  </si>
  <si>
    <t>57,28 (357,28)</t>
  </si>
  <si>
    <t>10 (11)</t>
  </si>
  <si>
    <t>80,14 (380,14)</t>
  </si>
  <si>
    <t>0 (1432)</t>
  </si>
  <si>
    <t>0 (300)</t>
  </si>
  <si>
    <t>6 (7)</t>
  </si>
  <si>
    <t>50 (350)</t>
  </si>
  <si>
    <t>29 (25)</t>
  </si>
  <si>
    <t>455 (451)</t>
  </si>
  <si>
    <t>169 (167)</t>
  </si>
  <si>
    <t>734 (0)</t>
  </si>
  <si>
    <t>889 (0)</t>
  </si>
  <si>
    <t>2 (0)</t>
  </si>
  <si>
    <t>28,2 (25)</t>
  </si>
  <si>
    <t>6 (5)</t>
  </si>
  <si>
    <t>2 (1)</t>
  </si>
  <si>
    <t>1 (0)</t>
  </si>
  <si>
    <t>660 (569,13)</t>
  </si>
  <si>
    <t>664 (437,56)</t>
  </si>
  <si>
    <t>14 (10)</t>
  </si>
  <si>
    <t>7 (6)</t>
  </si>
  <si>
    <t>284 (280)</t>
  </si>
  <si>
    <t>95 (94)</t>
  </si>
  <si>
    <t>738 (3,3)</t>
  </si>
  <si>
    <t>1546 (0)</t>
  </si>
  <si>
    <t>646 (0)</t>
  </si>
  <si>
    <t>1053 (0)</t>
  </si>
  <si>
    <t>668 (0)</t>
  </si>
  <si>
    <t>573 (0)</t>
  </si>
  <si>
    <t>1010 (0)</t>
  </si>
  <si>
    <t>1175 (0)</t>
  </si>
  <si>
    <t>694 (297)</t>
  </si>
  <si>
    <t>692 (99)</t>
  </si>
  <si>
    <t>562 (132)</t>
  </si>
  <si>
    <t>532 (66)</t>
  </si>
  <si>
    <t>45,1 (800,1)</t>
  </si>
  <si>
    <t>843 (651,06)</t>
  </si>
  <si>
    <t>0 (993)</t>
  </si>
  <si>
    <t>840 (300)</t>
  </si>
  <si>
    <t>899 (300)</t>
  </si>
  <si>
    <t>0 (2)</t>
  </si>
  <si>
    <t>2 (3)</t>
  </si>
  <si>
    <t>2,4 (322,4)</t>
  </si>
  <si>
    <t>0 (320)</t>
  </si>
  <si>
    <t>11 (0)</t>
  </si>
  <si>
    <t>672 (0)</t>
  </si>
  <si>
    <t>835,5 (0)</t>
  </si>
  <si>
    <t>728,5 (0)</t>
  </si>
  <si>
    <t>701,5 (0)</t>
  </si>
  <si>
    <t>3 (5)</t>
  </si>
  <si>
    <t>2,6 (418,6)</t>
  </si>
  <si>
    <t>456 (0)</t>
  </si>
  <si>
    <t>593,5 (0)</t>
  </si>
  <si>
    <t>552,5 (11)</t>
  </si>
  <si>
    <t>441 (0)</t>
  </si>
  <si>
    <t>261 (0)</t>
  </si>
  <si>
    <t>680 (0)</t>
  </si>
  <si>
    <t>10017201_10012201_Красноармейское_выходной шлейф_18_1020_16,8</t>
  </si>
  <si>
    <t>10017201_10012201_Красноармейское_выходной шлейф_28_1020_16,8</t>
  </si>
  <si>
    <t>10017201_10012201_Красноармейское_выходной шлейф_89_1020_16,8</t>
  </si>
  <si>
    <t>10017201_10012201_Красноармейское_выходной шлейф_XXX_1020_16,8</t>
  </si>
  <si>
    <t>10017201_10012201_Красноармейское_выходной шлейф_XXX1_1020_16,8</t>
  </si>
  <si>
    <t>10017201_10012201_Красноармейское_выходной шлейф_XXX2_1020_16,8</t>
  </si>
  <si>
    <t>10017201_10012201_Красноармейское_выходной шлейф_XXX3_1020_16,8</t>
  </si>
  <si>
    <t>10017201_10012201_Красноармейское_выходной шлейф_XXX4_1020_16,8</t>
  </si>
  <si>
    <t>10017201_10012201_Красноармейское_выходной шлейф_XXX5_1020_16,8</t>
  </si>
  <si>
    <t>10017201_10012201_Красноармейское_выходной шлейф_XX6X_1020_16,8</t>
  </si>
  <si>
    <t>10017201_10012201_Красноармейское_выходной шлейф_XXX7_1020_16,8</t>
  </si>
  <si>
    <t>10017201_10012201_Красноармейское_выходной шлейф_XXX8_1020_16,8</t>
  </si>
  <si>
    <t>10017201_10012201_Красноармейское_выходной шлейф_XXX9_1020_16,8</t>
  </si>
  <si>
    <t>10002201_10002201_Северное_входной шлейф_2_6_1020_16,8___Ы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</si>
</sst>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h:mm;@"/>
    <numFmt numFmtId="165" formatCode="0.0"/>
    <numFmt numFmtId="166" formatCode="dd/mm/yy;@"/>
    <numFmt numFmtId="167" formatCode="0.000"/>
  </numFmts>
  <fonts count="71"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theme="1"/>
      <name val="Calibri"/>
      <family val="2"/>
      <charset val="204"/>
      <scheme val="minor"/>
    </font>
    <font>
      <sz val="10"/>
      <color theme="1"/>
      <name val="Times New Roman"/>
      <family val="1"/>
      <charset val="204"/>
    </font>
    <font>
      <sz val="11"/>
      <color theme="1"/>
      <name val="Times New Roman"/>
      <family val="1"/>
      <charset val="204"/>
    </font>
    <font>
      <sz val="9"/>
      <color indexed="81"/>
      <name val="Tahoma"/>
      <family val="2"/>
      <charset val="204"/>
    </font>
    <font>
      <sz val="11"/>
      <color theme="1"/>
      <name val="Calibri"/>
      <family val="2"/>
      <scheme val="minor"/>
    </font>
    <font>
      <vertAlign val="subscript"/>
      <sz val="10"/>
      <color theme="1"/>
      <name val="Times New Roman"/>
      <family val="1"/>
      <charset val="204"/>
    </font>
    <font>
      <vertAlign val="superscript"/>
      <sz val="10"/>
      <color theme="1"/>
      <name val="Times New Roman"/>
      <family val="1"/>
      <charset val="204"/>
    </font>
    <font>
      <sz val="10"/>
      <name val="Times New Roman"/>
      <family val="1"/>
      <charset val="204"/>
    </font>
    <font>
      <b/>
      <sz val="10"/>
      <name val="Times New Roman"/>
      <family val="1"/>
      <charset val="204"/>
    </font>
    <font>
      <sz val="12"/>
      <color theme="1"/>
      <name val="Times New Roman"/>
      <family val="1"/>
      <charset val="204"/>
    </font>
    <font>
      <sz val="12"/>
      <color theme="1"/>
      <name val="Calibri"/>
      <family val="2"/>
      <charset val="204"/>
      <scheme val="minor"/>
    </font>
    <font>
      <sz val="10"/>
      <name val="Arial Cyr"/>
      <charset val="204"/>
    </font>
    <font>
      <sz val="11"/>
      <color theme="0" tint="-0.34998626667073579"/>
      <name val="Calibri"/>
      <family val="2"/>
      <charset val="204"/>
      <scheme val="minor"/>
    </font>
    <font>
      <sz val="11"/>
      <color theme="0" tint="-0.249977111117893"/>
      <name val="Calibri"/>
      <family val="2"/>
      <charset val="204"/>
      <scheme val="minor"/>
    </font>
    <font>
      <sz val="11"/>
      <color theme="0" tint="-0.14999847407452621"/>
      <name val="Calibri"/>
      <family val="2"/>
      <charset val="204"/>
      <scheme val="minor"/>
    </font>
    <font>
      <b/>
      <sz val="11"/>
      <color theme="0" tint="-4.9989318521683403E-2"/>
      <name val="Calibri"/>
      <family val="2"/>
      <charset val="204"/>
      <scheme val="minor"/>
    </font>
    <font>
      <i/>
      <sz val="11"/>
      <color theme="0" tint="-0.249977111117893"/>
      <name val="Calibri"/>
      <family val="2"/>
      <charset val="204"/>
      <scheme val="minor"/>
    </font>
    <font>
      <sz val="11"/>
      <color theme="1" tint="0.14999847407452621"/>
      <name val="Calibri"/>
      <family val="2"/>
      <charset val="204"/>
      <scheme val="minor"/>
    </font>
    <font>
      <sz val="11"/>
      <color theme="6"/>
      <name val="Calibri"/>
      <family val="2"/>
      <charset val="204"/>
      <scheme val="minor"/>
    </font>
    <font>
      <sz val="11"/>
      <color theme="5"/>
      <name val="Calibri"/>
      <family val="2"/>
      <charset val="204"/>
      <scheme val="minor"/>
    </font>
    <font>
      <sz val="11"/>
      <color theme="7"/>
      <name val="Calibri"/>
      <family val="2"/>
      <charset val="204"/>
      <scheme val="minor"/>
    </font>
    <font>
      <sz val="11"/>
      <color theme="0" tint="-0.249977111117893"/>
      <name val="Calibri"/>
      <family val="2"/>
      <charset val="204"/>
    </font>
    <font>
      <sz val="7.7"/>
      <color theme="0" tint="-0.249977111117893"/>
      <name val="Calibri"/>
      <family val="2"/>
      <charset val="204"/>
    </font>
    <font>
      <sz val="11"/>
      <color theme="1"/>
      <name val="Calibri"/>
      <family val="2"/>
      <charset val="204"/>
    </font>
    <font>
      <sz val="11"/>
      <color theme="0" tint="-0.249977111117893"/>
      <name val="Wingdings"/>
      <charset val="2"/>
    </font>
    <font>
      <i/>
      <sz val="9.35"/>
      <color theme="0" tint="-0.249977111117893"/>
      <name val="Calibri"/>
      <family val="2"/>
      <charset val="204"/>
    </font>
    <font>
      <b/>
      <sz val="11"/>
      <color theme="0" tint="-0.249977111117893"/>
      <name val="Calibri"/>
      <family val="2"/>
      <charset val="204"/>
      <scheme val="minor"/>
    </font>
    <font>
      <b/>
      <vertAlign val="subscript"/>
      <sz val="11"/>
      <color theme="0" tint="-0.249977111117893"/>
      <name val="Calibri"/>
      <family val="2"/>
      <charset val="204"/>
      <scheme val="minor"/>
    </font>
    <font>
      <i/>
      <sz val="11"/>
      <color theme="0" tint="-0.249977111117893"/>
      <name val="Calibri"/>
      <family val="2"/>
      <charset val="204"/>
    </font>
    <font>
      <sz val="11"/>
      <color theme="1" tint="0.249977111117893"/>
      <name val="Calibri"/>
      <family val="2"/>
      <charset val="204"/>
      <scheme val="minor"/>
    </font>
    <font>
      <b/>
      <sz val="11"/>
      <name val="Calibri"/>
      <family val="2"/>
      <charset val="204"/>
      <scheme val="minor"/>
    </font>
    <font>
      <vertAlign val="superscript"/>
      <sz val="10"/>
      <color theme="1"/>
      <name val="Calibri"/>
      <family val="2"/>
      <charset val="204"/>
      <scheme val="minor"/>
    </font>
    <font>
      <sz val="8"/>
      <color theme="1"/>
      <name val="Calibri"/>
      <family val="2"/>
      <charset val="204"/>
      <scheme val="minor"/>
    </font>
    <font>
      <sz val="10"/>
      <color theme="1" tint="0.499984740745262"/>
      <name val="Times New Roman"/>
      <family val="1"/>
      <charset val="204"/>
    </font>
    <font>
      <b/>
      <sz val="10"/>
      <color theme="1" tint="0.499984740745262"/>
      <name val="Times New Roman"/>
      <family val="1"/>
      <charset val="204"/>
    </font>
    <font>
      <sz val="11"/>
      <color theme="1" tint="0.499984740745262"/>
      <name val="Times New Roman"/>
      <family val="1"/>
      <charset val="204"/>
    </font>
    <font>
      <sz val="11"/>
      <color theme="1" tint="0.499984740745262"/>
      <name val="Calibri"/>
      <family val="2"/>
      <charset val="204"/>
      <scheme val="minor"/>
    </font>
    <font>
      <b/>
      <sz val="9"/>
      <color rgb="FFC00000"/>
      <name val="Calibri"/>
      <family val="2"/>
      <charset val="204"/>
      <scheme val="minor"/>
    </font>
    <font>
      <sz val="11"/>
      <name val="Calibri"/>
      <family val="2"/>
      <charset val="204"/>
      <scheme val="minor"/>
    </font>
    <font>
      <vertAlign val="subscript"/>
      <sz val="11"/>
      <name val="Calibri"/>
      <family val="2"/>
      <charset val="204"/>
      <scheme val="minor"/>
    </font>
    <font>
      <i/>
      <sz val="11"/>
      <color theme="1" tint="0.249977111117893"/>
      <name val="Calibri"/>
      <family val="2"/>
      <charset val="204"/>
      <scheme val="minor"/>
    </font>
    <font>
      <b/>
      <sz val="14"/>
      <color rgb="FF000000"/>
      <name val="Calibri"/>
      <family val="2"/>
      <charset val="204"/>
    </font>
    <font>
      <sz val="11"/>
      <color rgb="FF008000"/>
      <name val="Calibri"/>
      <family val="2"/>
      <charset val="204"/>
    </font>
    <font>
      <sz val="11"/>
      <color rgb="FF000000"/>
      <name val="Calibri"/>
      <family val="2"/>
      <charset val="204"/>
    </font>
    <font>
      <b/>
      <sz val="11"/>
      <color rgb="FFFF0000"/>
      <name val="Calibri"/>
      <family val="2"/>
      <charset val="204"/>
    </font>
    <font>
      <sz val="10"/>
      <color theme="6" tint="0.39997558519241921"/>
      <name val="Times New Roman"/>
      <family val="1"/>
      <charset val="204"/>
    </font>
    <font>
      <b/>
      <sz val="10"/>
      <color rgb="FFC00000"/>
      <name val="Times New Roman"/>
      <family val="1"/>
      <charset val="204"/>
    </font>
    <font>
      <sz val="10"/>
      <color rgb="FFFF0000"/>
      <name val="Times New Roman"/>
      <family val="1"/>
      <charset val="204"/>
    </font>
    <font>
      <sz val="6.8"/>
      <color theme="1"/>
      <name val="Calibri"/>
      <family val="2"/>
      <charset val="204"/>
    </font>
    <font>
      <sz val="8"/>
      <color theme="1"/>
      <name val="Calibri"/>
      <family val="2"/>
      <charset val="204"/>
    </font>
    <font>
      <sz val="12"/>
      <color theme="1"/>
      <name val="Calibri"/>
      <family val="2"/>
      <charset val="204"/>
    </font>
    <font>
      <sz val="10.8"/>
      <color theme="1"/>
      <name val="Times New Roman"/>
      <family val="1"/>
      <charset val="204"/>
    </font>
    <font>
      <sz val="10"/>
      <color theme="1"/>
      <name val="Calibri"/>
      <family val="2"/>
      <charset val="204"/>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FFC1C1"/>
        <bgColor indexed="64"/>
      </patternFill>
    </fill>
    <fill>
      <patternFill patternType="solid">
        <fgColor rgb="FFFFFFCC"/>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CCFFCC"/>
        <bgColor indexed="64"/>
      </patternFill>
    </fill>
    <fill>
      <patternFill patternType="solid">
        <fgColor theme="0" tint="-0.14999847407452621"/>
        <bgColor indexed="64"/>
      </patternFill>
    </fill>
    <fill>
      <patternFill patternType="solid">
        <fgColor theme="5"/>
        <bgColor indexed="64"/>
      </patternFill>
    </fill>
    <fill>
      <patternFill patternType="solid">
        <fgColor theme="6"/>
        <bgColor indexed="64"/>
      </patternFill>
    </fill>
    <fill>
      <patternFill patternType="solid">
        <fgColor theme="7"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99FF99"/>
        <bgColor indexed="64"/>
      </patternFill>
    </fill>
  </fills>
  <borders count="5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bottom/>
      <diagonal/>
    </border>
    <border>
      <left/>
      <right/>
      <top style="thin">
        <color indexed="64"/>
      </top>
      <bottom style="thin">
        <color indexed="64"/>
      </bottom>
      <diagonal/>
    </border>
    <border>
      <left style="thick">
        <color theme="1" tint="0.249977111117893"/>
      </left>
      <right style="thick">
        <color theme="1" tint="0.249977111117893"/>
      </right>
      <top style="thick">
        <color theme="1" tint="0.249977111117893"/>
      </top>
      <bottom style="thick">
        <color theme="1" tint="0.249977111117893"/>
      </bottom>
      <diagonal/>
    </border>
    <border>
      <left style="thick">
        <color theme="1" tint="0.249977111117893"/>
      </left>
      <right style="thick">
        <color theme="1" tint="0.249977111117893"/>
      </right>
      <top/>
      <bottom style="thick">
        <color theme="1" tint="0.249977111117893"/>
      </bottom>
      <diagonal/>
    </border>
    <border>
      <left style="thick">
        <color theme="1" tint="0.249977111117893"/>
      </left>
      <right/>
      <top style="thick">
        <color theme="1" tint="0.249977111117893"/>
      </top>
      <bottom/>
      <diagonal/>
    </border>
    <border>
      <left/>
      <right/>
      <top style="thick">
        <color theme="1" tint="0.249977111117893"/>
      </top>
      <bottom/>
      <diagonal/>
    </border>
    <border>
      <left/>
      <right style="thick">
        <color theme="1" tint="0.249977111117893"/>
      </right>
      <top style="thick">
        <color theme="1" tint="0.249977111117893"/>
      </top>
      <bottom/>
      <diagonal/>
    </border>
    <border>
      <left style="thick">
        <color theme="1" tint="0.249977111117893"/>
      </left>
      <right/>
      <top/>
      <bottom/>
      <diagonal/>
    </border>
    <border>
      <left/>
      <right style="thick">
        <color theme="1" tint="0.249977111117893"/>
      </right>
      <top/>
      <bottom/>
      <diagonal/>
    </border>
    <border>
      <left style="thick">
        <color theme="1" tint="0.249977111117893"/>
      </left>
      <right/>
      <top/>
      <bottom style="thick">
        <color theme="1" tint="0.249977111117893"/>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style="thick">
        <color theme="1" tint="0.249977111117893"/>
      </left>
      <right/>
      <top style="thick">
        <color theme="1" tint="0.249977111117893"/>
      </top>
      <bottom style="thick">
        <color theme="1" tint="0.249977111117893"/>
      </bottom>
      <diagonal/>
    </border>
    <border>
      <left/>
      <right/>
      <top style="thick">
        <color theme="1" tint="0.249977111117893"/>
      </top>
      <bottom style="thick">
        <color theme="1" tint="0.249977111117893"/>
      </bottom>
      <diagonal/>
    </border>
    <border>
      <left/>
      <right style="thick">
        <color theme="1" tint="0.249977111117893"/>
      </right>
      <top style="thick">
        <color theme="1" tint="0.249977111117893"/>
      </top>
      <bottom style="thick">
        <color theme="1" tint="0.249977111117893"/>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ck">
        <color theme="1" tint="0.499984740745262"/>
      </right>
      <top/>
      <bottom/>
      <diagonal/>
    </border>
    <border>
      <left/>
      <right/>
      <top/>
      <bottom style="medium">
        <color theme="0" tint="-0.499984740745262"/>
      </bottom>
      <diagonal/>
    </border>
    <border>
      <left style="thick">
        <color theme="1" tint="0.499984740745262"/>
      </left>
      <right style="thin">
        <color theme="0" tint="-0.249977111117893"/>
      </right>
      <top/>
      <bottom style="thin">
        <color theme="0" tint="-0.249977111117893"/>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xf numFmtId="0" fontId="29" fillId="0" borderId="0"/>
    <xf numFmtId="0" fontId="1" fillId="0" borderId="0"/>
    <xf numFmtId="0" fontId="22" fillId="0" borderId="0"/>
  </cellStyleXfs>
  <cellXfs count="351">
    <xf numFmtId="0" fontId="0" fillId="0" borderId="0" xfId="0"/>
    <xf numFmtId="0" fontId="0" fillId="35" borderId="0" xfId="0" applyFill="1" applyAlignment="1">
      <alignment wrapText="1"/>
    </xf>
    <xf numFmtId="0" fontId="16" fillId="0" borderId="20" xfId="0" applyFont="1" applyBorder="1" applyAlignment="1">
      <alignment horizontal="center" vertical="center" wrapText="1"/>
    </xf>
    <xf numFmtId="0" fontId="0" fillId="0" borderId="21" xfId="0" applyBorder="1"/>
    <xf numFmtId="0" fontId="0" fillId="0" borderId="0" xfId="0" applyBorder="1"/>
    <xf numFmtId="0" fontId="0" fillId="0" borderId="0" xfId="0" applyFill="1" applyBorder="1"/>
    <xf numFmtId="0" fontId="0" fillId="0" borderId="23" xfId="0" applyBorder="1"/>
    <xf numFmtId="0" fontId="0" fillId="0" borderId="24" xfId="0" applyBorder="1"/>
    <xf numFmtId="0" fontId="0" fillId="0" borderId="28" xfId="0" applyBorder="1"/>
    <xf numFmtId="0" fontId="0" fillId="0" borderId="29" xfId="0" applyBorder="1"/>
    <xf numFmtId="0" fontId="0" fillId="0" borderId="30" xfId="0" applyBorder="1"/>
    <xf numFmtId="0" fontId="0" fillId="0" borderId="22" xfId="0" applyBorder="1"/>
    <xf numFmtId="0" fontId="0" fillId="0" borderId="25" xfId="0" applyBorder="1"/>
    <xf numFmtId="0" fontId="16" fillId="0" borderId="31" xfId="0" applyFont="1" applyBorder="1" applyAlignment="1">
      <alignment horizontal="center" vertical="center"/>
    </xf>
    <xf numFmtId="0" fontId="0" fillId="0" borderId="28" xfId="0" applyBorder="1" applyAlignment="1">
      <alignment vertical="center"/>
    </xf>
    <xf numFmtId="0" fontId="0" fillId="0" borderId="25" xfId="0" applyFill="1" applyBorder="1"/>
    <xf numFmtId="0" fontId="0" fillId="0" borderId="0" xfId="0" applyAlignment="1">
      <alignment wrapText="1"/>
    </xf>
    <xf numFmtId="0" fontId="0" fillId="37" borderId="0" xfId="0" applyFill="1"/>
    <xf numFmtId="0" fontId="0" fillId="36" borderId="0" xfId="0" applyFill="1"/>
    <xf numFmtId="0" fontId="0" fillId="38" borderId="0" xfId="0" applyFill="1"/>
    <xf numFmtId="0" fontId="0" fillId="39" borderId="0" xfId="0" applyFill="1" applyAlignment="1">
      <alignment wrapText="1"/>
    </xf>
    <xf numFmtId="0" fontId="0" fillId="0" borderId="22" xfId="0" applyFill="1" applyBorder="1"/>
    <xf numFmtId="0" fontId="20" fillId="0" borderId="0" xfId="0" applyFont="1" applyProtection="1">
      <protection locked="0"/>
    </xf>
    <xf numFmtId="0" fontId="20" fillId="0" borderId="0" xfId="0" applyFont="1" applyAlignment="1" applyProtection="1">
      <alignment horizontal="center" vertical="center"/>
      <protection locked="0"/>
    </xf>
    <xf numFmtId="0" fontId="20" fillId="0" borderId="0" xfId="0" applyFont="1" applyAlignment="1" applyProtection="1">
      <alignment horizontal="center"/>
      <protection locked="0"/>
    </xf>
    <xf numFmtId="0" fontId="20" fillId="0" borderId="0" xfId="0" applyFont="1" applyProtection="1"/>
    <xf numFmtId="0" fontId="20" fillId="0" borderId="0" xfId="0" applyFont="1" applyAlignment="1" applyProtection="1">
      <alignment horizontal="center" vertical="center"/>
    </xf>
    <xf numFmtId="0" fontId="20" fillId="0" borderId="0" xfId="0" applyFont="1" applyAlignment="1" applyProtection="1">
      <alignment horizontal="center"/>
    </xf>
    <xf numFmtId="0" fontId="19" fillId="0" borderId="0" xfId="0" applyFont="1" applyAlignment="1" applyProtection="1">
      <alignment horizontal="center" vertical="center"/>
    </xf>
    <xf numFmtId="0" fontId="19" fillId="0" borderId="10" xfId="0" applyFont="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wrapText="1"/>
    </xf>
    <xf numFmtId="0" fontId="20" fillId="0" borderId="10" xfId="0" applyFont="1" applyBorder="1" applyAlignment="1" applyProtection="1">
      <alignment horizontal="center" vertical="center"/>
    </xf>
    <xf numFmtId="0" fontId="27" fillId="0" borderId="12" xfId="0" applyFont="1" applyBorder="1" applyAlignment="1" applyProtection="1">
      <alignment horizontal="center" vertical="center"/>
    </xf>
    <xf numFmtId="0" fontId="27" fillId="33" borderId="10" xfId="0" applyFont="1" applyFill="1" applyBorder="1" applyAlignment="1" applyProtection="1">
      <alignment horizontal="center" vertical="center" wrapText="1"/>
    </xf>
    <xf numFmtId="0" fontId="27" fillId="0" borderId="10" xfId="0" applyFont="1" applyFill="1" applyBorder="1" applyAlignment="1" applyProtection="1">
      <alignment horizontal="center" vertical="center" wrapText="1"/>
    </xf>
    <xf numFmtId="0" fontId="27" fillId="33" borderId="12" xfId="0" applyFont="1" applyFill="1" applyBorder="1" applyAlignment="1" applyProtection="1">
      <alignment horizontal="center" vertical="center"/>
    </xf>
    <xf numFmtId="0" fontId="20" fillId="33" borderId="10" xfId="0" applyFont="1" applyFill="1" applyBorder="1" applyAlignment="1" applyProtection="1">
      <alignment horizontal="center" vertical="center"/>
    </xf>
    <xf numFmtId="0" fontId="20" fillId="33" borderId="19" xfId="0" applyFont="1" applyFill="1" applyBorder="1" applyAlignment="1" applyProtection="1">
      <alignment vertical="center"/>
    </xf>
    <xf numFmtId="0" fontId="28" fillId="33" borderId="10" xfId="0" applyFont="1" applyFill="1" applyBorder="1" applyAlignment="1" applyProtection="1">
      <alignment horizontal="center" vertical="center" wrapText="1"/>
    </xf>
    <xf numFmtId="0" fontId="27" fillId="0" borderId="0" xfId="0" applyFont="1" applyAlignment="1" applyProtection="1">
      <alignment horizontal="center" vertical="center"/>
    </xf>
    <xf numFmtId="0" fontId="0" fillId="0" borderId="0" xfId="0" applyProtection="1">
      <protection locked="0"/>
    </xf>
    <xf numFmtId="0" fontId="0" fillId="0" borderId="0" xfId="0" applyProtection="1"/>
    <xf numFmtId="0" fontId="0" fillId="0" borderId="0" xfId="0" applyAlignment="1" applyProtection="1"/>
    <xf numFmtId="0" fontId="22" fillId="0" borderId="10" xfId="42" applyBorder="1" applyProtection="1"/>
    <xf numFmtId="0" fontId="0" fillId="0" borderId="10" xfId="0" applyBorder="1" applyProtection="1"/>
    <xf numFmtId="0" fontId="16" fillId="0" borderId="10" xfId="0" applyFont="1" applyBorder="1" applyProtection="1"/>
    <xf numFmtId="0" fontId="0" fillId="0" borderId="12" xfId="0" applyBorder="1" applyProtection="1"/>
    <xf numFmtId="0" fontId="0" fillId="0" borderId="30" xfId="0" applyFill="1" applyBorder="1"/>
    <xf numFmtId="0" fontId="20" fillId="33" borderId="12" xfId="0" applyFont="1" applyFill="1" applyBorder="1" applyAlignment="1" applyProtection="1">
      <alignment horizontal="center" vertical="center"/>
    </xf>
    <xf numFmtId="0" fontId="0" fillId="0" borderId="12" xfId="0" applyBorder="1" applyAlignment="1" applyProtection="1">
      <alignment horizontal="center"/>
    </xf>
    <xf numFmtId="0" fontId="0" fillId="33" borderId="12" xfId="0" applyFill="1" applyBorder="1" applyProtection="1"/>
    <xf numFmtId="0" fontId="0" fillId="0" borderId="10" xfId="0" applyNumberFormat="1" applyBorder="1" applyProtection="1"/>
    <xf numFmtId="0" fontId="25" fillId="0" borderId="0" xfId="0" applyFont="1" applyFill="1" applyProtection="1">
      <protection locked="0"/>
    </xf>
    <xf numFmtId="0" fontId="19" fillId="0" borderId="0" xfId="0" applyFont="1" applyFill="1" applyAlignment="1" applyProtection="1">
      <alignment horizontal="center" vertical="center"/>
      <protection locked="0"/>
    </xf>
    <xf numFmtId="0" fontId="25" fillId="0" borderId="0" xfId="0" applyFont="1" applyFill="1" applyBorder="1" applyProtection="1">
      <protection locked="0"/>
    </xf>
    <xf numFmtId="0" fontId="25" fillId="0" borderId="0" xfId="0" applyFont="1" applyFill="1" applyProtection="1"/>
    <xf numFmtId="0" fontId="25" fillId="0" borderId="10" xfId="0" applyFont="1" applyFill="1" applyBorder="1" applyProtection="1"/>
    <xf numFmtId="0" fontId="19" fillId="40" borderId="0" xfId="0" applyFont="1" applyFill="1" applyProtection="1"/>
    <xf numFmtId="0" fontId="30" fillId="0" borderId="0" xfId="0" applyFont="1"/>
    <xf numFmtId="0" fontId="30" fillId="0" borderId="0" xfId="0" applyFont="1" applyAlignment="1">
      <alignment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41" borderId="10" xfId="0" applyFont="1" applyFill="1" applyBorder="1" applyAlignment="1" applyProtection="1">
      <alignment horizontal="center" vertical="center" wrapText="1"/>
    </xf>
    <xf numFmtId="0" fontId="19" fillId="0" borderId="10" xfId="0" applyFont="1" applyFill="1" applyBorder="1" applyAlignment="1" applyProtection="1">
      <alignment vertical="center" textRotation="90" wrapText="1"/>
    </xf>
    <xf numFmtId="0" fontId="27" fillId="33" borderId="12" xfId="0" applyFont="1" applyFill="1" applyBorder="1" applyAlignment="1" applyProtection="1">
      <alignment horizontal="center" vertical="center" wrapText="1"/>
    </xf>
    <xf numFmtId="0" fontId="0" fillId="0" borderId="0" xfId="0" applyAlignment="1">
      <alignment horizontal="center"/>
    </xf>
    <xf numFmtId="0" fontId="0" fillId="39" borderId="0" xfId="0" applyFill="1" applyAlignment="1">
      <alignment horizontal="center"/>
    </xf>
    <xf numFmtId="0" fontId="0" fillId="44" borderId="0" xfId="0" applyFill="1" applyAlignment="1">
      <alignment horizontal="center"/>
    </xf>
    <xf numFmtId="0" fontId="0" fillId="39" borderId="0" xfId="0" applyFill="1" applyAlignment="1">
      <alignment horizontal="center" wrapText="1"/>
    </xf>
    <xf numFmtId="0" fontId="0" fillId="0" borderId="0" xfId="0" applyAlignment="1">
      <alignment horizontal="center" vertical="top" wrapText="1"/>
    </xf>
    <xf numFmtId="0" fontId="0" fillId="44" borderId="0" xfId="0" applyFill="1" applyAlignment="1">
      <alignment horizontal="right"/>
    </xf>
    <xf numFmtId="0" fontId="19" fillId="0"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2" fontId="0" fillId="0" borderId="0" xfId="0" applyNumberFormat="1" applyFill="1" applyAlignment="1" applyProtection="1">
      <alignment horizontal="center" vertical="center"/>
      <protection locked="0" hidden="1"/>
    </xf>
    <xf numFmtId="0" fontId="32" fillId="0" borderId="0" xfId="0" applyFont="1" applyProtection="1">
      <protection locked="0" hidden="1"/>
    </xf>
    <xf numFmtId="0" fontId="0" fillId="0" borderId="0" xfId="0" applyProtection="1">
      <protection hidden="1"/>
    </xf>
    <xf numFmtId="2" fontId="0" fillId="0" borderId="0" xfId="0" applyNumberFormat="1" applyProtection="1">
      <protection hidden="1"/>
    </xf>
    <xf numFmtId="0" fontId="32" fillId="0" borderId="0" xfId="0" applyFont="1" applyProtection="1">
      <protection hidden="1"/>
    </xf>
    <xf numFmtId="0" fontId="0" fillId="45" borderId="10" xfId="0" applyFill="1" applyBorder="1" applyProtection="1">
      <protection hidden="1"/>
    </xf>
    <xf numFmtId="0" fontId="36" fillId="47" borderId="0" xfId="0" applyFont="1" applyFill="1" applyProtection="1">
      <protection hidden="1"/>
    </xf>
    <xf numFmtId="0" fontId="33" fillId="42" borderId="44" xfId="0" applyFont="1" applyFill="1" applyBorder="1" applyProtection="1">
      <protection hidden="1"/>
    </xf>
    <xf numFmtId="0" fontId="31" fillId="42" borderId="45" xfId="0" applyFont="1" applyFill="1" applyBorder="1" applyProtection="1">
      <protection hidden="1"/>
    </xf>
    <xf numFmtId="0" fontId="31" fillId="42" borderId="46" xfId="0" applyFont="1" applyFill="1" applyBorder="1" applyProtection="1">
      <protection hidden="1"/>
    </xf>
    <xf numFmtId="2" fontId="0" fillId="44" borderId="0" xfId="0" applyNumberFormat="1" applyFill="1" applyAlignment="1" applyProtection="1">
      <alignment horizontal="center" vertical="center"/>
      <protection locked="0" hidden="1"/>
    </xf>
    <xf numFmtId="0" fontId="32" fillId="0" borderId="0" xfId="0" applyFont="1" applyAlignment="1" applyProtection="1">
      <alignment horizontal="center"/>
      <protection locked="0" hidden="1"/>
    </xf>
    <xf numFmtId="0" fontId="0" fillId="0" borderId="0" xfId="0" applyAlignment="1" applyProtection="1">
      <alignment horizontal="center"/>
      <protection hidden="1"/>
    </xf>
    <xf numFmtId="0" fontId="0" fillId="34" borderId="14" xfId="0" applyFill="1" applyBorder="1" applyProtection="1">
      <protection hidden="1"/>
    </xf>
    <xf numFmtId="0" fontId="41" fillId="34" borderId="33" xfId="0" applyFont="1" applyFill="1" applyBorder="1" applyAlignment="1" applyProtection="1">
      <alignment horizontal="center"/>
      <protection hidden="1"/>
    </xf>
    <xf numFmtId="0" fontId="0" fillId="34" borderId="33" xfId="0" applyFill="1" applyBorder="1" applyAlignment="1" applyProtection="1">
      <alignment horizontal="center"/>
      <protection hidden="1"/>
    </xf>
    <xf numFmtId="2" fontId="0" fillId="34" borderId="33" xfId="0" applyNumberFormat="1" applyFill="1" applyBorder="1" applyAlignment="1" applyProtection="1">
      <alignment horizontal="center"/>
      <protection hidden="1"/>
    </xf>
    <xf numFmtId="0" fontId="0" fillId="34" borderId="10" xfId="0" applyFill="1" applyBorder="1" applyAlignment="1" applyProtection="1">
      <alignment horizontal="center"/>
      <protection locked="0" hidden="1"/>
    </xf>
    <xf numFmtId="0" fontId="36" fillId="47" borderId="0" xfId="0" applyFont="1" applyFill="1" applyAlignment="1" applyProtection="1">
      <alignment horizontal="center"/>
      <protection hidden="1"/>
    </xf>
    <xf numFmtId="0" fontId="32" fillId="0" borderId="0" xfId="0" applyFont="1" applyAlignment="1" applyProtection="1">
      <alignment horizontal="center"/>
      <protection hidden="1"/>
    </xf>
    <xf numFmtId="22"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0" fontId="31" fillId="43" borderId="36" xfId="0" applyFont="1" applyFill="1" applyBorder="1" applyProtection="1">
      <protection hidden="1"/>
    </xf>
    <xf numFmtId="164" fontId="31" fillId="43" borderId="37" xfId="0" applyNumberFormat="1" applyFont="1" applyFill="1" applyBorder="1" applyAlignment="1" applyProtection="1">
      <alignment shrinkToFit="1"/>
      <protection hidden="1"/>
    </xf>
    <xf numFmtId="0" fontId="31" fillId="43" borderId="37" xfId="0" applyFont="1" applyFill="1" applyBorder="1" applyProtection="1">
      <protection hidden="1"/>
    </xf>
    <xf numFmtId="0" fontId="34" fillId="43" borderId="38" xfId="0" applyFont="1" applyFill="1" applyBorder="1" applyProtection="1">
      <protection hidden="1"/>
    </xf>
    <xf numFmtId="0" fontId="0" fillId="34" borderId="14" xfId="0" applyFill="1" applyBorder="1" applyAlignment="1" applyProtection="1">
      <alignment horizontal="center"/>
      <protection hidden="1"/>
    </xf>
    <xf numFmtId="0" fontId="31" fillId="43" borderId="39" xfId="0" applyFont="1" applyFill="1" applyBorder="1" applyProtection="1">
      <protection hidden="1"/>
    </xf>
    <xf numFmtId="164" fontId="31" fillId="43" borderId="0" xfId="0" applyNumberFormat="1" applyFont="1" applyFill="1" applyBorder="1" applyAlignment="1" applyProtection="1">
      <alignment shrinkToFit="1"/>
      <protection hidden="1"/>
    </xf>
    <xf numFmtId="0" fontId="31" fillId="43" borderId="0" xfId="0" applyFont="1" applyFill="1" applyBorder="1" applyProtection="1">
      <protection hidden="1"/>
    </xf>
    <xf numFmtId="0" fontId="34" fillId="43" borderId="40" xfId="0" applyFont="1" applyFill="1" applyBorder="1" applyProtection="1">
      <protection hidden="1"/>
    </xf>
    <xf numFmtId="14" fontId="0" fillId="0" borderId="0" xfId="0" applyNumberFormat="1" applyAlignment="1" applyProtection="1">
      <alignment horizontal="center"/>
      <protection hidden="1"/>
    </xf>
    <xf numFmtId="14" fontId="31" fillId="43" borderId="0" xfId="0" applyNumberFormat="1" applyFont="1" applyFill="1" applyBorder="1" applyAlignment="1" applyProtection="1">
      <alignment shrinkToFit="1"/>
      <protection hidden="1"/>
    </xf>
    <xf numFmtId="165" fontId="31" fillId="43" borderId="0" xfId="0" applyNumberFormat="1" applyFont="1" applyFill="1" applyBorder="1" applyAlignment="1" applyProtection="1">
      <alignment shrinkToFit="1"/>
      <protection hidden="1"/>
    </xf>
    <xf numFmtId="0" fontId="31" fillId="43" borderId="0" xfId="0" applyFont="1" applyFill="1" applyBorder="1" applyAlignment="1" applyProtection="1">
      <alignment shrinkToFit="1"/>
      <protection hidden="1"/>
    </xf>
    <xf numFmtId="0" fontId="0" fillId="34" borderId="32" xfId="0" applyFill="1" applyBorder="1" applyAlignment="1" applyProtection="1">
      <alignment horizontal="center"/>
      <protection hidden="1"/>
    </xf>
    <xf numFmtId="0" fontId="41" fillId="34" borderId="0" xfId="0" applyFont="1" applyFill="1" applyBorder="1" applyAlignment="1" applyProtection="1">
      <alignment horizontal="center"/>
      <protection hidden="1"/>
    </xf>
    <xf numFmtId="0" fontId="0" fillId="34" borderId="0" xfId="0" applyFill="1" applyBorder="1" applyAlignment="1" applyProtection="1">
      <alignment horizontal="center"/>
      <protection hidden="1"/>
    </xf>
    <xf numFmtId="2" fontId="0" fillId="34" borderId="0" xfId="0" applyNumberFormat="1" applyFill="1" applyBorder="1" applyAlignment="1" applyProtection="1">
      <alignment horizontal="center"/>
      <protection hidden="1"/>
    </xf>
    <xf numFmtId="0" fontId="0" fillId="34" borderId="13" xfId="0" applyFill="1" applyBorder="1" applyAlignment="1" applyProtection="1">
      <alignment horizontal="center"/>
      <protection locked="0" hidden="1"/>
    </xf>
    <xf numFmtId="0" fontId="47" fillId="43" borderId="0" xfId="0" applyFont="1" applyFill="1" applyBorder="1" applyProtection="1">
      <protection hidden="1"/>
    </xf>
    <xf numFmtId="0" fontId="36" fillId="43" borderId="39" xfId="0" applyFont="1" applyFill="1" applyBorder="1" applyProtection="1">
      <protection hidden="1"/>
    </xf>
    <xf numFmtId="2" fontId="36" fillId="43" borderId="0" xfId="0" applyNumberFormat="1" applyFont="1" applyFill="1" applyBorder="1" applyAlignment="1" applyProtection="1">
      <alignment shrinkToFit="1"/>
      <protection hidden="1"/>
    </xf>
    <xf numFmtId="2" fontId="47" fillId="43" borderId="0" xfId="0" applyNumberFormat="1" applyFont="1" applyFill="1" applyBorder="1" applyProtection="1">
      <protection hidden="1"/>
    </xf>
    <xf numFmtId="0" fontId="37" fillId="43" borderId="39" xfId="0" applyFont="1" applyFill="1" applyBorder="1" applyProtection="1">
      <protection hidden="1"/>
    </xf>
    <xf numFmtId="2" fontId="37" fillId="43" borderId="0" xfId="0" applyNumberFormat="1" applyFont="1" applyFill="1" applyBorder="1" applyAlignment="1" applyProtection="1">
      <alignment shrinkToFit="1"/>
      <protection hidden="1"/>
    </xf>
    <xf numFmtId="0" fontId="34" fillId="43" borderId="40" xfId="0" applyFont="1" applyFill="1" applyBorder="1" applyAlignment="1" applyProtection="1">
      <alignment horizontal="right" indent="4"/>
      <protection hidden="1"/>
    </xf>
    <xf numFmtId="0" fontId="38" fillId="43" borderId="39" xfId="0" applyFont="1" applyFill="1" applyBorder="1" applyProtection="1">
      <protection hidden="1"/>
    </xf>
    <xf numFmtId="2" fontId="38" fillId="43" borderId="0" xfId="0" applyNumberFormat="1" applyFont="1" applyFill="1" applyBorder="1" applyAlignment="1" applyProtection="1">
      <alignment shrinkToFit="1"/>
      <protection hidden="1"/>
    </xf>
    <xf numFmtId="2" fontId="31" fillId="43" borderId="0" xfId="0" applyNumberFormat="1" applyFont="1" applyFill="1" applyBorder="1" applyAlignment="1" applyProtection="1">
      <alignment shrinkToFit="1"/>
      <protection hidden="1"/>
    </xf>
    <xf numFmtId="2" fontId="47" fillId="43" borderId="0" xfId="0" applyNumberFormat="1" applyFont="1" applyFill="1" applyBorder="1" applyAlignment="1" applyProtection="1">
      <alignment shrinkToFit="1"/>
      <protection hidden="1"/>
    </xf>
    <xf numFmtId="2" fontId="35" fillId="43" borderId="0" xfId="0" applyNumberFormat="1" applyFont="1" applyFill="1" applyBorder="1" applyProtection="1">
      <protection hidden="1"/>
    </xf>
    <xf numFmtId="0" fontId="44" fillId="43" borderId="39" xfId="0" applyFont="1" applyFill="1" applyBorder="1" applyAlignment="1" applyProtection="1">
      <alignment vertical="center"/>
      <protection hidden="1"/>
    </xf>
    <xf numFmtId="1" fontId="48" fillId="47" borderId="34" xfId="0" applyNumberFormat="1" applyFont="1" applyFill="1" applyBorder="1" applyAlignment="1" applyProtection="1">
      <alignment horizontal="center" vertical="center" shrinkToFit="1"/>
      <protection hidden="1"/>
    </xf>
    <xf numFmtId="0" fontId="46" fillId="43" borderId="40" xfId="0" applyFont="1" applyFill="1" applyBorder="1" applyAlignment="1" applyProtection="1">
      <alignment horizontal="left" vertical="center"/>
      <protection hidden="1"/>
    </xf>
    <xf numFmtId="0" fontId="44" fillId="43" borderId="41" xfId="0" applyFont="1" applyFill="1" applyBorder="1" applyAlignment="1" applyProtection="1">
      <alignment vertical="center"/>
      <protection hidden="1"/>
    </xf>
    <xf numFmtId="1" fontId="48" fillId="46" borderId="35" xfId="0" applyNumberFormat="1" applyFont="1" applyFill="1" applyBorder="1" applyAlignment="1" applyProtection="1">
      <alignment horizontal="center" vertical="center" shrinkToFit="1"/>
      <protection hidden="1"/>
    </xf>
    <xf numFmtId="2" fontId="35" fillId="43" borderId="42" xfId="0" applyNumberFormat="1" applyFont="1" applyFill="1" applyBorder="1" applyProtection="1">
      <protection hidden="1"/>
    </xf>
    <xf numFmtId="0" fontId="46" fillId="43" borderId="43" xfId="0" applyFont="1" applyFill="1" applyBorder="1" applyAlignment="1" applyProtection="1">
      <alignment horizontal="left" vertical="center"/>
      <protection hidden="1"/>
    </xf>
    <xf numFmtId="0" fontId="0" fillId="0" borderId="0" xfId="0" applyAlignment="1" applyProtection="1">
      <alignment horizontal="right"/>
      <protection hidden="1"/>
    </xf>
    <xf numFmtId="0" fontId="33" fillId="42" borderId="36" xfId="0" applyFont="1" applyFill="1" applyBorder="1" applyProtection="1">
      <protection hidden="1"/>
    </xf>
    <xf numFmtId="0" fontId="33" fillId="42" borderId="37" xfId="0" applyFont="1" applyFill="1" applyBorder="1" applyAlignment="1" applyProtection="1">
      <alignment horizontal="right"/>
      <protection hidden="1"/>
    </xf>
    <xf numFmtId="0" fontId="33" fillId="42" borderId="37" xfId="0" applyFont="1" applyFill="1" applyBorder="1" applyProtection="1">
      <protection hidden="1"/>
    </xf>
    <xf numFmtId="0" fontId="33" fillId="42" borderId="38" xfId="0" applyFont="1" applyFill="1" applyBorder="1" applyProtection="1">
      <protection hidden="1"/>
    </xf>
    <xf numFmtId="0" fontId="0" fillId="0" borderId="39" xfId="0" applyBorder="1" applyProtection="1">
      <protection hidden="1"/>
    </xf>
    <xf numFmtId="0" fontId="0" fillId="0" borderId="0" xfId="0" applyBorder="1" applyProtection="1">
      <protection hidden="1"/>
    </xf>
    <xf numFmtId="0" fontId="0" fillId="0" borderId="40" xfId="0" applyBorder="1" applyProtection="1">
      <protection hidden="1"/>
    </xf>
    <xf numFmtId="0" fontId="0" fillId="0" borderId="41" xfId="0" applyBorder="1" applyProtection="1">
      <protection hidden="1"/>
    </xf>
    <xf numFmtId="0" fontId="0" fillId="0" borderId="42" xfId="0" applyBorder="1" applyProtection="1">
      <protection hidden="1"/>
    </xf>
    <xf numFmtId="0" fontId="0" fillId="0" borderId="43" xfId="0" applyBorder="1" applyProtection="1">
      <protection hidden="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0" xfId="42" applyFont="1" applyProtection="1">
      <protection locked="0"/>
    </xf>
    <xf numFmtId="0" fontId="19" fillId="0" borderId="0" xfId="42" applyFont="1" applyAlignment="1" applyProtection="1">
      <alignment horizontal="center"/>
      <protection locked="0"/>
    </xf>
    <xf numFmtId="0" fontId="19" fillId="0" borderId="0" xfId="42" applyFont="1" applyProtection="1"/>
    <xf numFmtId="0" fontId="19" fillId="0" borderId="0" xfId="42" applyFont="1" applyAlignment="1" applyProtection="1"/>
    <xf numFmtId="0" fontId="19" fillId="0" borderId="12" xfId="0" applyFont="1" applyFill="1" applyBorder="1" applyAlignment="1" applyProtection="1">
      <alignment horizontal="center" vertical="center"/>
    </xf>
    <xf numFmtId="0" fontId="19" fillId="0" borderId="10" xfId="0" applyFont="1" applyFill="1" applyBorder="1" applyAlignment="1" applyProtection="1">
      <alignment horizontal="center"/>
    </xf>
    <xf numFmtId="0" fontId="19" fillId="33" borderId="10" xfId="0" applyFont="1" applyFill="1" applyBorder="1" applyAlignment="1" applyProtection="1">
      <alignment horizontal="center" vertical="center" wrapText="1"/>
    </xf>
    <xf numFmtId="0" fontId="19" fillId="0" borderId="10" xfId="42" applyFont="1" applyFill="1" applyBorder="1" applyAlignment="1" applyProtection="1">
      <alignment horizontal="center"/>
    </xf>
    <xf numFmtId="0" fontId="19" fillId="33"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0" fontId="50" fillId="0" borderId="0" xfId="0" applyFont="1" applyAlignment="1">
      <alignment vertical="top" wrapText="1"/>
    </xf>
    <xf numFmtId="0" fontId="0" fillId="0" borderId="0" xfId="0" applyAlignment="1">
      <alignment vertical="top" wrapText="1"/>
    </xf>
    <xf numFmtId="0" fontId="19" fillId="0" borderId="12" xfId="0" applyFont="1" applyFill="1" applyBorder="1" applyAlignment="1" applyProtection="1">
      <alignment horizontal="center"/>
    </xf>
    <xf numFmtId="0" fontId="19" fillId="0" borderId="0" xfId="42" applyFont="1" applyFill="1" applyAlignment="1" applyProtection="1">
      <alignment horizontal="center"/>
    </xf>
    <xf numFmtId="0" fontId="19" fillId="0" borderId="10" xfId="42" applyFont="1" applyFill="1" applyBorder="1" applyAlignment="1" applyProtection="1">
      <alignment vertical="center" wrapText="1"/>
    </xf>
    <xf numFmtId="0" fontId="0" fillId="0" borderId="0" xfId="0" applyFill="1" applyProtection="1"/>
    <xf numFmtId="0" fontId="19" fillId="0" borderId="0" xfId="42" applyFont="1" applyFill="1" applyAlignment="1" applyProtection="1"/>
    <xf numFmtId="0" fontId="0" fillId="0" borderId="0" xfId="0" applyFill="1" applyProtection="1">
      <protection locked="0"/>
    </xf>
    <xf numFmtId="0" fontId="0" fillId="33" borderId="10" xfId="0" applyFill="1" applyBorder="1" applyAlignment="1" applyProtection="1">
      <alignment horizontal="center"/>
    </xf>
    <xf numFmtId="0" fontId="19" fillId="0" borderId="0" xfId="0" applyFont="1" applyFill="1" applyProtection="1"/>
    <xf numFmtId="0" fontId="19" fillId="0" borderId="0" xfId="0" applyFont="1" applyFill="1" applyBorder="1" applyAlignment="1" applyProtection="1">
      <alignment horizontal="center" vertical="center"/>
      <protection locked="0"/>
    </xf>
    <xf numFmtId="0" fontId="26" fillId="0" borderId="0" xfId="0" applyFont="1" applyFill="1" applyBorder="1" applyAlignment="1" applyProtection="1">
      <alignment wrapText="1"/>
      <protection locked="0"/>
    </xf>
    <xf numFmtId="0" fontId="19" fillId="0" borderId="0" xfId="0" applyFont="1" applyFill="1" applyBorder="1" applyAlignment="1" applyProtection="1">
      <alignment vertical="center"/>
      <protection locked="0"/>
    </xf>
    <xf numFmtId="0" fontId="19" fillId="0" borderId="0" xfId="0" applyFont="1" applyBorder="1" applyAlignment="1">
      <alignment vertical="center" wrapText="1"/>
    </xf>
    <xf numFmtId="0" fontId="19" fillId="0" borderId="0" xfId="0" applyFont="1" applyBorder="1" applyAlignment="1">
      <alignment horizontal="center" vertical="center" wrapText="1"/>
    </xf>
    <xf numFmtId="0" fontId="19" fillId="0" borderId="10" xfId="0" applyFont="1" applyBorder="1" applyAlignment="1">
      <alignment horizontal="center" vertical="center" wrapText="1"/>
    </xf>
    <xf numFmtId="0" fontId="51" fillId="40" borderId="10" xfId="0" applyFont="1" applyFill="1" applyBorder="1" applyAlignment="1" applyProtection="1">
      <alignment horizontal="center" vertical="center" wrapText="1"/>
    </xf>
    <xf numFmtId="0" fontId="25" fillId="33" borderId="10" xfId="0" applyFont="1" applyFill="1" applyBorder="1" applyAlignment="1" applyProtection="1">
      <alignment horizontal="center"/>
    </xf>
    <xf numFmtId="0" fontId="53" fillId="40" borderId="0" xfId="0" applyFont="1" applyFill="1" applyProtection="1"/>
    <xf numFmtId="0" fontId="51" fillId="40" borderId="10" xfId="0" applyFont="1" applyFill="1" applyBorder="1" applyAlignment="1" applyProtection="1">
      <alignment horizontal="center" vertical="center"/>
    </xf>
    <xf numFmtId="0" fontId="53" fillId="40" borderId="10" xfId="0" applyFont="1" applyFill="1" applyBorder="1" applyAlignment="1" applyProtection="1">
      <alignment horizontal="center" vertical="center"/>
    </xf>
    <xf numFmtId="0" fontId="53" fillId="40" borderId="0" xfId="0" applyFont="1" applyFill="1" applyProtection="1">
      <protection locked="0"/>
    </xf>
    <xf numFmtId="0" fontId="51" fillId="40" borderId="0" xfId="42" applyFont="1" applyFill="1" applyProtection="1">
      <protection locked="0"/>
    </xf>
    <xf numFmtId="0" fontId="54" fillId="40" borderId="0" xfId="0" applyFont="1" applyFill="1" applyProtection="1">
      <protection locked="0"/>
    </xf>
    <xf numFmtId="0" fontId="54" fillId="40" borderId="0" xfId="0" applyFont="1" applyFill="1" applyProtection="1"/>
    <xf numFmtId="0" fontId="19" fillId="0" borderId="10" xfId="0" applyFont="1" applyFill="1" applyBorder="1" applyAlignment="1" applyProtection="1">
      <alignment horizontal="center" vertical="center" wrapText="1"/>
    </xf>
    <xf numFmtId="14" fontId="19" fillId="0" borderId="0" xfId="42" applyNumberFormat="1" applyFont="1" applyProtection="1">
      <protection locked="0"/>
    </xf>
    <xf numFmtId="0" fontId="0" fillId="33" borderId="12" xfId="0" applyFill="1" applyBorder="1" applyAlignment="1" applyProtection="1">
      <alignment horizontal="center"/>
    </xf>
    <xf numFmtId="0" fontId="16" fillId="33" borderId="10" xfId="0" applyFont="1" applyFill="1" applyBorder="1" applyAlignment="1" applyProtection="1">
      <alignment horizontal="center"/>
    </xf>
    <xf numFmtId="14" fontId="19" fillId="0" borderId="10" xfId="42" applyNumberFormat="1" applyFont="1" applyFill="1" applyBorder="1" applyAlignment="1" applyProtection="1">
      <alignment vertical="center" wrapText="1"/>
    </xf>
    <xf numFmtId="14" fontId="19" fillId="0" borderId="10" xfId="42" applyNumberFormat="1" applyFont="1" applyFill="1" applyBorder="1" applyAlignment="1" applyProtection="1">
      <alignment horizontal="center" vertical="center" wrapText="1"/>
    </xf>
    <xf numFmtId="0" fontId="16" fillId="0" borderId="20" xfId="0" applyFont="1" applyBorder="1" applyAlignment="1">
      <alignment wrapText="1"/>
    </xf>
    <xf numFmtId="0" fontId="19" fillId="0" borderId="10" xfId="0" applyFont="1" applyFill="1" applyBorder="1" applyAlignment="1" applyProtection="1">
      <alignment horizontal="center" vertical="center" textRotation="90" wrapText="1"/>
    </xf>
    <xf numFmtId="0" fontId="16" fillId="0" borderId="15" xfId="0" applyFont="1" applyBorder="1" applyAlignment="1">
      <alignment vertical="top" wrapText="1"/>
    </xf>
    <xf numFmtId="0" fontId="0" fillId="48" borderId="0" xfId="0" applyFill="1"/>
    <xf numFmtId="0" fontId="47" fillId="43" borderId="0" xfId="0" applyNumberFormat="1" applyFont="1" applyFill="1" applyBorder="1" applyAlignment="1" applyProtection="1">
      <alignment shrinkToFit="1"/>
    </xf>
    <xf numFmtId="0" fontId="58" fillId="43" borderId="40" xfId="0" applyFont="1" applyFill="1" applyBorder="1" applyProtection="1">
      <protection locked="0" hidden="1"/>
    </xf>
    <xf numFmtId="0" fontId="56" fillId="0" borderId="52" xfId="0" applyFont="1" applyBorder="1" applyProtection="1">
      <protection locked="0" hidden="1"/>
    </xf>
    <xf numFmtId="0" fontId="48" fillId="44" borderId="54" xfId="0" applyFont="1" applyFill="1" applyBorder="1" applyAlignment="1" applyProtection="1">
      <alignment horizontal="center"/>
      <protection locked="0" hidden="1"/>
    </xf>
    <xf numFmtId="0" fontId="32" fillId="0" borderId="53" xfId="0" applyFont="1" applyBorder="1" applyProtection="1">
      <protection locked="0" hidden="1"/>
    </xf>
    <xf numFmtId="164" fontId="0" fillId="0" borderId="0" xfId="0" applyNumberFormat="1" applyFill="1" applyProtection="1">
      <protection locked="0" hidden="1"/>
    </xf>
    <xf numFmtId="164" fontId="0" fillId="44" borderId="0" xfId="0" applyNumberFormat="1" applyFill="1" applyProtection="1">
      <protection locked="0" hidden="1"/>
    </xf>
    <xf numFmtId="0" fontId="0" fillId="49" borderId="0" xfId="0" applyFill="1"/>
    <xf numFmtId="0" fontId="16" fillId="49" borderId="0" xfId="0" applyFont="1" applyFill="1"/>
    <xf numFmtId="0" fontId="16" fillId="49" borderId="0" xfId="0" applyFont="1" applyFill="1" applyAlignment="1">
      <alignment wrapText="1"/>
    </xf>
    <xf numFmtId="0" fontId="0" fillId="0" borderId="0" xfId="0" applyAlignment="1">
      <alignment vertical="top"/>
    </xf>
    <xf numFmtId="0" fontId="16" fillId="0" borderId="0" xfId="0" applyFont="1" applyAlignment="1">
      <alignment horizontal="right" wrapText="1"/>
    </xf>
    <xf numFmtId="0" fontId="51" fillId="40" borderId="0" xfId="0" applyFont="1" applyFill="1" applyBorder="1" applyAlignment="1" applyProtection="1">
      <alignment shrinkToFit="1"/>
      <protection locked="0"/>
    </xf>
    <xf numFmtId="0" fontId="52" fillId="40" borderId="0" xfId="0" applyFont="1" applyFill="1" applyBorder="1" applyAlignment="1" applyProtection="1">
      <alignment shrinkToFit="1"/>
      <protection locked="0"/>
    </xf>
    <xf numFmtId="0" fontId="51" fillId="40" borderId="10" xfId="0" applyFont="1" applyFill="1" applyBorder="1" applyAlignment="1" applyProtection="1">
      <alignment horizontal="center" vertical="center" shrinkToFit="1"/>
    </xf>
    <xf numFmtId="0" fontId="51" fillId="40" borderId="10" xfId="0" applyFont="1" applyFill="1" applyBorder="1" applyAlignment="1" applyProtection="1">
      <alignment shrinkToFit="1"/>
    </xf>
    <xf numFmtId="0" fontId="51" fillId="41" borderId="10" xfId="0" applyFont="1" applyFill="1" applyBorder="1" applyAlignment="1" applyProtection="1">
      <alignment horizontal="center" vertical="center" shrinkToFit="1"/>
    </xf>
    <xf numFmtId="0" fontId="63" fillId="41" borderId="10" xfId="0" quotePrefix="1" applyFont="1" applyFill="1" applyBorder="1" applyAlignment="1" applyProtection="1">
      <alignment horizontal="center" vertical="center" wrapText="1"/>
    </xf>
    <xf numFmtId="166" fontId="0" fillId="0" borderId="0" xfId="0" applyNumberFormat="1" applyAlignment="1">
      <alignment vertical="top"/>
    </xf>
    <xf numFmtId="0" fontId="19" fillId="0" borderId="10" xfId="0" applyFont="1" applyFill="1" applyBorder="1" applyAlignment="1" applyProtection="1">
      <alignment horizontal="center" vertical="center" wrapText="1"/>
    </xf>
    <xf numFmtId="0" fontId="20" fillId="0" borderId="0" xfId="0" applyFont="1" applyFill="1" applyAlignment="1" applyProtection="1">
      <alignment horizontal="center" vertical="center"/>
      <protection locked="0"/>
    </xf>
    <xf numFmtId="0" fontId="20" fillId="0" borderId="0" xfId="0" applyFont="1" applyFill="1" applyAlignment="1" applyProtection="1">
      <alignment horizontal="center"/>
      <protection locked="0"/>
    </xf>
    <xf numFmtId="0" fontId="53" fillId="0" borderId="0" xfId="0" applyFont="1" applyFill="1" applyAlignment="1" applyProtection="1">
      <protection locked="0"/>
    </xf>
    <xf numFmtId="0" fontId="20" fillId="0" borderId="0" xfId="0" applyFont="1" applyFill="1" applyAlignment="1" applyProtection="1">
      <protection locked="0"/>
    </xf>
    <xf numFmtId="0" fontId="19" fillId="0" borderId="0" xfId="42" applyFont="1" applyFill="1" applyAlignment="1" applyProtection="1">
      <alignment horizontal="center"/>
      <protection locked="0"/>
    </xf>
    <xf numFmtId="0" fontId="51" fillId="0" borderId="0" xfId="42" applyFont="1" applyFill="1" applyAlignment="1" applyProtection="1">
      <protection locked="0"/>
    </xf>
    <xf numFmtId="0" fontId="19" fillId="0" borderId="0" xfId="42" applyFont="1" applyFill="1" applyAlignment="1" applyProtection="1">
      <protection locked="0"/>
    </xf>
    <xf numFmtId="14" fontId="19" fillId="0" borderId="0" xfId="42" applyNumberFormat="1" applyFont="1" applyFill="1" applyAlignment="1" applyProtection="1">
      <protection locked="0"/>
    </xf>
    <xf numFmtId="0" fontId="0" fillId="0" borderId="0" xfId="0" applyFill="1" applyAlignment="1" applyProtection="1">
      <protection locked="0"/>
    </xf>
    <xf numFmtId="0" fontId="54" fillId="0" borderId="0" xfId="0" applyFont="1" applyFill="1" applyAlignment="1" applyProtection="1">
      <protection locked="0"/>
    </xf>
    <xf numFmtId="0" fontId="51" fillId="0" borderId="0" xfId="0" applyFont="1" applyFill="1" applyAlignment="1" applyProtection="1">
      <alignment shrinkToFit="1"/>
      <protection locked="0"/>
    </xf>
    <xf numFmtId="0" fontId="25" fillId="0" borderId="0" xfId="0" applyFont="1" applyFill="1" applyAlignment="1" applyProtection="1">
      <protection locked="0"/>
    </xf>
    <xf numFmtId="0" fontId="19" fillId="0"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42" applyFont="1" applyFill="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xf>
    <xf numFmtId="14" fontId="19" fillId="0" borderId="10" xfId="42" applyNumberFormat="1" applyFont="1" applyFill="1" applyBorder="1" applyAlignment="1" applyProtection="1">
      <alignment horizontal="center"/>
    </xf>
    <xf numFmtId="0" fontId="19" fillId="0" borderId="10" xfId="42" applyFont="1" applyFill="1" applyBorder="1" applyAlignment="1" applyProtection="1">
      <alignment horizontal="left"/>
    </xf>
    <xf numFmtId="0" fontId="20" fillId="0" borderId="0" xfId="0" applyFont="1" applyFill="1" applyProtection="1">
      <protection locked="0"/>
    </xf>
    <xf numFmtId="49" fontId="19" fillId="41" borderId="10" xfId="0" applyNumberFormat="1" applyFont="1" applyFill="1" applyBorder="1" applyAlignment="1" applyProtection="1">
      <alignment horizontal="center" vertical="center" wrapText="1"/>
    </xf>
    <xf numFmtId="49" fontId="19" fillId="41" borderId="10" xfId="42" applyNumberFormat="1" applyFont="1" applyFill="1" applyBorder="1" applyAlignment="1" applyProtection="1">
      <alignment horizontal="center" vertical="center" wrapText="1"/>
    </xf>
    <xf numFmtId="49" fontId="19" fillId="0" borderId="0" xfId="42" applyNumberFormat="1" applyFont="1" applyFill="1" applyProtection="1"/>
    <xf numFmtId="0" fontId="51" fillId="40" borderId="51" xfId="0" applyFont="1" applyFill="1" applyBorder="1" applyAlignment="1" applyProtection="1">
      <alignment vertical="center"/>
    </xf>
    <xf numFmtId="0" fontId="54" fillId="0" borderId="0" xfId="0" applyFont="1" applyFill="1" applyProtection="1">
      <protection locked="0"/>
    </xf>
    <xf numFmtId="0" fontId="14" fillId="0" borderId="0" xfId="0" applyFont="1" applyFill="1" applyAlignment="1" applyProtection="1">
      <protection locked="0"/>
    </xf>
    <xf numFmtId="0" fontId="19" fillId="0" borderId="0" xfId="42" applyFont="1" applyFill="1" applyAlignment="1" applyProtection="1">
      <alignment vertical="center"/>
      <protection locked="0"/>
    </xf>
    <xf numFmtId="0" fontId="19" fillId="0" borderId="0" xfId="42" applyFont="1" applyFill="1" applyAlignment="1" applyProtection="1">
      <alignment horizontal="center" vertical="center"/>
      <protection locked="0"/>
    </xf>
    <xf numFmtId="0" fontId="20" fillId="0" borderId="0" xfId="0" applyFont="1" applyFill="1" applyAlignment="1" applyProtection="1">
      <alignment vertical="center"/>
      <protection locked="0"/>
    </xf>
    <xf numFmtId="1" fontId="20" fillId="0" borderId="0" xfId="0" applyNumberFormat="1" applyFont="1" applyFill="1" applyAlignment="1" applyProtection="1">
      <protection locked="0"/>
    </xf>
    <xf numFmtId="167" fontId="20" fillId="0" borderId="0" xfId="0" applyNumberFormat="1" applyFont="1" applyFill="1" applyAlignment="1" applyProtection="1">
      <alignment horizontal="center" vertical="center"/>
      <protection locked="0"/>
    </xf>
    <xf numFmtId="0" fontId="0" fillId="0" borderId="0" xfId="0" applyFill="1" applyAlignment="1" applyProtection="1">
      <alignment horizontal="center" vertical="center"/>
      <protection locked="0"/>
    </xf>
    <xf numFmtId="0" fontId="20" fillId="0" borderId="0" xfId="0" applyFont="1" applyFill="1" applyAlignment="1" applyProtection="1">
      <alignment wrapText="1"/>
      <protection locked="0"/>
    </xf>
    <xf numFmtId="2" fontId="20" fillId="0" borderId="0" xfId="0" applyNumberFormat="1" applyFont="1" applyFill="1" applyAlignment="1" applyProtection="1">
      <alignment horizontal="center" vertical="center"/>
      <protection locked="0"/>
    </xf>
    <xf numFmtId="0" fontId="19" fillId="35" borderId="0" xfId="42" applyFont="1" applyFill="1" applyProtection="1">
      <protection locked="0"/>
    </xf>
    <xf numFmtId="0" fontId="50" fillId="0" borderId="10" xfId="0" applyFont="1" applyBorder="1" applyAlignment="1" applyProtection="1">
      <alignment horizontal="center" vertical="center" wrapText="1"/>
    </xf>
    <xf numFmtId="0" fontId="19" fillId="0" borderId="0" xfId="0" applyFont="1" applyAlignment="1" applyProtection="1">
      <alignment horizontal="center" vertical="center" wrapText="1"/>
    </xf>
    <xf numFmtId="0" fontId="19" fillId="50" borderId="0" xfId="0" applyFont="1" applyFill="1" applyAlignment="1" applyProtection="1">
      <alignment horizontal="center" vertical="center"/>
    </xf>
    <xf numFmtId="0" fontId="19" fillId="51" borderId="0" xfId="0" applyFont="1" applyFill="1" applyAlignment="1" applyProtection="1">
      <alignment horizontal="center" vertical="center"/>
    </xf>
    <xf numFmtId="0" fontId="19" fillId="39" borderId="0" xfId="0" applyFont="1" applyFill="1" applyAlignment="1" applyProtection="1">
      <alignment horizontal="center" vertical="center"/>
    </xf>
    <xf numFmtId="0" fontId="19" fillId="50" borderId="0" xfId="0" applyFont="1" applyFill="1" applyAlignment="1" applyProtection="1">
      <alignment horizontal="center" vertical="center" wrapText="1"/>
    </xf>
    <xf numFmtId="0" fontId="19" fillId="40" borderId="0" xfId="0" applyFont="1" applyFill="1" applyAlignment="1" applyProtection="1">
      <alignment horizontal="center"/>
    </xf>
    <xf numFmtId="0" fontId="20" fillId="0" borderId="0" xfId="0" applyNumberFormat="1" applyFont="1" applyFill="1" applyAlignment="1" applyProtection="1">
      <protection locked="0"/>
    </xf>
    <xf numFmtId="0" fontId="53" fillId="0" borderId="0" xfId="0" applyFont="1" applyFill="1" applyAlignment="1" applyProtection="1">
      <alignment horizontal="center"/>
      <protection locked="0"/>
    </xf>
    <xf numFmtId="0" fontId="53" fillId="0" borderId="0" xfId="0" applyFont="1" applyFill="1" applyAlignment="1" applyProtection="1">
      <alignment horizontal="center" vertical="center"/>
      <protection locked="0"/>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textRotation="90" wrapText="1"/>
    </xf>
    <xf numFmtId="0" fontId="19" fillId="0" borderId="12" xfId="0" applyFont="1" applyFill="1" applyBorder="1" applyAlignment="1" applyProtection="1">
      <alignment horizontal="center" vertical="center" textRotation="90" wrapText="1"/>
    </xf>
    <xf numFmtId="0" fontId="0" fillId="0" borderId="0" xfId="0" applyFill="1" applyAlignment="1"/>
    <xf numFmtId="0" fontId="27" fillId="0" borderId="12" xfId="0" applyFont="1" applyFill="1" applyBorder="1" applyAlignment="1" applyProtection="1">
      <alignment horizontal="center" vertical="center" wrapText="1"/>
    </xf>
    <xf numFmtId="0" fontId="19" fillId="0" borderId="0" xfId="42" applyNumberFormat="1" applyFont="1" applyFill="1" applyAlignment="1" applyProtection="1">
      <alignment horizontal="center" vertical="center"/>
      <protection locked="0"/>
    </xf>
    <xf numFmtId="0" fontId="19" fillId="0" borderId="0" xfId="42" applyNumberFormat="1" applyFont="1" applyFill="1" applyAlignment="1" applyProtection="1">
      <protection locked="0"/>
    </xf>
    <xf numFmtId="0" fontId="65" fillId="0" borderId="11" xfId="0" applyFont="1" applyFill="1" applyBorder="1" applyAlignment="1" applyProtection="1">
      <alignment horizontal="center" vertical="center" wrapText="1"/>
    </xf>
    <xf numFmtId="0" fontId="65" fillId="0" borderId="12" xfId="0" applyFont="1" applyFill="1" applyBorder="1" applyAlignment="1" applyProtection="1">
      <alignment horizontal="center" vertical="center" wrapText="1"/>
    </xf>
    <xf numFmtId="0" fontId="19" fillId="0" borderId="12"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4" xfId="0" applyFont="1" applyFill="1" applyBorder="1" applyAlignment="1" applyProtection="1">
      <alignment horizontal="center" vertical="center" wrapText="1"/>
    </xf>
    <xf numFmtId="0" fontId="19" fillId="0" borderId="33" xfId="0" applyFont="1" applyFill="1" applyBorder="1" applyAlignment="1" applyProtection="1">
      <alignment horizontal="center" vertical="center" wrapText="1"/>
    </xf>
    <xf numFmtId="0" fontId="19" fillId="0" borderId="17" xfId="0" applyFont="1" applyFill="1" applyBorder="1" applyAlignment="1" applyProtection="1">
      <alignment horizontal="center" vertical="center" wrapText="1"/>
    </xf>
    <xf numFmtId="0" fontId="19" fillId="0" borderId="14" xfId="0" applyFont="1" applyBorder="1" applyAlignment="1" applyProtection="1">
      <alignment horizontal="center" vertical="center" wrapText="1"/>
    </xf>
    <xf numFmtId="0" fontId="19" fillId="0" borderId="33" xfId="0" applyFont="1" applyBorder="1" applyAlignment="1" applyProtection="1">
      <alignment horizontal="center" vertical="center" wrapText="1"/>
    </xf>
    <xf numFmtId="0" fontId="19" fillId="0" borderId="17" xfId="0" applyFont="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13" xfId="0" applyFont="1" applyFill="1" applyBorder="1" applyAlignment="1" applyProtection="1">
      <alignment horizontal="center" vertical="center" textRotation="90" wrapText="1"/>
    </xf>
    <xf numFmtId="0" fontId="19" fillId="0" borderId="12" xfId="0" applyFont="1" applyFill="1" applyBorder="1" applyAlignment="1" applyProtection="1">
      <alignment horizontal="center" vertical="center" textRotation="90" wrapText="1"/>
    </xf>
    <xf numFmtId="0" fontId="18" fillId="0" borderId="10" xfId="0" applyFont="1" applyFill="1" applyBorder="1" applyAlignment="1" applyProtection="1">
      <alignment horizontal="center" vertical="center" textRotation="90" wrapText="1"/>
    </xf>
    <xf numFmtId="0" fontId="19" fillId="0" borderId="47" xfId="0" applyFont="1" applyFill="1" applyBorder="1" applyAlignment="1" applyProtection="1">
      <alignment horizontal="center" vertical="center" wrapText="1"/>
    </xf>
    <xf numFmtId="0" fontId="19" fillId="0" borderId="48" xfId="0" applyFont="1" applyFill="1" applyBorder="1" applyAlignment="1" applyProtection="1">
      <alignment horizontal="center" vertical="center" wrapText="1"/>
    </xf>
    <xf numFmtId="0" fontId="19" fillId="0" borderId="49" xfId="0" applyFont="1" applyFill="1" applyBorder="1" applyAlignment="1" applyProtection="1">
      <alignment horizontal="center" vertical="center" wrapText="1"/>
    </xf>
    <xf numFmtId="0" fontId="19" fillId="0" borderId="19" xfId="0" applyFont="1" applyFill="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1" xfId="0" applyFont="1" applyFill="1" applyBorder="1" applyAlignment="1" applyProtection="1">
      <alignment horizontal="center" vertical="center" textRotation="90" wrapText="1"/>
    </xf>
    <xf numFmtId="0" fontId="19" fillId="0" borderId="47" xfId="42" applyFont="1" applyFill="1" applyBorder="1" applyAlignment="1" applyProtection="1">
      <alignment horizontal="center" vertical="center" wrapText="1"/>
    </xf>
    <xf numFmtId="0" fontId="19" fillId="0" borderId="50" xfId="42" applyFont="1" applyFill="1" applyBorder="1" applyAlignment="1" applyProtection="1">
      <alignment horizontal="center" vertical="center" wrapText="1"/>
    </xf>
    <xf numFmtId="0" fontId="19" fillId="0" borderId="49" xfId="42" applyFont="1" applyFill="1" applyBorder="1" applyAlignment="1" applyProtection="1">
      <alignment horizontal="center" vertical="center" wrapText="1"/>
    </xf>
    <xf numFmtId="0" fontId="19" fillId="0" borderId="18" xfId="42" applyFont="1" applyFill="1" applyBorder="1" applyAlignment="1" applyProtection="1">
      <alignment horizontal="center" vertical="center" wrapText="1"/>
    </xf>
    <xf numFmtId="0" fontId="19" fillId="0" borderId="10" xfId="42" applyFont="1" applyFill="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14" fontId="19" fillId="0" borderId="10" xfId="42" applyNumberFormat="1" applyFont="1" applyFill="1" applyBorder="1" applyAlignment="1" applyProtection="1">
      <alignment horizontal="center" vertical="center" textRotation="90" wrapText="1"/>
    </xf>
    <xf numFmtId="0" fontId="19" fillId="0" borderId="48" xfId="42" applyFont="1" applyFill="1" applyBorder="1" applyAlignment="1" applyProtection="1">
      <alignment horizontal="center" vertical="center" wrapText="1"/>
    </xf>
    <xf numFmtId="0" fontId="19" fillId="0" borderId="19" xfId="42" applyFont="1" applyFill="1" applyBorder="1" applyAlignment="1" applyProtection="1">
      <alignment horizontal="center" vertical="center" wrapText="1"/>
    </xf>
    <xf numFmtId="0" fontId="19" fillId="0" borderId="11" xfId="42" applyFont="1" applyFill="1" applyBorder="1" applyAlignment="1" applyProtection="1">
      <alignment horizontal="center" vertical="center" wrapText="1"/>
    </xf>
    <xf numFmtId="0" fontId="19" fillId="0" borderId="13" xfId="42" applyFont="1" applyFill="1" applyBorder="1" applyAlignment="1" applyProtection="1">
      <alignment horizontal="center" vertical="center" wrapText="1"/>
    </xf>
    <xf numFmtId="0" fontId="19" fillId="0" borderId="12" xfId="42" applyFont="1" applyFill="1" applyBorder="1" applyAlignment="1" applyProtection="1">
      <alignment horizontal="center" vertical="center" wrapText="1"/>
    </xf>
    <xf numFmtId="0" fontId="19" fillId="0" borderId="11" xfId="42" applyFont="1" applyFill="1" applyBorder="1" applyAlignment="1" applyProtection="1">
      <alignment horizontal="center" vertical="center" textRotation="90" wrapText="1"/>
    </xf>
    <xf numFmtId="0" fontId="19" fillId="0" borderId="13" xfId="42" applyFont="1" applyFill="1" applyBorder="1" applyAlignment="1" applyProtection="1">
      <alignment horizontal="center" vertical="center" textRotation="90" wrapText="1"/>
    </xf>
    <xf numFmtId="0" fontId="19" fillId="0" borderId="12" xfId="42" applyFont="1" applyFill="1" applyBorder="1" applyAlignment="1" applyProtection="1">
      <alignment horizontal="center" vertical="center" textRotation="90" wrapText="1"/>
    </xf>
    <xf numFmtId="0" fontId="19" fillId="0" borderId="14" xfId="42" applyFont="1" applyFill="1" applyBorder="1" applyAlignment="1" applyProtection="1">
      <alignment horizontal="center" vertical="center" textRotation="90" wrapText="1"/>
    </xf>
    <xf numFmtId="0" fontId="19" fillId="0" borderId="17" xfId="42" applyFont="1" applyFill="1" applyBorder="1" applyAlignment="1" applyProtection="1">
      <alignment horizontal="center" vertical="center" textRotation="90" wrapText="1"/>
    </xf>
    <xf numFmtId="0" fontId="19" fillId="0" borderId="47" xfId="42" applyFont="1" applyFill="1" applyBorder="1" applyAlignment="1" applyProtection="1">
      <alignment horizontal="center" vertical="center" textRotation="90" wrapText="1"/>
    </xf>
    <xf numFmtId="0" fontId="19" fillId="0" borderId="48" xfId="42" applyFont="1" applyFill="1" applyBorder="1" applyAlignment="1" applyProtection="1">
      <alignment horizontal="center" vertical="center" textRotation="90" wrapText="1"/>
    </xf>
    <xf numFmtId="0" fontId="19" fillId="0" borderId="49" xfId="42" applyFont="1" applyFill="1" applyBorder="1" applyAlignment="1" applyProtection="1">
      <alignment horizontal="center" vertical="center" textRotation="90" wrapText="1"/>
    </xf>
    <xf numFmtId="0" fontId="19" fillId="0" borderId="19" xfId="42" applyFont="1" applyFill="1" applyBorder="1" applyAlignment="1" applyProtection="1">
      <alignment horizontal="center" vertical="center" textRotation="90" wrapText="1"/>
    </xf>
    <xf numFmtId="0" fontId="19" fillId="0" borderId="14" xfId="42" applyFont="1" applyFill="1" applyBorder="1" applyAlignment="1" applyProtection="1">
      <alignment horizontal="center" vertical="center" wrapText="1"/>
    </xf>
    <xf numFmtId="0" fontId="19" fillId="0" borderId="17" xfId="42" applyFont="1" applyFill="1" applyBorder="1" applyAlignment="1" applyProtection="1">
      <alignment horizontal="center" vertical="center" wrapText="1"/>
    </xf>
    <xf numFmtId="0" fontId="19" fillId="34" borderId="10" xfId="0" applyFont="1" applyFill="1" applyBorder="1" applyAlignment="1" applyProtection="1">
      <alignment horizontal="center" vertical="center" wrapText="1"/>
    </xf>
    <xf numFmtId="0" fontId="51" fillId="40" borderId="51" xfId="0" applyFont="1" applyFill="1" applyBorder="1" applyAlignment="1" applyProtection="1">
      <alignment horizontal="center" vertical="center"/>
    </xf>
    <xf numFmtId="0" fontId="54" fillId="40" borderId="51" xfId="0" applyFont="1" applyFill="1" applyBorder="1" applyAlignment="1"/>
    <xf numFmtId="0" fontId="54" fillId="40" borderId="19" xfId="0" applyFont="1" applyFill="1" applyBorder="1" applyAlignment="1"/>
    <xf numFmtId="0" fontId="20" fillId="0" borderId="49" xfId="0" applyFont="1" applyBorder="1" applyAlignment="1" applyProtection="1">
      <alignment horizontal="center" wrapText="1"/>
    </xf>
    <xf numFmtId="0" fontId="20" fillId="0" borderId="18" xfId="0" applyFont="1" applyBorder="1" applyAlignment="1" applyProtection="1">
      <alignment horizontal="center" wrapText="1"/>
    </xf>
    <xf numFmtId="0" fontId="20" fillId="0" borderId="19" xfId="0" applyFont="1" applyBorder="1" applyAlignment="1" applyProtection="1">
      <alignment horizontal="center" wrapText="1"/>
    </xf>
    <xf numFmtId="0" fontId="19" fillId="0" borderId="11" xfId="0" applyFont="1" applyBorder="1" applyAlignment="1" applyProtection="1">
      <alignment horizontal="center" vertical="center" textRotation="90" wrapText="1"/>
    </xf>
    <xf numFmtId="0" fontId="19" fillId="0" borderId="12" xfId="0" applyFont="1" applyBorder="1" applyAlignment="1" applyProtection="1">
      <alignment horizontal="center" vertical="center" textRotation="90" wrapText="1"/>
    </xf>
    <xf numFmtId="0" fontId="51" fillId="40" borderId="19" xfId="0" applyFont="1" applyFill="1" applyBorder="1" applyAlignment="1" applyProtection="1">
      <alignment horizontal="center" vertical="center"/>
    </xf>
    <xf numFmtId="0" fontId="51" fillId="40" borderId="10" xfId="0" applyFont="1" applyFill="1" applyBorder="1" applyAlignment="1" applyProtection="1">
      <alignment horizontal="center" vertical="center" shrinkToFit="1"/>
    </xf>
    <xf numFmtId="0" fontId="19" fillId="0" borderId="10" xfId="0" applyFont="1" applyBorder="1" applyAlignment="1">
      <alignment horizontal="center" vertical="center" wrapText="1"/>
    </xf>
    <xf numFmtId="0" fontId="25" fillId="0" borderId="10" xfId="0" applyFont="1" applyFill="1" applyBorder="1" applyAlignment="1" applyProtection="1">
      <alignment horizontal="center" vertical="center" wrapText="1"/>
    </xf>
    <xf numFmtId="0" fontId="0" fillId="0" borderId="0" xfId="0" applyAlignment="1">
      <alignment horizontal="left" wrapText="1"/>
    </xf>
    <xf numFmtId="0" fontId="0" fillId="0" borderId="0" xfId="0" applyAlignment="1">
      <alignment horizontal="left" vertical="top" wrapText="1"/>
    </xf>
    <xf numFmtId="0" fontId="16" fillId="0" borderId="0" xfId="0" applyFont="1" applyAlignment="1">
      <alignment horizontal="left"/>
    </xf>
    <xf numFmtId="0" fontId="55" fillId="0" borderId="0" xfId="0" applyFont="1" applyAlignment="1">
      <alignment horizontal="center"/>
    </xf>
    <xf numFmtId="0" fontId="16" fillId="0" borderId="26"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16" xfId="0" applyFont="1" applyBorder="1" applyAlignment="1">
      <alignment horizontal="center" vertical="center" wrapText="1"/>
    </xf>
    <xf numFmtId="0" fontId="0" fillId="49" borderId="0" xfId="0" applyFill="1" applyAlignment="1"/>
    <xf numFmtId="0" fontId="0" fillId="49" borderId="28" xfId="0" applyFill="1" applyBorder="1" applyAlignment="1">
      <alignment horizontal="center" vertical="center" wrapText="1"/>
    </xf>
    <xf numFmtId="0" fontId="0" fillId="49" borderId="29" xfId="0" applyFill="1" applyBorder="1" applyAlignment="1">
      <alignment horizontal="center" vertical="center" wrapText="1"/>
    </xf>
    <xf numFmtId="0" fontId="0" fillId="49" borderId="30" xfId="0" applyFill="1" applyBorder="1" applyAlignment="1">
      <alignment horizontal="center" vertical="center" wrapText="1"/>
    </xf>
    <xf numFmtId="0" fontId="0" fillId="49" borderId="21" xfId="0" applyFill="1" applyBorder="1" applyAlignment="1">
      <alignment horizontal="center" vertical="center" wrapText="1"/>
    </xf>
    <xf numFmtId="0" fontId="0" fillId="49" borderId="0" xfId="0" applyFill="1" applyBorder="1" applyAlignment="1">
      <alignment horizontal="center" vertical="center" wrapText="1"/>
    </xf>
    <xf numFmtId="0" fontId="0" fillId="49" borderId="22" xfId="0" applyFill="1" applyBorder="1" applyAlignment="1">
      <alignment horizontal="center" vertical="center" wrapText="1"/>
    </xf>
    <xf numFmtId="0" fontId="0" fillId="49" borderId="23" xfId="0" applyFill="1" applyBorder="1" applyAlignment="1">
      <alignment horizontal="center" vertical="center" wrapText="1"/>
    </xf>
    <xf numFmtId="0" fontId="0" fillId="49" borderId="24" xfId="0" applyFill="1" applyBorder="1" applyAlignment="1">
      <alignment horizontal="center" vertical="center" wrapText="1"/>
    </xf>
    <xf numFmtId="0" fontId="0" fillId="49" borderId="25" xfId="0" applyFill="1" applyBorder="1" applyAlignment="1">
      <alignment horizontal="center" vertical="center" wrapText="1"/>
    </xf>
    <xf numFmtId="0" fontId="16" fillId="0" borderId="0" xfId="0" applyFont="1" applyAlignment="1">
      <alignment horizontal="center"/>
    </xf>
    <xf numFmtId="0" fontId="0" fillId="45" borderId="14" xfId="0" applyFill="1" applyBorder="1" applyAlignment="1" applyProtection="1">
      <alignment horizontal="center"/>
      <protection hidden="1"/>
    </xf>
    <xf numFmtId="0" fontId="0" fillId="45" borderId="33" xfId="0" applyFill="1" applyBorder="1" applyAlignment="1" applyProtection="1">
      <alignment horizontal="center"/>
      <protection hidden="1"/>
    </xf>
  </cellXfs>
  <cellStyles count="46">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xr:uid="{00000000-0005-0000-0000-000024000000}"/>
    <cellStyle name="Обычный 2 2" xfId="45" xr:uid="{00000000-0005-0000-0000-000025000000}"/>
    <cellStyle name="Обычный 2 3" xfId="44" xr:uid="{00000000-0005-0000-0000-000026000000}"/>
    <cellStyle name="Обычный 3" xfId="42" xr:uid="{00000000-0005-0000-0000-000027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81">
    <dxf>
      <font>
        <color theme="0" tint="-0.24994659260841701"/>
      </font>
      <fill>
        <patternFill>
          <bgColor theme="0" tint="-0.24994659260841701"/>
        </patternFill>
      </fill>
    </dxf>
    <dxf>
      <font>
        <color theme="5"/>
      </font>
      <fill>
        <patternFill>
          <bgColor theme="5"/>
        </patternFill>
      </fill>
    </dxf>
    <dxf>
      <fill>
        <patternFill>
          <bgColor theme="9" tint="0.59996337778862885"/>
        </patternFill>
      </fill>
    </dxf>
    <dxf>
      <fill>
        <patternFill>
          <bgColor theme="8" tint="0.599963377788628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99FF99"/>
      <color rgb="FFCCFFCC"/>
      <color rgb="FFFFC1C1"/>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2227215750786473E-2"/>
          <c:y val="0.14029312331592891"/>
          <c:w val="0.91554556849842705"/>
          <c:h val="0.77574181035471468"/>
        </c:manualLayout>
      </c:layout>
      <c:scatterChart>
        <c:scatterStyle val="lineMarker"/>
        <c:varyColors val="0"/>
        <c:ser>
          <c:idx val="4"/>
          <c:order val="0"/>
          <c:tx>
            <c:v>Поток Тест</c:v>
          </c:tx>
          <c:spPr>
            <a:ln w="25400" cap="rnd">
              <a:solidFill>
                <a:schemeClr val="bg1"/>
              </a:solidFill>
            </a:ln>
            <a:effectLst/>
          </c:spPr>
          <c:marker>
            <c:symbol val="circle"/>
            <c:size val="3"/>
            <c:spPr>
              <a:solidFill>
                <a:srgbClr val="FF0000"/>
              </a:solidFill>
              <a:ln>
                <a:noFill/>
              </a:ln>
              <a:effectLst/>
            </c:spPr>
          </c:marker>
          <c:xVal>
            <c:numRef>
              <c:f>Цикличность!$AE$14:$AF$14</c:f>
            </c:numRef>
          </c:xVal>
          <c:yVal>
            <c:numRef>
              <c:f>Цикличность!$AG$15:$AH$15</c:f>
            </c:numRef>
          </c:yVal>
          <c:smooth val="0"/>
          <c:extLst>
            <c:ext xmlns:c16="http://schemas.microsoft.com/office/drawing/2014/chart" uri="{C3380CC4-5D6E-409C-BE32-E72D297353CC}">
              <c16:uniqueId val="{00000000-8AD4-43FB-8E43-41AF709A0740}"/>
            </c:ext>
          </c:extLst>
        </c:ser>
        <c:ser>
          <c:idx val="0"/>
          <c:order val="1"/>
          <c:tx>
            <c:v>Цикличность</c:v>
          </c:tx>
          <c:spPr>
            <a:ln w="12700" cap="rnd">
              <a:solidFill>
                <a:schemeClr val="accent1"/>
              </a:solidFill>
            </a:ln>
            <a:effectLst>
              <a:glow rad="139700">
                <a:schemeClr val="accent1">
                  <a:satMod val="175000"/>
                  <a:alpha val="14000"/>
                </a:schemeClr>
              </a:glow>
            </a:effectLst>
          </c:spPr>
          <c:marker>
            <c:symbol val="none"/>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Цикличность!$C:$C</c:f>
              <c:numCache>
                <c:formatCode>0.00</c:formatCode>
                <c:ptCount val="1048576"/>
                <c:pt idx="2">
                  <c:v>5.18</c:v>
                </c:pt>
                <c:pt idx="3">
                  <c:v>5.18</c:v>
                </c:pt>
                <c:pt idx="4">
                  <c:v>5.2</c:v>
                </c:pt>
                <c:pt idx="5">
                  <c:v>5.19</c:v>
                </c:pt>
                <c:pt idx="6">
                  <c:v>5.19</c:v>
                </c:pt>
                <c:pt idx="7">
                  <c:v>5.19</c:v>
                </c:pt>
                <c:pt idx="8">
                  <c:v>5.19</c:v>
                </c:pt>
                <c:pt idx="9">
                  <c:v>5.21</c:v>
                </c:pt>
                <c:pt idx="10">
                  <c:v>5.21</c:v>
                </c:pt>
                <c:pt idx="11">
                  <c:v>5.21</c:v>
                </c:pt>
                <c:pt idx="12">
                  <c:v>5.22</c:v>
                </c:pt>
                <c:pt idx="13">
                  <c:v>5.22</c:v>
                </c:pt>
                <c:pt idx="14">
                  <c:v>5.22</c:v>
                </c:pt>
                <c:pt idx="15">
                  <c:v>5.22</c:v>
                </c:pt>
                <c:pt idx="16">
                  <c:v>5.22</c:v>
                </c:pt>
                <c:pt idx="17">
                  <c:v>5.22</c:v>
                </c:pt>
                <c:pt idx="18">
                  <c:v>5.22</c:v>
                </c:pt>
                <c:pt idx="19">
                  <c:v>5.22</c:v>
                </c:pt>
                <c:pt idx="20">
                  <c:v>5.21</c:v>
                </c:pt>
                <c:pt idx="21">
                  <c:v>5.21</c:v>
                </c:pt>
                <c:pt idx="22">
                  <c:v>5.19</c:v>
                </c:pt>
                <c:pt idx="23">
                  <c:v>5.18</c:v>
                </c:pt>
                <c:pt idx="24">
                  <c:v>5.15</c:v>
                </c:pt>
                <c:pt idx="25">
                  <c:v>5.1100000000000003</c:v>
                </c:pt>
                <c:pt idx="26">
                  <c:v>5.09</c:v>
                </c:pt>
                <c:pt idx="27">
                  <c:v>5.07</c:v>
                </c:pt>
                <c:pt idx="28">
                  <c:v>5.0599999999999996</c:v>
                </c:pt>
                <c:pt idx="29">
                  <c:v>5.05</c:v>
                </c:pt>
                <c:pt idx="30">
                  <c:v>5.04</c:v>
                </c:pt>
                <c:pt idx="31">
                  <c:v>5.03</c:v>
                </c:pt>
                <c:pt idx="32">
                  <c:v>5.0199999999999996</c:v>
                </c:pt>
                <c:pt idx="33">
                  <c:v>5.01</c:v>
                </c:pt>
                <c:pt idx="34">
                  <c:v>5</c:v>
                </c:pt>
                <c:pt idx="35">
                  <c:v>5.01</c:v>
                </c:pt>
                <c:pt idx="36">
                  <c:v>5</c:v>
                </c:pt>
                <c:pt idx="37">
                  <c:v>5.01</c:v>
                </c:pt>
                <c:pt idx="38">
                  <c:v>4.9800000000000004</c:v>
                </c:pt>
                <c:pt idx="39">
                  <c:v>5</c:v>
                </c:pt>
                <c:pt idx="40">
                  <c:v>5</c:v>
                </c:pt>
                <c:pt idx="41">
                  <c:v>4.9800000000000004</c:v>
                </c:pt>
                <c:pt idx="42">
                  <c:v>4.9800000000000004</c:v>
                </c:pt>
                <c:pt idx="43">
                  <c:v>4.99</c:v>
                </c:pt>
                <c:pt idx="44">
                  <c:v>4.97</c:v>
                </c:pt>
                <c:pt idx="45">
                  <c:v>4.96</c:v>
                </c:pt>
                <c:pt idx="46">
                  <c:v>4.96</c:v>
                </c:pt>
                <c:pt idx="47">
                  <c:v>4.96</c:v>
                </c:pt>
                <c:pt idx="48">
                  <c:v>4.96</c:v>
                </c:pt>
                <c:pt idx="49">
                  <c:v>4.96</c:v>
                </c:pt>
                <c:pt idx="50">
                  <c:v>4.96</c:v>
                </c:pt>
                <c:pt idx="51">
                  <c:v>4.99</c:v>
                </c:pt>
                <c:pt idx="52">
                  <c:v>4.9800000000000004</c:v>
                </c:pt>
                <c:pt idx="53">
                  <c:v>4.9800000000000004</c:v>
                </c:pt>
                <c:pt idx="54">
                  <c:v>4.97</c:v>
                </c:pt>
                <c:pt idx="55">
                  <c:v>4.96</c:v>
                </c:pt>
                <c:pt idx="56">
                  <c:v>4.97</c:v>
                </c:pt>
                <c:pt idx="57">
                  <c:v>4.96</c:v>
                </c:pt>
                <c:pt idx="58">
                  <c:v>4.95</c:v>
                </c:pt>
                <c:pt idx="59">
                  <c:v>4.95</c:v>
                </c:pt>
                <c:pt idx="60">
                  <c:v>4.96</c:v>
                </c:pt>
                <c:pt idx="61">
                  <c:v>4.96</c:v>
                </c:pt>
                <c:pt idx="62">
                  <c:v>4.96</c:v>
                </c:pt>
                <c:pt idx="63">
                  <c:v>4.97</c:v>
                </c:pt>
                <c:pt idx="64">
                  <c:v>4.97</c:v>
                </c:pt>
                <c:pt idx="65">
                  <c:v>4.9800000000000004</c:v>
                </c:pt>
                <c:pt idx="66">
                  <c:v>4.9800000000000004</c:v>
                </c:pt>
                <c:pt idx="67">
                  <c:v>4.9800000000000004</c:v>
                </c:pt>
                <c:pt idx="68">
                  <c:v>4.99</c:v>
                </c:pt>
                <c:pt idx="69">
                  <c:v>4.99</c:v>
                </c:pt>
                <c:pt idx="70">
                  <c:v>4.99</c:v>
                </c:pt>
                <c:pt idx="71">
                  <c:v>4.99</c:v>
                </c:pt>
                <c:pt idx="72">
                  <c:v>4.99</c:v>
                </c:pt>
                <c:pt idx="73">
                  <c:v>4.99</c:v>
                </c:pt>
                <c:pt idx="74">
                  <c:v>4.99</c:v>
                </c:pt>
                <c:pt idx="75">
                  <c:v>4.99</c:v>
                </c:pt>
                <c:pt idx="76">
                  <c:v>4.99</c:v>
                </c:pt>
                <c:pt idx="77">
                  <c:v>5</c:v>
                </c:pt>
                <c:pt idx="78">
                  <c:v>5.0199999999999996</c:v>
                </c:pt>
                <c:pt idx="79">
                  <c:v>5.0199999999999996</c:v>
                </c:pt>
                <c:pt idx="80">
                  <c:v>5.01</c:v>
                </c:pt>
                <c:pt idx="81">
                  <c:v>5.01</c:v>
                </c:pt>
                <c:pt idx="82">
                  <c:v>5.03</c:v>
                </c:pt>
                <c:pt idx="83">
                  <c:v>5.03</c:v>
                </c:pt>
                <c:pt idx="84">
                  <c:v>5.03</c:v>
                </c:pt>
                <c:pt idx="85">
                  <c:v>5.03</c:v>
                </c:pt>
                <c:pt idx="86">
                  <c:v>5.04</c:v>
                </c:pt>
                <c:pt idx="87">
                  <c:v>5.05</c:v>
                </c:pt>
                <c:pt idx="88">
                  <c:v>5.05</c:v>
                </c:pt>
                <c:pt idx="89">
                  <c:v>5.05</c:v>
                </c:pt>
                <c:pt idx="90">
                  <c:v>5.07</c:v>
                </c:pt>
                <c:pt idx="91">
                  <c:v>5.07</c:v>
                </c:pt>
                <c:pt idx="92">
                  <c:v>5.07</c:v>
                </c:pt>
                <c:pt idx="93">
                  <c:v>5.0599999999999996</c:v>
                </c:pt>
                <c:pt idx="94">
                  <c:v>5.05</c:v>
                </c:pt>
                <c:pt idx="95">
                  <c:v>5.05</c:v>
                </c:pt>
                <c:pt idx="96">
                  <c:v>5.05</c:v>
                </c:pt>
                <c:pt idx="97">
                  <c:v>5.04</c:v>
                </c:pt>
                <c:pt idx="98">
                  <c:v>5.04</c:v>
                </c:pt>
                <c:pt idx="99">
                  <c:v>5.04</c:v>
                </c:pt>
                <c:pt idx="100">
                  <c:v>5.04</c:v>
                </c:pt>
                <c:pt idx="101">
                  <c:v>5.04</c:v>
                </c:pt>
                <c:pt idx="102">
                  <c:v>5.04</c:v>
                </c:pt>
                <c:pt idx="103">
                  <c:v>5.04</c:v>
                </c:pt>
                <c:pt idx="104">
                  <c:v>5.08</c:v>
                </c:pt>
                <c:pt idx="105">
                  <c:v>5.0599999999999996</c:v>
                </c:pt>
                <c:pt idx="106">
                  <c:v>5.0599999999999996</c:v>
                </c:pt>
                <c:pt idx="107">
                  <c:v>5.07</c:v>
                </c:pt>
                <c:pt idx="108">
                  <c:v>5.07</c:v>
                </c:pt>
                <c:pt idx="109">
                  <c:v>5.08</c:v>
                </c:pt>
                <c:pt idx="110">
                  <c:v>5.09</c:v>
                </c:pt>
                <c:pt idx="111">
                  <c:v>5.0999999999999996</c:v>
                </c:pt>
                <c:pt idx="112">
                  <c:v>5.1100000000000003</c:v>
                </c:pt>
                <c:pt idx="113">
                  <c:v>5.1100000000000003</c:v>
                </c:pt>
                <c:pt idx="114">
                  <c:v>5.1100000000000003</c:v>
                </c:pt>
                <c:pt idx="115">
                  <c:v>5.0999999999999996</c:v>
                </c:pt>
                <c:pt idx="116">
                  <c:v>5.09</c:v>
                </c:pt>
                <c:pt idx="117">
                  <c:v>5.09</c:v>
                </c:pt>
                <c:pt idx="118">
                  <c:v>5.09</c:v>
                </c:pt>
                <c:pt idx="119">
                  <c:v>5.09</c:v>
                </c:pt>
                <c:pt idx="120">
                  <c:v>5.0999999999999996</c:v>
                </c:pt>
                <c:pt idx="121">
                  <c:v>5.1100000000000003</c:v>
                </c:pt>
                <c:pt idx="122">
                  <c:v>5.1100000000000003</c:v>
                </c:pt>
                <c:pt idx="123">
                  <c:v>5.12</c:v>
                </c:pt>
                <c:pt idx="124">
                  <c:v>5.12</c:v>
                </c:pt>
                <c:pt idx="125">
                  <c:v>5.13</c:v>
                </c:pt>
                <c:pt idx="126">
                  <c:v>5.14</c:v>
                </c:pt>
                <c:pt idx="127">
                  <c:v>5.14</c:v>
                </c:pt>
                <c:pt idx="128">
                  <c:v>5.14</c:v>
                </c:pt>
                <c:pt idx="129">
                  <c:v>5.14</c:v>
                </c:pt>
                <c:pt idx="130">
                  <c:v>5.14</c:v>
                </c:pt>
                <c:pt idx="131">
                  <c:v>5.14</c:v>
                </c:pt>
                <c:pt idx="132">
                  <c:v>5.14</c:v>
                </c:pt>
                <c:pt idx="133">
                  <c:v>5.14</c:v>
                </c:pt>
                <c:pt idx="134">
                  <c:v>5.14</c:v>
                </c:pt>
                <c:pt idx="135">
                  <c:v>5.14</c:v>
                </c:pt>
                <c:pt idx="136">
                  <c:v>5.15</c:v>
                </c:pt>
                <c:pt idx="137">
                  <c:v>5.15</c:v>
                </c:pt>
                <c:pt idx="138">
                  <c:v>5.16</c:v>
                </c:pt>
                <c:pt idx="139">
                  <c:v>5.16</c:v>
                </c:pt>
                <c:pt idx="140">
                  <c:v>5.16</c:v>
                </c:pt>
                <c:pt idx="141">
                  <c:v>5.16</c:v>
                </c:pt>
                <c:pt idx="142">
                  <c:v>5.16</c:v>
                </c:pt>
                <c:pt idx="143">
                  <c:v>5.16</c:v>
                </c:pt>
                <c:pt idx="144">
                  <c:v>5.16</c:v>
                </c:pt>
                <c:pt idx="145">
                  <c:v>5.16</c:v>
                </c:pt>
                <c:pt idx="146">
                  <c:v>5.16</c:v>
                </c:pt>
                <c:pt idx="147">
                  <c:v>5.16</c:v>
                </c:pt>
                <c:pt idx="148">
                  <c:v>5.15</c:v>
                </c:pt>
                <c:pt idx="149">
                  <c:v>5.15</c:v>
                </c:pt>
                <c:pt idx="150">
                  <c:v>5.15</c:v>
                </c:pt>
                <c:pt idx="151">
                  <c:v>5.14</c:v>
                </c:pt>
                <c:pt idx="152">
                  <c:v>5.14</c:v>
                </c:pt>
                <c:pt idx="153">
                  <c:v>5.14</c:v>
                </c:pt>
                <c:pt idx="154">
                  <c:v>5.13</c:v>
                </c:pt>
                <c:pt idx="155">
                  <c:v>5.13</c:v>
                </c:pt>
                <c:pt idx="156">
                  <c:v>5.13</c:v>
                </c:pt>
                <c:pt idx="157">
                  <c:v>5.13</c:v>
                </c:pt>
                <c:pt idx="158">
                  <c:v>5.12</c:v>
                </c:pt>
                <c:pt idx="159">
                  <c:v>5.12</c:v>
                </c:pt>
                <c:pt idx="160">
                  <c:v>5.12</c:v>
                </c:pt>
                <c:pt idx="161">
                  <c:v>5.13</c:v>
                </c:pt>
                <c:pt idx="162">
                  <c:v>5.13</c:v>
                </c:pt>
                <c:pt idx="163">
                  <c:v>5.13</c:v>
                </c:pt>
                <c:pt idx="164">
                  <c:v>5.13</c:v>
                </c:pt>
                <c:pt idx="165">
                  <c:v>5.13</c:v>
                </c:pt>
                <c:pt idx="166">
                  <c:v>5.12</c:v>
                </c:pt>
                <c:pt idx="167">
                  <c:v>5.12</c:v>
                </c:pt>
                <c:pt idx="168">
                  <c:v>5.13</c:v>
                </c:pt>
                <c:pt idx="169">
                  <c:v>5.13</c:v>
                </c:pt>
                <c:pt idx="170">
                  <c:v>5.13</c:v>
                </c:pt>
                <c:pt idx="171">
                  <c:v>5.13</c:v>
                </c:pt>
                <c:pt idx="172">
                  <c:v>5.13</c:v>
                </c:pt>
                <c:pt idx="173">
                  <c:v>5.14</c:v>
                </c:pt>
                <c:pt idx="174">
                  <c:v>5.14</c:v>
                </c:pt>
                <c:pt idx="175">
                  <c:v>5.16</c:v>
                </c:pt>
                <c:pt idx="176">
                  <c:v>5.16</c:v>
                </c:pt>
                <c:pt idx="177">
                  <c:v>5.16</c:v>
                </c:pt>
                <c:pt idx="178">
                  <c:v>5.15</c:v>
                </c:pt>
                <c:pt idx="179">
                  <c:v>5.13</c:v>
                </c:pt>
                <c:pt idx="180">
                  <c:v>5.1100000000000003</c:v>
                </c:pt>
                <c:pt idx="181">
                  <c:v>5.0999999999999996</c:v>
                </c:pt>
                <c:pt idx="182">
                  <c:v>5.09</c:v>
                </c:pt>
                <c:pt idx="183">
                  <c:v>5.09</c:v>
                </c:pt>
                <c:pt idx="184">
                  <c:v>5.09</c:v>
                </c:pt>
                <c:pt idx="185">
                  <c:v>5.1100000000000003</c:v>
                </c:pt>
                <c:pt idx="186">
                  <c:v>5.13</c:v>
                </c:pt>
                <c:pt idx="187">
                  <c:v>5.1100000000000003</c:v>
                </c:pt>
                <c:pt idx="188">
                  <c:v>5.13</c:v>
                </c:pt>
                <c:pt idx="189">
                  <c:v>5.13</c:v>
                </c:pt>
                <c:pt idx="190">
                  <c:v>5.12</c:v>
                </c:pt>
                <c:pt idx="191">
                  <c:v>5.12</c:v>
                </c:pt>
                <c:pt idx="192">
                  <c:v>5.12</c:v>
                </c:pt>
                <c:pt idx="193">
                  <c:v>5.1100000000000003</c:v>
                </c:pt>
                <c:pt idx="194">
                  <c:v>5.0999999999999996</c:v>
                </c:pt>
                <c:pt idx="195">
                  <c:v>5.09</c:v>
                </c:pt>
                <c:pt idx="196">
                  <c:v>5.1100000000000003</c:v>
                </c:pt>
                <c:pt idx="197">
                  <c:v>5.1100000000000003</c:v>
                </c:pt>
                <c:pt idx="198">
                  <c:v>5.12</c:v>
                </c:pt>
                <c:pt idx="199">
                  <c:v>5.12</c:v>
                </c:pt>
                <c:pt idx="200">
                  <c:v>5.1100000000000003</c:v>
                </c:pt>
                <c:pt idx="201">
                  <c:v>5.1100000000000003</c:v>
                </c:pt>
                <c:pt idx="202">
                  <c:v>5.09</c:v>
                </c:pt>
                <c:pt idx="203">
                  <c:v>5.07</c:v>
                </c:pt>
                <c:pt idx="204">
                  <c:v>5.0599999999999996</c:v>
                </c:pt>
                <c:pt idx="205">
                  <c:v>5.05</c:v>
                </c:pt>
                <c:pt idx="206">
                  <c:v>5.04</c:v>
                </c:pt>
                <c:pt idx="207">
                  <c:v>5.04</c:v>
                </c:pt>
                <c:pt idx="208">
                  <c:v>5.04</c:v>
                </c:pt>
                <c:pt idx="209">
                  <c:v>5.04</c:v>
                </c:pt>
                <c:pt idx="210">
                  <c:v>5.03</c:v>
                </c:pt>
                <c:pt idx="211">
                  <c:v>5.0199999999999996</c:v>
                </c:pt>
                <c:pt idx="212">
                  <c:v>5.0199999999999996</c:v>
                </c:pt>
                <c:pt idx="213">
                  <c:v>5.0199999999999996</c:v>
                </c:pt>
                <c:pt idx="214">
                  <c:v>5.01</c:v>
                </c:pt>
                <c:pt idx="215">
                  <c:v>5</c:v>
                </c:pt>
                <c:pt idx="216">
                  <c:v>5.01</c:v>
                </c:pt>
                <c:pt idx="217">
                  <c:v>5</c:v>
                </c:pt>
                <c:pt idx="218">
                  <c:v>4.99</c:v>
                </c:pt>
                <c:pt idx="219">
                  <c:v>4.99</c:v>
                </c:pt>
                <c:pt idx="220">
                  <c:v>5</c:v>
                </c:pt>
                <c:pt idx="221">
                  <c:v>5</c:v>
                </c:pt>
                <c:pt idx="222">
                  <c:v>5</c:v>
                </c:pt>
                <c:pt idx="223">
                  <c:v>4.99</c:v>
                </c:pt>
                <c:pt idx="224">
                  <c:v>4.99</c:v>
                </c:pt>
                <c:pt idx="225">
                  <c:v>4.99</c:v>
                </c:pt>
                <c:pt idx="226">
                  <c:v>4.9800000000000004</c:v>
                </c:pt>
                <c:pt idx="227">
                  <c:v>4.9800000000000004</c:v>
                </c:pt>
                <c:pt idx="228">
                  <c:v>4.9800000000000004</c:v>
                </c:pt>
                <c:pt idx="229">
                  <c:v>4.99</c:v>
                </c:pt>
                <c:pt idx="230">
                  <c:v>4.99</c:v>
                </c:pt>
                <c:pt idx="231">
                  <c:v>4.99</c:v>
                </c:pt>
                <c:pt idx="232">
                  <c:v>4.99</c:v>
                </c:pt>
                <c:pt idx="233">
                  <c:v>4.99</c:v>
                </c:pt>
                <c:pt idx="234">
                  <c:v>4.99</c:v>
                </c:pt>
                <c:pt idx="235">
                  <c:v>4.9800000000000004</c:v>
                </c:pt>
                <c:pt idx="236">
                  <c:v>4.97</c:v>
                </c:pt>
                <c:pt idx="237">
                  <c:v>4.97</c:v>
                </c:pt>
                <c:pt idx="238">
                  <c:v>4.97</c:v>
                </c:pt>
                <c:pt idx="239">
                  <c:v>4.96</c:v>
                </c:pt>
                <c:pt idx="240">
                  <c:v>4.95</c:v>
                </c:pt>
                <c:pt idx="241">
                  <c:v>4.95</c:v>
                </c:pt>
                <c:pt idx="242">
                  <c:v>4.9400000000000004</c:v>
                </c:pt>
                <c:pt idx="243">
                  <c:v>4.93</c:v>
                </c:pt>
                <c:pt idx="244">
                  <c:v>4.9400000000000004</c:v>
                </c:pt>
                <c:pt idx="245">
                  <c:v>4.95</c:v>
                </c:pt>
                <c:pt idx="246">
                  <c:v>4.95</c:v>
                </c:pt>
                <c:pt idx="247">
                  <c:v>4.96</c:v>
                </c:pt>
                <c:pt idx="248">
                  <c:v>4.97</c:v>
                </c:pt>
                <c:pt idx="249">
                  <c:v>4.97</c:v>
                </c:pt>
                <c:pt idx="250">
                  <c:v>4.97</c:v>
                </c:pt>
                <c:pt idx="251">
                  <c:v>4.97</c:v>
                </c:pt>
                <c:pt idx="252">
                  <c:v>4.97</c:v>
                </c:pt>
                <c:pt idx="253">
                  <c:v>4.96</c:v>
                </c:pt>
                <c:pt idx="254">
                  <c:v>4.96</c:v>
                </c:pt>
                <c:pt idx="255">
                  <c:v>4.96</c:v>
                </c:pt>
                <c:pt idx="256">
                  <c:v>4.96</c:v>
                </c:pt>
                <c:pt idx="257">
                  <c:v>4.97</c:v>
                </c:pt>
                <c:pt idx="258">
                  <c:v>4.97</c:v>
                </c:pt>
                <c:pt idx="259">
                  <c:v>4.97</c:v>
                </c:pt>
                <c:pt idx="260">
                  <c:v>4.96</c:v>
                </c:pt>
                <c:pt idx="261">
                  <c:v>4.96</c:v>
                </c:pt>
                <c:pt idx="262">
                  <c:v>4.96</c:v>
                </c:pt>
                <c:pt idx="263">
                  <c:v>4.95</c:v>
                </c:pt>
                <c:pt idx="264">
                  <c:v>4.95</c:v>
                </c:pt>
                <c:pt idx="265">
                  <c:v>4.95</c:v>
                </c:pt>
                <c:pt idx="266">
                  <c:v>4.95</c:v>
                </c:pt>
                <c:pt idx="267">
                  <c:v>4.95</c:v>
                </c:pt>
                <c:pt idx="268">
                  <c:v>4.95</c:v>
                </c:pt>
                <c:pt idx="269">
                  <c:v>4.95</c:v>
                </c:pt>
                <c:pt idx="270">
                  <c:v>4.96</c:v>
                </c:pt>
                <c:pt idx="271">
                  <c:v>4.9400000000000004</c:v>
                </c:pt>
                <c:pt idx="272">
                  <c:v>4.95</c:v>
                </c:pt>
                <c:pt idx="273">
                  <c:v>4.95</c:v>
                </c:pt>
                <c:pt idx="274">
                  <c:v>4.95</c:v>
                </c:pt>
                <c:pt idx="275">
                  <c:v>4.9400000000000004</c:v>
                </c:pt>
                <c:pt idx="276">
                  <c:v>4.93</c:v>
                </c:pt>
                <c:pt idx="277">
                  <c:v>4.92</c:v>
                </c:pt>
                <c:pt idx="278">
                  <c:v>4.92</c:v>
                </c:pt>
                <c:pt idx="279">
                  <c:v>4.92</c:v>
                </c:pt>
                <c:pt idx="280">
                  <c:v>4.92</c:v>
                </c:pt>
                <c:pt idx="281">
                  <c:v>4.92</c:v>
                </c:pt>
                <c:pt idx="282">
                  <c:v>4.92</c:v>
                </c:pt>
                <c:pt idx="283">
                  <c:v>4.91</c:v>
                </c:pt>
                <c:pt idx="284">
                  <c:v>4.9000000000000004</c:v>
                </c:pt>
                <c:pt idx="285">
                  <c:v>4.8899999999999997</c:v>
                </c:pt>
                <c:pt idx="286">
                  <c:v>4.88</c:v>
                </c:pt>
                <c:pt idx="287">
                  <c:v>4.88</c:v>
                </c:pt>
                <c:pt idx="288">
                  <c:v>4.88</c:v>
                </c:pt>
                <c:pt idx="289">
                  <c:v>4.87</c:v>
                </c:pt>
                <c:pt idx="290">
                  <c:v>4.8499999999999996</c:v>
                </c:pt>
                <c:pt idx="291">
                  <c:v>4.87</c:v>
                </c:pt>
                <c:pt idx="292">
                  <c:v>4.87</c:v>
                </c:pt>
                <c:pt idx="293">
                  <c:v>4.88</c:v>
                </c:pt>
                <c:pt idx="294">
                  <c:v>4.88</c:v>
                </c:pt>
                <c:pt idx="295">
                  <c:v>4.87</c:v>
                </c:pt>
                <c:pt idx="296">
                  <c:v>4.87</c:v>
                </c:pt>
                <c:pt idx="297">
                  <c:v>4.87</c:v>
                </c:pt>
                <c:pt idx="298">
                  <c:v>4.87</c:v>
                </c:pt>
                <c:pt idx="299">
                  <c:v>4.87</c:v>
                </c:pt>
                <c:pt idx="300">
                  <c:v>4.8600000000000003</c:v>
                </c:pt>
                <c:pt idx="301">
                  <c:v>4.87</c:v>
                </c:pt>
                <c:pt idx="302">
                  <c:v>4.87</c:v>
                </c:pt>
                <c:pt idx="303">
                  <c:v>4.8600000000000003</c:v>
                </c:pt>
                <c:pt idx="304">
                  <c:v>4.87</c:v>
                </c:pt>
                <c:pt idx="305">
                  <c:v>4.88</c:v>
                </c:pt>
                <c:pt idx="306">
                  <c:v>4.88</c:v>
                </c:pt>
                <c:pt idx="307">
                  <c:v>4.88</c:v>
                </c:pt>
                <c:pt idx="308">
                  <c:v>4.88</c:v>
                </c:pt>
                <c:pt idx="309">
                  <c:v>4.8899999999999997</c:v>
                </c:pt>
                <c:pt idx="310">
                  <c:v>4.8899999999999997</c:v>
                </c:pt>
                <c:pt idx="311">
                  <c:v>4.8899999999999997</c:v>
                </c:pt>
                <c:pt idx="312">
                  <c:v>4.8899999999999997</c:v>
                </c:pt>
                <c:pt idx="313">
                  <c:v>4.8899999999999997</c:v>
                </c:pt>
                <c:pt idx="314">
                  <c:v>4.9000000000000004</c:v>
                </c:pt>
                <c:pt idx="315">
                  <c:v>4.8899999999999997</c:v>
                </c:pt>
                <c:pt idx="316">
                  <c:v>4.9000000000000004</c:v>
                </c:pt>
                <c:pt idx="317">
                  <c:v>4.9000000000000004</c:v>
                </c:pt>
                <c:pt idx="318">
                  <c:v>4.91</c:v>
                </c:pt>
                <c:pt idx="319">
                  <c:v>4.91</c:v>
                </c:pt>
                <c:pt idx="320">
                  <c:v>4.91</c:v>
                </c:pt>
                <c:pt idx="321">
                  <c:v>4.91</c:v>
                </c:pt>
                <c:pt idx="322">
                  <c:v>4.91</c:v>
                </c:pt>
                <c:pt idx="323">
                  <c:v>4.91</c:v>
                </c:pt>
                <c:pt idx="324">
                  <c:v>4.8899999999999997</c:v>
                </c:pt>
                <c:pt idx="325">
                  <c:v>4.88</c:v>
                </c:pt>
                <c:pt idx="326">
                  <c:v>4.87</c:v>
                </c:pt>
                <c:pt idx="327">
                  <c:v>4.8600000000000003</c:v>
                </c:pt>
                <c:pt idx="328">
                  <c:v>4.8600000000000003</c:v>
                </c:pt>
                <c:pt idx="329">
                  <c:v>4.8600000000000003</c:v>
                </c:pt>
                <c:pt idx="330">
                  <c:v>4.87</c:v>
                </c:pt>
                <c:pt idx="331">
                  <c:v>4.84</c:v>
                </c:pt>
                <c:pt idx="332">
                  <c:v>4.84</c:v>
                </c:pt>
                <c:pt idx="333">
                  <c:v>4.8600000000000003</c:v>
                </c:pt>
                <c:pt idx="334">
                  <c:v>4.87</c:v>
                </c:pt>
                <c:pt idx="335">
                  <c:v>4.88</c:v>
                </c:pt>
                <c:pt idx="336">
                  <c:v>4.97</c:v>
                </c:pt>
                <c:pt idx="337">
                  <c:v>5.01</c:v>
                </c:pt>
                <c:pt idx="338">
                  <c:v>5.03</c:v>
                </c:pt>
                <c:pt idx="339">
                  <c:v>5.04</c:v>
                </c:pt>
                <c:pt idx="340">
                  <c:v>5.05</c:v>
                </c:pt>
                <c:pt idx="341">
                  <c:v>5.0599999999999996</c:v>
                </c:pt>
                <c:pt idx="342">
                  <c:v>5.0599999999999996</c:v>
                </c:pt>
                <c:pt idx="343">
                  <c:v>5.0599999999999996</c:v>
                </c:pt>
                <c:pt idx="344">
                  <c:v>5.0599999999999996</c:v>
                </c:pt>
                <c:pt idx="345">
                  <c:v>5.05</c:v>
                </c:pt>
                <c:pt idx="346">
                  <c:v>5.04</c:v>
                </c:pt>
                <c:pt idx="347">
                  <c:v>5.03</c:v>
                </c:pt>
                <c:pt idx="348">
                  <c:v>5.03</c:v>
                </c:pt>
                <c:pt idx="349">
                  <c:v>5.03</c:v>
                </c:pt>
                <c:pt idx="350">
                  <c:v>5.04</c:v>
                </c:pt>
                <c:pt idx="351">
                  <c:v>5.05</c:v>
                </c:pt>
                <c:pt idx="352">
                  <c:v>5.05</c:v>
                </c:pt>
                <c:pt idx="353">
                  <c:v>5.08</c:v>
                </c:pt>
                <c:pt idx="354">
                  <c:v>5.0999999999999996</c:v>
                </c:pt>
                <c:pt idx="355">
                  <c:v>5.12</c:v>
                </c:pt>
                <c:pt idx="356">
                  <c:v>5.13</c:v>
                </c:pt>
                <c:pt idx="357">
                  <c:v>5.15</c:v>
                </c:pt>
                <c:pt idx="358">
                  <c:v>5.17</c:v>
                </c:pt>
                <c:pt idx="359">
                  <c:v>5.17</c:v>
                </c:pt>
                <c:pt idx="360">
                  <c:v>5.17</c:v>
                </c:pt>
                <c:pt idx="361">
                  <c:v>5.17</c:v>
                </c:pt>
                <c:pt idx="362">
                  <c:v>5.17</c:v>
                </c:pt>
                <c:pt idx="363">
                  <c:v>5.17</c:v>
                </c:pt>
                <c:pt idx="364">
                  <c:v>5.17</c:v>
                </c:pt>
                <c:pt idx="365">
                  <c:v>5.18</c:v>
                </c:pt>
                <c:pt idx="366">
                  <c:v>5.18</c:v>
                </c:pt>
                <c:pt idx="367">
                  <c:v>5.18</c:v>
                </c:pt>
                <c:pt idx="368">
                  <c:v>5.19</c:v>
                </c:pt>
                <c:pt idx="369">
                  <c:v>5.19</c:v>
                </c:pt>
                <c:pt idx="370">
                  <c:v>5.18</c:v>
                </c:pt>
                <c:pt idx="371">
                  <c:v>5.18</c:v>
                </c:pt>
                <c:pt idx="372">
                  <c:v>5.17</c:v>
                </c:pt>
                <c:pt idx="373">
                  <c:v>5.16</c:v>
                </c:pt>
                <c:pt idx="374">
                  <c:v>5.16</c:v>
                </c:pt>
                <c:pt idx="375">
                  <c:v>5.16</c:v>
                </c:pt>
                <c:pt idx="376">
                  <c:v>5.16</c:v>
                </c:pt>
                <c:pt idx="377">
                  <c:v>5.16</c:v>
                </c:pt>
                <c:pt idx="378">
                  <c:v>5.15</c:v>
                </c:pt>
                <c:pt idx="379">
                  <c:v>5.15</c:v>
                </c:pt>
                <c:pt idx="380">
                  <c:v>5.16</c:v>
                </c:pt>
                <c:pt idx="381">
                  <c:v>5.17</c:v>
                </c:pt>
                <c:pt idx="382">
                  <c:v>5.18</c:v>
                </c:pt>
                <c:pt idx="383">
                  <c:v>5.17</c:v>
                </c:pt>
                <c:pt idx="384">
                  <c:v>5.17</c:v>
                </c:pt>
                <c:pt idx="385">
                  <c:v>5.17</c:v>
                </c:pt>
                <c:pt idx="386">
                  <c:v>5.17</c:v>
                </c:pt>
                <c:pt idx="387">
                  <c:v>5.16</c:v>
                </c:pt>
                <c:pt idx="388">
                  <c:v>5.17</c:v>
                </c:pt>
                <c:pt idx="389">
                  <c:v>5.17</c:v>
                </c:pt>
                <c:pt idx="390">
                  <c:v>5.17</c:v>
                </c:pt>
                <c:pt idx="391">
                  <c:v>5.17</c:v>
                </c:pt>
                <c:pt idx="392">
                  <c:v>5.17</c:v>
                </c:pt>
                <c:pt idx="393">
                  <c:v>5.18</c:v>
                </c:pt>
                <c:pt idx="394">
                  <c:v>5.18</c:v>
                </c:pt>
                <c:pt idx="395">
                  <c:v>5.2</c:v>
                </c:pt>
                <c:pt idx="396">
                  <c:v>5.21</c:v>
                </c:pt>
                <c:pt idx="397">
                  <c:v>5.19</c:v>
                </c:pt>
                <c:pt idx="398">
                  <c:v>5.18</c:v>
                </c:pt>
                <c:pt idx="399">
                  <c:v>5.15</c:v>
                </c:pt>
                <c:pt idx="400">
                  <c:v>5.15</c:v>
                </c:pt>
                <c:pt idx="401">
                  <c:v>5.15</c:v>
                </c:pt>
                <c:pt idx="402">
                  <c:v>5.14</c:v>
                </c:pt>
                <c:pt idx="403">
                  <c:v>5.14</c:v>
                </c:pt>
                <c:pt idx="404">
                  <c:v>5.14</c:v>
                </c:pt>
                <c:pt idx="405">
                  <c:v>5.15</c:v>
                </c:pt>
                <c:pt idx="406">
                  <c:v>5.17</c:v>
                </c:pt>
                <c:pt idx="407">
                  <c:v>5.17</c:v>
                </c:pt>
                <c:pt idx="408">
                  <c:v>5.14</c:v>
                </c:pt>
                <c:pt idx="409">
                  <c:v>5.1100000000000003</c:v>
                </c:pt>
                <c:pt idx="410">
                  <c:v>5.0999999999999996</c:v>
                </c:pt>
                <c:pt idx="411">
                  <c:v>5.09</c:v>
                </c:pt>
                <c:pt idx="412">
                  <c:v>5.09</c:v>
                </c:pt>
                <c:pt idx="413">
                  <c:v>5.1100000000000003</c:v>
                </c:pt>
                <c:pt idx="414">
                  <c:v>5.0999999999999996</c:v>
                </c:pt>
                <c:pt idx="415">
                  <c:v>5.15</c:v>
                </c:pt>
                <c:pt idx="416">
                  <c:v>5.18</c:v>
                </c:pt>
                <c:pt idx="417">
                  <c:v>5.18</c:v>
                </c:pt>
                <c:pt idx="418">
                  <c:v>5.17</c:v>
                </c:pt>
                <c:pt idx="419">
                  <c:v>5.17</c:v>
                </c:pt>
                <c:pt idx="420">
                  <c:v>5.17</c:v>
                </c:pt>
                <c:pt idx="421">
                  <c:v>5.16</c:v>
                </c:pt>
                <c:pt idx="422">
                  <c:v>5.16</c:v>
                </c:pt>
                <c:pt idx="423">
                  <c:v>5.15</c:v>
                </c:pt>
                <c:pt idx="424">
                  <c:v>5.15</c:v>
                </c:pt>
                <c:pt idx="425">
                  <c:v>5.15</c:v>
                </c:pt>
                <c:pt idx="426">
                  <c:v>5.15</c:v>
                </c:pt>
                <c:pt idx="427">
                  <c:v>5.14</c:v>
                </c:pt>
                <c:pt idx="428">
                  <c:v>5.14</c:v>
                </c:pt>
                <c:pt idx="429">
                  <c:v>5.14</c:v>
                </c:pt>
                <c:pt idx="430">
                  <c:v>5.14</c:v>
                </c:pt>
                <c:pt idx="431">
                  <c:v>5.14</c:v>
                </c:pt>
                <c:pt idx="432">
                  <c:v>5.14</c:v>
                </c:pt>
                <c:pt idx="433">
                  <c:v>5.13</c:v>
                </c:pt>
                <c:pt idx="434">
                  <c:v>5.12</c:v>
                </c:pt>
                <c:pt idx="435">
                  <c:v>5.12</c:v>
                </c:pt>
                <c:pt idx="436">
                  <c:v>5.12</c:v>
                </c:pt>
                <c:pt idx="437">
                  <c:v>5.1100000000000003</c:v>
                </c:pt>
                <c:pt idx="438">
                  <c:v>5.1100000000000003</c:v>
                </c:pt>
                <c:pt idx="439">
                  <c:v>5.1100000000000003</c:v>
                </c:pt>
                <c:pt idx="440">
                  <c:v>5.0999999999999996</c:v>
                </c:pt>
                <c:pt idx="441">
                  <c:v>5.0999999999999996</c:v>
                </c:pt>
                <c:pt idx="442">
                  <c:v>5.1100000000000003</c:v>
                </c:pt>
                <c:pt idx="443">
                  <c:v>5.1100000000000003</c:v>
                </c:pt>
                <c:pt idx="444">
                  <c:v>5.1100000000000003</c:v>
                </c:pt>
                <c:pt idx="445">
                  <c:v>5.1100000000000003</c:v>
                </c:pt>
                <c:pt idx="446">
                  <c:v>5.0999999999999996</c:v>
                </c:pt>
                <c:pt idx="447">
                  <c:v>5.0999999999999996</c:v>
                </c:pt>
                <c:pt idx="448">
                  <c:v>5.0999999999999996</c:v>
                </c:pt>
                <c:pt idx="449">
                  <c:v>5.0999999999999996</c:v>
                </c:pt>
                <c:pt idx="450">
                  <c:v>5.09</c:v>
                </c:pt>
                <c:pt idx="451">
                  <c:v>5.08</c:v>
                </c:pt>
                <c:pt idx="452">
                  <c:v>5.09</c:v>
                </c:pt>
                <c:pt idx="453">
                  <c:v>5.0999999999999996</c:v>
                </c:pt>
                <c:pt idx="454">
                  <c:v>5.0999999999999996</c:v>
                </c:pt>
                <c:pt idx="455">
                  <c:v>5.0999999999999996</c:v>
                </c:pt>
                <c:pt idx="456">
                  <c:v>5.07</c:v>
                </c:pt>
                <c:pt idx="457">
                  <c:v>5.07</c:v>
                </c:pt>
                <c:pt idx="458">
                  <c:v>5.0599999999999996</c:v>
                </c:pt>
                <c:pt idx="459">
                  <c:v>5.0599999999999996</c:v>
                </c:pt>
                <c:pt idx="460">
                  <c:v>5.05</c:v>
                </c:pt>
                <c:pt idx="461">
                  <c:v>5.05</c:v>
                </c:pt>
                <c:pt idx="462">
                  <c:v>5.05</c:v>
                </c:pt>
                <c:pt idx="463">
                  <c:v>5.05</c:v>
                </c:pt>
                <c:pt idx="464">
                  <c:v>5.07</c:v>
                </c:pt>
                <c:pt idx="465">
                  <c:v>5.07</c:v>
                </c:pt>
                <c:pt idx="466">
                  <c:v>5.0599999999999996</c:v>
                </c:pt>
                <c:pt idx="467">
                  <c:v>5.07</c:v>
                </c:pt>
                <c:pt idx="468">
                  <c:v>5.07</c:v>
                </c:pt>
                <c:pt idx="469">
                  <c:v>5.07</c:v>
                </c:pt>
                <c:pt idx="470">
                  <c:v>5.07</c:v>
                </c:pt>
                <c:pt idx="471">
                  <c:v>5.07</c:v>
                </c:pt>
                <c:pt idx="472">
                  <c:v>5.07</c:v>
                </c:pt>
                <c:pt idx="473">
                  <c:v>5.08</c:v>
                </c:pt>
                <c:pt idx="474">
                  <c:v>5.09</c:v>
                </c:pt>
                <c:pt idx="475">
                  <c:v>5.09</c:v>
                </c:pt>
                <c:pt idx="476">
                  <c:v>5.09</c:v>
                </c:pt>
                <c:pt idx="477">
                  <c:v>5.09</c:v>
                </c:pt>
                <c:pt idx="478">
                  <c:v>5.0999999999999996</c:v>
                </c:pt>
                <c:pt idx="479">
                  <c:v>5.1100000000000003</c:v>
                </c:pt>
                <c:pt idx="480">
                  <c:v>5.1100000000000003</c:v>
                </c:pt>
                <c:pt idx="481">
                  <c:v>5.1100000000000003</c:v>
                </c:pt>
                <c:pt idx="482">
                  <c:v>5.1100000000000003</c:v>
                </c:pt>
                <c:pt idx="483">
                  <c:v>5.1100000000000003</c:v>
                </c:pt>
                <c:pt idx="484">
                  <c:v>5.12</c:v>
                </c:pt>
                <c:pt idx="485">
                  <c:v>5.13</c:v>
                </c:pt>
                <c:pt idx="486">
                  <c:v>5.13</c:v>
                </c:pt>
                <c:pt idx="487">
                  <c:v>5.13</c:v>
                </c:pt>
                <c:pt idx="488">
                  <c:v>5.13</c:v>
                </c:pt>
                <c:pt idx="489">
                  <c:v>5.13</c:v>
                </c:pt>
                <c:pt idx="490">
                  <c:v>5.13</c:v>
                </c:pt>
                <c:pt idx="491">
                  <c:v>5.12</c:v>
                </c:pt>
                <c:pt idx="492">
                  <c:v>5.13</c:v>
                </c:pt>
                <c:pt idx="493">
                  <c:v>5.14</c:v>
                </c:pt>
                <c:pt idx="494">
                  <c:v>5.14</c:v>
                </c:pt>
                <c:pt idx="495">
                  <c:v>5.14</c:v>
                </c:pt>
                <c:pt idx="496">
                  <c:v>5.15</c:v>
                </c:pt>
                <c:pt idx="497">
                  <c:v>5.15</c:v>
                </c:pt>
                <c:pt idx="498">
                  <c:v>5.15</c:v>
                </c:pt>
                <c:pt idx="499">
                  <c:v>5.15</c:v>
                </c:pt>
                <c:pt idx="500">
                  <c:v>5.14</c:v>
                </c:pt>
                <c:pt idx="501">
                  <c:v>5.14</c:v>
                </c:pt>
                <c:pt idx="502">
                  <c:v>5.14</c:v>
                </c:pt>
                <c:pt idx="503">
                  <c:v>5.14</c:v>
                </c:pt>
                <c:pt idx="504">
                  <c:v>5.14</c:v>
                </c:pt>
                <c:pt idx="505">
                  <c:v>5.13</c:v>
                </c:pt>
                <c:pt idx="506">
                  <c:v>5.13</c:v>
                </c:pt>
                <c:pt idx="507">
                  <c:v>5.13</c:v>
                </c:pt>
                <c:pt idx="508">
                  <c:v>5.13</c:v>
                </c:pt>
                <c:pt idx="509">
                  <c:v>5.13</c:v>
                </c:pt>
                <c:pt idx="510">
                  <c:v>5.13</c:v>
                </c:pt>
                <c:pt idx="511">
                  <c:v>5.13</c:v>
                </c:pt>
                <c:pt idx="512">
                  <c:v>5.12</c:v>
                </c:pt>
                <c:pt idx="513">
                  <c:v>5.13</c:v>
                </c:pt>
                <c:pt idx="514">
                  <c:v>5.13</c:v>
                </c:pt>
                <c:pt idx="515">
                  <c:v>5.13</c:v>
                </c:pt>
                <c:pt idx="516">
                  <c:v>5.12</c:v>
                </c:pt>
                <c:pt idx="517">
                  <c:v>5.1100000000000003</c:v>
                </c:pt>
                <c:pt idx="518">
                  <c:v>5.1100000000000003</c:v>
                </c:pt>
                <c:pt idx="519">
                  <c:v>5.1100000000000003</c:v>
                </c:pt>
                <c:pt idx="520">
                  <c:v>5.0999999999999996</c:v>
                </c:pt>
                <c:pt idx="521">
                  <c:v>5.1100000000000003</c:v>
                </c:pt>
                <c:pt idx="522">
                  <c:v>5.1100000000000003</c:v>
                </c:pt>
                <c:pt idx="523">
                  <c:v>5.0999999999999996</c:v>
                </c:pt>
                <c:pt idx="524">
                  <c:v>5.0999999999999996</c:v>
                </c:pt>
                <c:pt idx="525">
                  <c:v>5.1100000000000003</c:v>
                </c:pt>
                <c:pt idx="526">
                  <c:v>5.12</c:v>
                </c:pt>
                <c:pt idx="527">
                  <c:v>5.13</c:v>
                </c:pt>
                <c:pt idx="528">
                  <c:v>5.13</c:v>
                </c:pt>
                <c:pt idx="529">
                  <c:v>5.13</c:v>
                </c:pt>
                <c:pt idx="530">
                  <c:v>5.12</c:v>
                </c:pt>
                <c:pt idx="531">
                  <c:v>5.12</c:v>
                </c:pt>
                <c:pt idx="532">
                  <c:v>5.12</c:v>
                </c:pt>
                <c:pt idx="533">
                  <c:v>5.12</c:v>
                </c:pt>
                <c:pt idx="534">
                  <c:v>5.12</c:v>
                </c:pt>
                <c:pt idx="535">
                  <c:v>5.1100000000000003</c:v>
                </c:pt>
                <c:pt idx="536">
                  <c:v>5.12</c:v>
                </c:pt>
                <c:pt idx="537">
                  <c:v>5.1100000000000003</c:v>
                </c:pt>
                <c:pt idx="538">
                  <c:v>5.09</c:v>
                </c:pt>
                <c:pt idx="539">
                  <c:v>5.0999999999999996</c:v>
                </c:pt>
                <c:pt idx="540">
                  <c:v>5.0999999999999996</c:v>
                </c:pt>
                <c:pt idx="541">
                  <c:v>5.09</c:v>
                </c:pt>
                <c:pt idx="542">
                  <c:v>5.0999999999999996</c:v>
                </c:pt>
                <c:pt idx="543">
                  <c:v>5.27</c:v>
                </c:pt>
                <c:pt idx="544">
                  <c:v>5.34</c:v>
                </c:pt>
                <c:pt idx="545">
                  <c:v>5.38</c:v>
                </c:pt>
                <c:pt idx="546">
                  <c:v>5.44</c:v>
                </c:pt>
                <c:pt idx="547">
                  <c:v>5.47</c:v>
                </c:pt>
                <c:pt idx="548">
                  <c:v>5.49</c:v>
                </c:pt>
                <c:pt idx="549">
                  <c:v>5.51</c:v>
                </c:pt>
                <c:pt idx="550">
                  <c:v>5.52</c:v>
                </c:pt>
                <c:pt idx="551">
                  <c:v>5.53</c:v>
                </c:pt>
                <c:pt idx="552">
                  <c:v>5.55</c:v>
                </c:pt>
                <c:pt idx="553">
                  <c:v>5.55</c:v>
                </c:pt>
                <c:pt idx="554">
                  <c:v>5.56</c:v>
                </c:pt>
                <c:pt idx="555">
                  <c:v>5.56</c:v>
                </c:pt>
                <c:pt idx="556">
                  <c:v>5.57</c:v>
                </c:pt>
                <c:pt idx="557">
                  <c:v>5.57</c:v>
                </c:pt>
                <c:pt idx="558">
                  <c:v>5.57</c:v>
                </c:pt>
                <c:pt idx="559">
                  <c:v>5.57</c:v>
                </c:pt>
                <c:pt idx="560">
                  <c:v>5.57</c:v>
                </c:pt>
                <c:pt idx="561">
                  <c:v>5.59</c:v>
                </c:pt>
                <c:pt idx="562">
                  <c:v>5.59</c:v>
                </c:pt>
                <c:pt idx="563">
                  <c:v>5.59</c:v>
                </c:pt>
                <c:pt idx="564">
                  <c:v>5.59</c:v>
                </c:pt>
                <c:pt idx="565">
                  <c:v>5.6</c:v>
                </c:pt>
                <c:pt idx="566">
                  <c:v>5.61</c:v>
                </c:pt>
                <c:pt idx="567">
                  <c:v>5.62</c:v>
                </c:pt>
                <c:pt idx="568">
                  <c:v>5.64</c:v>
                </c:pt>
                <c:pt idx="569">
                  <c:v>5.66</c:v>
                </c:pt>
                <c:pt idx="570">
                  <c:v>5.67</c:v>
                </c:pt>
                <c:pt idx="571">
                  <c:v>5.67</c:v>
                </c:pt>
                <c:pt idx="572">
                  <c:v>5.67</c:v>
                </c:pt>
                <c:pt idx="573">
                  <c:v>5.68</c:v>
                </c:pt>
                <c:pt idx="574">
                  <c:v>5.68</c:v>
                </c:pt>
                <c:pt idx="575">
                  <c:v>5.69</c:v>
                </c:pt>
                <c:pt idx="576">
                  <c:v>5.68</c:v>
                </c:pt>
                <c:pt idx="577">
                  <c:v>5.69</c:v>
                </c:pt>
                <c:pt idx="578">
                  <c:v>5.69</c:v>
                </c:pt>
                <c:pt idx="579">
                  <c:v>5.69</c:v>
                </c:pt>
                <c:pt idx="580">
                  <c:v>5.7</c:v>
                </c:pt>
                <c:pt idx="581">
                  <c:v>5.71</c:v>
                </c:pt>
                <c:pt idx="582">
                  <c:v>5.71</c:v>
                </c:pt>
                <c:pt idx="583">
                  <c:v>5.72</c:v>
                </c:pt>
                <c:pt idx="584">
                  <c:v>5.7</c:v>
                </c:pt>
                <c:pt idx="585">
                  <c:v>5.69</c:v>
                </c:pt>
                <c:pt idx="586">
                  <c:v>5.71</c:v>
                </c:pt>
                <c:pt idx="587">
                  <c:v>5.74</c:v>
                </c:pt>
                <c:pt idx="588">
                  <c:v>5.75</c:v>
                </c:pt>
                <c:pt idx="589">
                  <c:v>5.76</c:v>
                </c:pt>
                <c:pt idx="590">
                  <c:v>5.78</c:v>
                </c:pt>
                <c:pt idx="591">
                  <c:v>5.78</c:v>
                </c:pt>
                <c:pt idx="592">
                  <c:v>5.78</c:v>
                </c:pt>
                <c:pt idx="593">
                  <c:v>5.78</c:v>
                </c:pt>
                <c:pt idx="594">
                  <c:v>5.78</c:v>
                </c:pt>
                <c:pt idx="595">
                  <c:v>5.77</c:v>
                </c:pt>
                <c:pt idx="596">
                  <c:v>5.75</c:v>
                </c:pt>
                <c:pt idx="597">
                  <c:v>5.77</c:v>
                </c:pt>
                <c:pt idx="598">
                  <c:v>5.77</c:v>
                </c:pt>
                <c:pt idx="599">
                  <c:v>5.73</c:v>
                </c:pt>
                <c:pt idx="600">
                  <c:v>5.71</c:v>
                </c:pt>
                <c:pt idx="601">
                  <c:v>5.69</c:v>
                </c:pt>
                <c:pt idx="602">
                  <c:v>5.68</c:v>
                </c:pt>
                <c:pt idx="603">
                  <c:v>5.67</c:v>
                </c:pt>
                <c:pt idx="604">
                  <c:v>5.67</c:v>
                </c:pt>
                <c:pt idx="605">
                  <c:v>5.67</c:v>
                </c:pt>
                <c:pt idx="606">
                  <c:v>5.65</c:v>
                </c:pt>
                <c:pt idx="607">
                  <c:v>5.64</c:v>
                </c:pt>
                <c:pt idx="608">
                  <c:v>5.64</c:v>
                </c:pt>
                <c:pt idx="609">
                  <c:v>5.62</c:v>
                </c:pt>
                <c:pt idx="610">
                  <c:v>5.62</c:v>
                </c:pt>
                <c:pt idx="611">
                  <c:v>5.61</c:v>
                </c:pt>
                <c:pt idx="612">
                  <c:v>5.6</c:v>
                </c:pt>
                <c:pt idx="613">
                  <c:v>5.59</c:v>
                </c:pt>
                <c:pt idx="614">
                  <c:v>5.57</c:v>
                </c:pt>
                <c:pt idx="615">
                  <c:v>5.55</c:v>
                </c:pt>
                <c:pt idx="616">
                  <c:v>5.55</c:v>
                </c:pt>
                <c:pt idx="617">
                  <c:v>5.54</c:v>
                </c:pt>
                <c:pt idx="618">
                  <c:v>5.53</c:v>
                </c:pt>
                <c:pt idx="619">
                  <c:v>5.53</c:v>
                </c:pt>
                <c:pt idx="620">
                  <c:v>5.51</c:v>
                </c:pt>
                <c:pt idx="621">
                  <c:v>5.5</c:v>
                </c:pt>
                <c:pt idx="622">
                  <c:v>5.49</c:v>
                </c:pt>
                <c:pt idx="623">
                  <c:v>5.49</c:v>
                </c:pt>
                <c:pt idx="624">
                  <c:v>5.44</c:v>
                </c:pt>
                <c:pt idx="625">
                  <c:v>5.42</c:v>
                </c:pt>
                <c:pt idx="626">
                  <c:v>5.4</c:v>
                </c:pt>
                <c:pt idx="627">
                  <c:v>5.38</c:v>
                </c:pt>
                <c:pt idx="628">
                  <c:v>5.36</c:v>
                </c:pt>
                <c:pt idx="629">
                  <c:v>5.35</c:v>
                </c:pt>
                <c:pt idx="630">
                  <c:v>5.33</c:v>
                </c:pt>
                <c:pt idx="631">
                  <c:v>5.33</c:v>
                </c:pt>
                <c:pt idx="632">
                  <c:v>5.33</c:v>
                </c:pt>
                <c:pt idx="633">
                  <c:v>5.33</c:v>
                </c:pt>
                <c:pt idx="634">
                  <c:v>5.33</c:v>
                </c:pt>
                <c:pt idx="635">
                  <c:v>5.33</c:v>
                </c:pt>
                <c:pt idx="636">
                  <c:v>5.33</c:v>
                </c:pt>
                <c:pt idx="637">
                  <c:v>5.33</c:v>
                </c:pt>
                <c:pt idx="638">
                  <c:v>5.32</c:v>
                </c:pt>
                <c:pt idx="639">
                  <c:v>5.31</c:v>
                </c:pt>
                <c:pt idx="640">
                  <c:v>5.31</c:v>
                </c:pt>
                <c:pt idx="641">
                  <c:v>5.31</c:v>
                </c:pt>
                <c:pt idx="642">
                  <c:v>5.3</c:v>
                </c:pt>
                <c:pt idx="643">
                  <c:v>5.3</c:v>
                </c:pt>
                <c:pt idx="644">
                  <c:v>5.31</c:v>
                </c:pt>
                <c:pt idx="645">
                  <c:v>5.31</c:v>
                </c:pt>
                <c:pt idx="646">
                  <c:v>5.31</c:v>
                </c:pt>
                <c:pt idx="647">
                  <c:v>5.31</c:v>
                </c:pt>
                <c:pt idx="648">
                  <c:v>5.31</c:v>
                </c:pt>
                <c:pt idx="649">
                  <c:v>5.31</c:v>
                </c:pt>
                <c:pt idx="650">
                  <c:v>5.31</c:v>
                </c:pt>
                <c:pt idx="651">
                  <c:v>5.31</c:v>
                </c:pt>
                <c:pt idx="652">
                  <c:v>5.31</c:v>
                </c:pt>
                <c:pt idx="653">
                  <c:v>5.32</c:v>
                </c:pt>
                <c:pt idx="654">
                  <c:v>5.32</c:v>
                </c:pt>
                <c:pt idx="655">
                  <c:v>5.32</c:v>
                </c:pt>
                <c:pt idx="656">
                  <c:v>5.32</c:v>
                </c:pt>
                <c:pt idx="657">
                  <c:v>5.33</c:v>
                </c:pt>
                <c:pt idx="658">
                  <c:v>5.34</c:v>
                </c:pt>
                <c:pt idx="659">
                  <c:v>5.35</c:v>
                </c:pt>
                <c:pt idx="660">
                  <c:v>5.36</c:v>
                </c:pt>
                <c:pt idx="661">
                  <c:v>5.36</c:v>
                </c:pt>
                <c:pt idx="662">
                  <c:v>5.37</c:v>
                </c:pt>
                <c:pt idx="663">
                  <c:v>5.37</c:v>
                </c:pt>
                <c:pt idx="664">
                  <c:v>5.37</c:v>
                </c:pt>
                <c:pt idx="665">
                  <c:v>5.37</c:v>
                </c:pt>
                <c:pt idx="666">
                  <c:v>5.37</c:v>
                </c:pt>
                <c:pt idx="667">
                  <c:v>5.37</c:v>
                </c:pt>
                <c:pt idx="668">
                  <c:v>5.36</c:v>
                </c:pt>
                <c:pt idx="669">
                  <c:v>5.37</c:v>
                </c:pt>
                <c:pt idx="670">
                  <c:v>5.15</c:v>
                </c:pt>
                <c:pt idx="671">
                  <c:v>5.3</c:v>
                </c:pt>
                <c:pt idx="672">
                  <c:v>5.31</c:v>
                </c:pt>
                <c:pt idx="673">
                  <c:v>5.3</c:v>
                </c:pt>
                <c:pt idx="674">
                  <c:v>5.3</c:v>
                </c:pt>
                <c:pt idx="675">
                  <c:v>5.29</c:v>
                </c:pt>
                <c:pt idx="676">
                  <c:v>5.3</c:v>
                </c:pt>
                <c:pt idx="677">
                  <c:v>5.31</c:v>
                </c:pt>
                <c:pt idx="678">
                  <c:v>5.31</c:v>
                </c:pt>
                <c:pt idx="679">
                  <c:v>5.31</c:v>
                </c:pt>
                <c:pt idx="680">
                  <c:v>5.3</c:v>
                </c:pt>
                <c:pt idx="681">
                  <c:v>5.3</c:v>
                </c:pt>
                <c:pt idx="682">
                  <c:v>5.33</c:v>
                </c:pt>
                <c:pt idx="683">
                  <c:v>5.33</c:v>
                </c:pt>
                <c:pt idx="684">
                  <c:v>5.34</c:v>
                </c:pt>
                <c:pt idx="685">
                  <c:v>5.35</c:v>
                </c:pt>
                <c:pt idx="686">
                  <c:v>5.35</c:v>
                </c:pt>
                <c:pt idx="687">
                  <c:v>5.36</c:v>
                </c:pt>
                <c:pt idx="688">
                  <c:v>5.38</c:v>
                </c:pt>
                <c:pt idx="689">
                  <c:v>5.39</c:v>
                </c:pt>
                <c:pt idx="690">
                  <c:v>5.39</c:v>
                </c:pt>
                <c:pt idx="691">
                  <c:v>5.4</c:v>
                </c:pt>
                <c:pt idx="692">
                  <c:v>5.4</c:v>
                </c:pt>
                <c:pt idx="693">
                  <c:v>5.4</c:v>
                </c:pt>
                <c:pt idx="694">
                  <c:v>5.4</c:v>
                </c:pt>
                <c:pt idx="695">
                  <c:v>5.39</c:v>
                </c:pt>
                <c:pt idx="696">
                  <c:v>5.39</c:v>
                </c:pt>
                <c:pt idx="697">
                  <c:v>5.39</c:v>
                </c:pt>
                <c:pt idx="698">
                  <c:v>5.39</c:v>
                </c:pt>
                <c:pt idx="699">
                  <c:v>5.4</c:v>
                </c:pt>
                <c:pt idx="700">
                  <c:v>5.41</c:v>
                </c:pt>
                <c:pt idx="701">
                  <c:v>5.41</c:v>
                </c:pt>
                <c:pt idx="702">
                  <c:v>5.41</c:v>
                </c:pt>
                <c:pt idx="703">
                  <c:v>5.41</c:v>
                </c:pt>
                <c:pt idx="704">
                  <c:v>5.41</c:v>
                </c:pt>
                <c:pt idx="705">
                  <c:v>5.43</c:v>
                </c:pt>
                <c:pt idx="706">
                  <c:v>5.43</c:v>
                </c:pt>
                <c:pt idx="707">
                  <c:v>5.44</c:v>
                </c:pt>
                <c:pt idx="708">
                  <c:v>5.44</c:v>
                </c:pt>
                <c:pt idx="709">
                  <c:v>5.44</c:v>
                </c:pt>
                <c:pt idx="710">
                  <c:v>5.44</c:v>
                </c:pt>
                <c:pt idx="711">
                  <c:v>5.45</c:v>
                </c:pt>
                <c:pt idx="712">
                  <c:v>5.46</c:v>
                </c:pt>
                <c:pt idx="713">
                  <c:v>5.46</c:v>
                </c:pt>
                <c:pt idx="714">
                  <c:v>5.46</c:v>
                </c:pt>
                <c:pt idx="715">
                  <c:v>5.47</c:v>
                </c:pt>
                <c:pt idx="716">
                  <c:v>5.61</c:v>
                </c:pt>
                <c:pt idx="717">
                  <c:v>5.67</c:v>
                </c:pt>
                <c:pt idx="718">
                  <c:v>5.69</c:v>
                </c:pt>
                <c:pt idx="719">
                  <c:v>5.7</c:v>
                </c:pt>
                <c:pt idx="720">
                  <c:v>5.69</c:v>
                </c:pt>
                <c:pt idx="721">
                  <c:v>5.67</c:v>
                </c:pt>
                <c:pt idx="722">
                  <c:v>5.67</c:v>
                </c:pt>
                <c:pt idx="723">
                  <c:v>5.67</c:v>
                </c:pt>
                <c:pt idx="724">
                  <c:v>5.65</c:v>
                </c:pt>
                <c:pt idx="725">
                  <c:v>5.64</c:v>
                </c:pt>
                <c:pt idx="726">
                  <c:v>5.63</c:v>
                </c:pt>
                <c:pt idx="727">
                  <c:v>5.63</c:v>
                </c:pt>
                <c:pt idx="728">
                  <c:v>5.63</c:v>
                </c:pt>
                <c:pt idx="729">
                  <c:v>5.63</c:v>
                </c:pt>
                <c:pt idx="730">
                  <c:v>5.64</c:v>
                </c:pt>
                <c:pt idx="731">
                  <c:v>5.63</c:v>
                </c:pt>
                <c:pt idx="732">
                  <c:v>5.63</c:v>
                </c:pt>
                <c:pt idx="733">
                  <c:v>5.63</c:v>
                </c:pt>
                <c:pt idx="734">
                  <c:v>5.62</c:v>
                </c:pt>
                <c:pt idx="735">
                  <c:v>5.62</c:v>
                </c:pt>
                <c:pt idx="736">
                  <c:v>5.62</c:v>
                </c:pt>
                <c:pt idx="737">
                  <c:v>5.63</c:v>
                </c:pt>
                <c:pt idx="738">
                  <c:v>5.63</c:v>
                </c:pt>
                <c:pt idx="739">
                  <c:v>5.62</c:v>
                </c:pt>
                <c:pt idx="740">
                  <c:v>5.63</c:v>
                </c:pt>
                <c:pt idx="741">
                  <c:v>5.63</c:v>
                </c:pt>
                <c:pt idx="742">
                  <c:v>5.63</c:v>
                </c:pt>
                <c:pt idx="743">
                  <c:v>5.64</c:v>
                </c:pt>
                <c:pt idx="744">
                  <c:v>5.46</c:v>
                </c:pt>
                <c:pt idx="745">
                  <c:v>5.47</c:v>
                </c:pt>
                <c:pt idx="746">
                  <c:v>5.48</c:v>
                </c:pt>
                <c:pt idx="747">
                  <c:v>5.48</c:v>
                </c:pt>
                <c:pt idx="748">
                  <c:v>5.48</c:v>
                </c:pt>
                <c:pt idx="749">
                  <c:v>5.48</c:v>
                </c:pt>
                <c:pt idx="750">
                  <c:v>5.48</c:v>
                </c:pt>
                <c:pt idx="751">
                  <c:v>5.48</c:v>
                </c:pt>
                <c:pt idx="752">
                  <c:v>5.48</c:v>
                </c:pt>
                <c:pt idx="753">
                  <c:v>5.48</c:v>
                </c:pt>
                <c:pt idx="754">
                  <c:v>5.48</c:v>
                </c:pt>
                <c:pt idx="755">
                  <c:v>5.48</c:v>
                </c:pt>
                <c:pt idx="756">
                  <c:v>5.47</c:v>
                </c:pt>
                <c:pt idx="757">
                  <c:v>5.46</c:v>
                </c:pt>
                <c:pt idx="758">
                  <c:v>5.46</c:v>
                </c:pt>
                <c:pt idx="759">
                  <c:v>5.45</c:v>
                </c:pt>
                <c:pt idx="760">
                  <c:v>5.43</c:v>
                </c:pt>
                <c:pt idx="761">
                  <c:v>5.43</c:v>
                </c:pt>
                <c:pt idx="762">
                  <c:v>5.42</c:v>
                </c:pt>
                <c:pt idx="763">
                  <c:v>5.42</c:v>
                </c:pt>
                <c:pt idx="764">
                  <c:v>5.43</c:v>
                </c:pt>
                <c:pt idx="765">
                  <c:v>5.44</c:v>
                </c:pt>
                <c:pt idx="766">
                  <c:v>5.44</c:v>
                </c:pt>
                <c:pt idx="767">
                  <c:v>5.45</c:v>
                </c:pt>
                <c:pt idx="768">
                  <c:v>5.45</c:v>
                </c:pt>
                <c:pt idx="769">
                  <c:v>5.45</c:v>
                </c:pt>
                <c:pt idx="770">
                  <c:v>5.44</c:v>
                </c:pt>
                <c:pt idx="771">
                  <c:v>5.44</c:v>
                </c:pt>
                <c:pt idx="772">
                  <c:v>5.44</c:v>
                </c:pt>
                <c:pt idx="773">
                  <c:v>5.44</c:v>
                </c:pt>
                <c:pt idx="774">
                  <c:v>5.45</c:v>
                </c:pt>
                <c:pt idx="775">
                  <c:v>5.44</c:v>
                </c:pt>
                <c:pt idx="776">
                  <c:v>5.44</c:v>
                </c:pt>
                <c:pt idx="777">
                  <c:v>5.45</c:v>
                </c:pt>
                <c:pt idx="778">
                  <c:v>5.45</c:v>
                </c:pt>
                <c:pt idx="779">
                  <c:v>5.45</c:v>
                </c:pt>
                <c:pt idx="780">
                  <c:v>5.45</c:v>
                </c:pt>
                <c:pt idx="781">
                  <c:v>5.45</c:v>
                </c:pt>
                <c:pt idx="782">
                  <c:v>5.44</c:v>
                </c:pt>
                <c:pt idx="783">
                  <c:v>5.44</c:v>
                </c:pt>
                <c:pt idx="784">
                  <c:v>5.43</c:v>
                </c:pt>
                <c:pt idx="785">
                  <c:v>5.43</c:v>
                </c:pt>
                <c:pt idx="786">
                  <c:v>5.42</c:v>
                </c:pt>
                <c:pt idx="787">
                  <c:v>5.41</c:v>
                </c:pt>
                <c:pt idx="788">
                  <c:v>5.41</c:v>
                </c:pt>
                <c:pt idx="789">
                  <c:v>5.42</c:v>
                </c:pt>
                <c:pt idx="790">
                  <c:v>5.42</c:v>
                </c:pt>
                <c:pt idx="791">
                  <c:v>5.42</c:v>
                </c:pt>
                <c:pt idx="792">
                  <c:v>5.41</c:v>
                </c:pt>
                <c:pt idx="793">
                  <c:v>5.4</c:v>
                </c:pt>
                <c:pt idx="794">
                  <c:v>5.41</c:v>
                </c:pt>
                <c:pt idx="795">
                  <c:v>5.41</c:v>
                </c:pt>
                <c:pt idx="796">
                  <c:v>5.41</c:v>
                </c:pt>
                <c:pt idx="797">
                  <c:v>5.41</c:v>
                </c:pt>
                <c:pt idx="798">
                  <c:v>5.42</c:v>
                </c:pt>
                <c:pt idx="799">
                  <c:v>5.42</c:v>
                </c:pt>
                <c:pt idx="800">
                  <c:v>5.42</c:v>
                </c:pt>
                <c:pt idx="801">
                  <c:v>5.42</c:v>
                </c:pt>
                <c:pt idx="802">
                  <c:v>5.42</c:v>
                </c:pt>
                <c:pt idx="803">
                  <c:v>5.42</c:v>
                </c:pt>
                <c:pt idx="804">
                  <c:v>5.42</c:v>
                </c:pt>
                <c:pt idx="805">
                  <c:v>5.42</c:v>
                </c:pt>
                <c:pt idx="806">
                  <c:v>5.42</c:v>
                </c:pt>
                <c:pt idx="807">
                  <c:v>5.43</c:v>
                </c:pt>
                <c:pt idx="808">
                  <c:v>5.43</c:v>
                </c:pt>
                <c:pt idx="809">
                  <c:v>5.43</c:v>
                </c:pt>
                <c:pt idx="810">
                  <c:v>5.43</c:v>
                </c:pt>
                <c:pt idx="811">
                  <c:v>5.43</c:v>
                </c:pt>
                <c:pt idx="812">
                  <c:v>5.44</c:v>
                </c:pt>
                <c:pt idx="813">
                  <c:v>5.44</c:v>
                </c:pt>
                <c:pt idx="814">
                  <c:v>5.44</c:v>
                </c:pt>
                <c:pt idx="815">
                  <c:v>5.44</c:v>
                </c:pt>
                <c:pt idx="816">
                  <c:v>5.44</c:v>
                </c:pt>
                <c:pt idx="817">
                  <c:v>5.45</c:v>
                </c:pt>
                <c:pt idx="818">
                  <c:v>5.45</c:v>
                </c:pt>
                <c:pt idx="819">
                  <c:v>5.46</c:v>
                </c:pt>
                <c:pt idx="820">
                  <c:v>5.47</c:v>
                </c:pt>
                <c:pt idx="821">
                  <c:v>5.48</c:v>
                </c:pt>
                <c:pt idx="822">
                  <c:v>5.47</c:v>
                </c:pt>
                <c:pt idx="823">
                  <c:v>5.48</c:v>
                </c:pt>
                <c:pt idx="824">
                  <c:v>5.48</c:v>
                </c:pt>
                <c:pt idx="825">
                  <c:v>5.49</c:v>
                </c:pt>
                <c:pt idx="826">
                  <c:v>5.49</c:v>
                </c:pt>
                <c:pt idx="827">
                  <c:v>5.49</c:v>
                </c:pt>
                <c:pt idx="828">
                  <c:v>5.5</c:v>
                </c:pt>
                <c:pt idx="829">
                  <c:v>5.49</c:v>
                </c:pt>
                <c:pt idx="830">
                  <c:v>5.49</c:v>
                </c:pt>
                <c:pt idx="831">
                  <c:v>5.48</c:v>
                </c:pt>
                <c:pt idx="832">
                  <c:v>5.48</c:v>
                </c:pt>
                <c:pt idx="833">
                  <c:v>5.48</c:v>
                </c:pt>
                <c:pt idx="834">
                  <c:v>5.48</c:v>
                </c:pt>
                <c:pt idx="835">
                  <c:v>5.49</c:v>
                </c:pt>
                <c:pt idx="836">
                  <c:v>5.51</c:v>
                </c:pt>
                <c:pt idx="837">
                  <c:v>5.5</c:v>
                </c:pt>
                <c:pt idx="838">
                  <c:v>5.5</c:v>
                </c:pt>
                <c:pt idx="839">
                  <c:v>5.5</c:v>
                </c:pt>
                <c:pt idx="840">
                  <c:v>5.39</c:v>
                </c:pt>
                <c:pt idx="841">
                  <c:v>5.36</c:v>
                </c:pt>
                <c:pt idx="842">
                  <c:v>5.35</c:v>
                </c:pt>
                <c:pt idx="843">
                  <c:v>5.35</c:v>
                </c:pt>
                <c:pt idx="844">
                  <c:v>5.34</c:v>
                </c:pt>
                <c:pt idx="845">
                  <c:v>5.35</c:v>
                </c:pt>
                <c:pt idx="846">
                  <c:v>5.36</c:v>
                </c:pt>
                <c:pt idx="847">
                  <c:v>5.36</c:v>
                </c:pt>
                <c:pt idx="848">
                  <c:v>5.37</c:v>
                </c:pt>
                <c:pt idx="849">
                  <c:v>5.38</c:v>
                </c:pt>
                <c:pt idx="850">
                  <c:v>5.38</c:v>
                </c:pt>
                <c:pt idx="851">
                  <c:v>5.39</c:v>
                </c:pt>
                <c:pt idx="852">
                  <c:v>5.39</c:v>
                </c:pt>
                <c:pt idx="853">
                  <c:v>5.38</c:v>
                </c:pt>
                <c:pt idx="854">
                  <c:v>5.38</c:v>
                </c:pt>
                <c:pt idx="855">
                  <c:v>5.38</c:v>
                </c:pt>
                <c:pt idx="856">
                  <c:v>5.38</c:v>
                </c:pt>
                <c:pt idx="857">
                  <c:v>5.39</c:v>
                </c:pt>
                <c:pt idx="858">
                  <c:v>5.39</c:v>
                </c:pt>
                <c:pt idx="859">
                  <c:v>5.41</c:v>
                </c:pt>
                <c:pt idx="860">
                  <c:v>5.4</c:v>
                </c:pt>
                <c:pt idx="861">
                  <c:v>5.41</c:v>
                </c:pt>
                <c:pt idx="862">
                  <c:v>5.41</c:v>
                </c:pt>
                <c:pt idx="863">
                  <c:v>5.41</c:v>
                </c:pt>
                <c:pt idx="864">
                  <c:v>5.41</c:v>
                </c:pt>
                <c:pt idx="865">
                  <c:v>5.4</c:v>
                </c:pt>
                <c:pt idx="866">
                  <c:v>5.39</c:v>
                </c:pt>
                <c:pt idx="867">
                  <c:v>5.39</c:v>
                </c:pt>
                <c:pt idx="868">
                  <c:v>5.39</c:v>
                </c:pt>
                <c:pt idx="869">
                  <c:v>5.4</c:v>
                </c:pt>
                <c:pt idx="870">
                  <c:v>5.39</c:v>
                </c:pt>
                <c:pt idx="871">
                  <c:v>5.37</c:v>
                </c:pt>
                <c:pt idx="872">
                  <c:v>5.35</c:v>
                </c:pt>
                <c:pt idx="873">
                  <c:v>5.35</c:v>
                </c:pt>
                <c:pt idx="874">
                  <c:v>5.28</c:v>
                </c:pt>
                <c:pt idx="875">
                  <c:v>5.25</c:v>
                </c:pt>
                <c:pt idx="876">
                  <c:v>5.24</c:v>
                </c:pt>
                <c:pt idx="877">
                  <c:v>5.23</c:v>
                </c:pt>
                <c:pt idx="878">
                  <c:v>5.22</c:v>
                </c:pt>
                <c:pt idx="879">
                  <c:v>5.21</c:v>
                </c:pt>
                <c:pt idx="880">
                  <c:v>5.2</c:v>
                </c:pt>
                <c:pt idx="881">
                  <c:v>5.2</c:v>
                </c:pt>
                <c:pt idx="882">
                  <c:v>5.2</c:v>
                </c:pt>
                <c:pt idx="883">
                  <c:v>5.2</c:v>
                </c:pt>
                <c:pt idx="884">
                  <c:v>5.2</c:v>
                </c:pt>
                <c:pt idx="885">
                  <c:v>5.2</c:v>
                </c:pt>
                <c:pt idx="886">
                  <c:v>5.2</c:v>
                </c:pt>
                <c:pt idx="887">
                  <c:v>5.31</c:v>
                </c:pt>
                <c:pt idx="888">
                  <c:v>5.33</c:v>
                </c:pt>
                <c:pt idx="889">
                  <c:v>5.33</c:v>
                </c:pt>
                <c:pt idx="890">
                  <c:v>5.33</c:v>
                </c:pt>
                <c:pt idx="891">
                  <c:v>5.34</c:v>
                </c:pt>
                <c:pt idx="892">
                  <c:v>5.34</c:v>
                </c:pt>
                <c:pt idx="893">
                  <c:v>5.35</c:v>
                </c:pt>
                <c:pt idx="894">
                  <c:v>5.35</c:v>
                </c:pt>
                <c:pt idx="895">
                  <c:v>5.35</c:v>
                </c:pt>
                <c:pt idx="896">
                  <c:v>5.35</c:v>
                </c:pt>
                <c:pt idx="897">
                  <c:v>5.36</c:v>
                </c:pt>
                <c:pt idx="898">
                  <c:v>5.37</c:v>
                </c:pt>
                <c:pt idx="899">
                  <c:v>5.37</c:v>
                </c:pt>
                <c:pt idx="900">
                  <c:v>5.38</c:v>
                </c:pt>
                <c:pt idx="901">
                  <c:v>5.39</c:v>
                </c:pt>
                <c:pt idx="902">
                  <c:v>5.39</c:v>
                </c:pt>
                <c:pt idx="903">
                  <c:v>5.4</c:v>
                </c:pt>
                <c:pt idx="904">
                  <c:v>5.41</c:v>
                </c:pt>
                <c:pt idx="905">
                  <c:v>5.41</c:v>
                </c:pt>
                <c:pt idx="906">
                  <c:v>5.42</c:v>
                </c:pt>
                <c:pt idx="907">
                  <c:v>5.43</c:v>
                </c:pt>
                <c:pt idx="908">
                  <c:v>5.44</c:v>
                </c:pt>
                <c:pt idx="909">
                  <c:v>5.44</c:v>
                </c:pt>
                <c:pt idx="910">
                  <c:v>5.43</c:v>
                </c:pt>
                <c:pt idx="911">
                  <c:v>5.42</c:v>
                </c:pt>
                <c:pt idx="912">
                  <c:v>5.41</c:v>
                </c:pt>
                <c:pt idx="913">
                  <c:v>5.41</c:v>
                </c:pt>
                <c:pt idx="914">
                  <c:v>5.39</c:v>
                </c:pt>
                <c:pt idx="915">
                  <c:v>5.39</c:v>
                </c:pt>
                <c:pt idx="916">
                  <c:v>5.39</c:v>
                </c:pt>
                <c:pt idx="917">
                  <c:v>5.39</c:v>
                </c:pt>
                <c:pt idx="918">
                  <c:v>5.39</c:v>
                </c:pt>
                <c:pt idx="919">
                  <c:v>5.39</c:v>
                </c:pt>
                <c:pt idx="920">
                  <c:v>5.39</c:v>
                </c:pt>
                <c:pt idx="921">
                  <c:v>5.4</c:v>
                </c:pt>
                <c:pt idx="922">
                  <c:v>5.39</c:v>
                </c:pt>
                <c:pt idx="923">
                  <c:v>5.38</c:v>
                </c:pt>
                <c:pt idx="924">
                  <c:v>5.37</c:v>
                </c:pt>
                <c:pt idx="925">
                  <c:v>5.37</c:v>
                </c:pt>
                <c:pt idx="926">
                  <c:v>5.37</c:v>
                </c:pt>
                <c:pt idx="927">
                  <c:v>5.36</c:v>
                </c:pt>
                <c:pt idx="928">
                  <c:v>5.36</c:v>
                </c:pt>
                <c:pt idx="929">
                  <c:v>5.36</c:v>
                </c:pt>
                <c:pt idx="930">
                  <c:v>5.36</c:v>
                </c:pt>
                <c:pt idx="931">
                  <c:v>5.36</c:v>
                </c:pt>
                <c:pt idx="932">
                  <c:v>5.35</c:v>
                </c:pt>
                <c:pt idx="933">
                  <c:v>5.36</c:v>
                </c:pt>
                <c:pt idx="934">
                  <c:v>5.35</c:v>
                </c:pt>
                <c:pt idx="935">
                  <c:v>5.34</c:v>
                </c:pt>
                <c:pt idx="936">
                  <c:v>5.34</c:v>
                </c:pt>
                <c:pt idx="937">
                  <c:v>5.34</c:v>
                </c:pt>
                <c:pt idx="938">
                  <c:v>5.33</c:v>
                </c:pt>
                <c:pt idx="939">
                  <c:v>5.33</c:v>
                </c:pt>
                <c:pt idx="940">
                  <c:v>5.33</c:v>
                </c:pt>
                <c:pt idx="941">
                  <c:v>5.34</c:v>
                </c:pt>
                <c:pt idx="942">
                  <c:v>5.34</c:v>
                </c:pt>
                <c:pt idx="943">
                  <c:v>5.35</c:v>
                </c:pt>
                <c:pt idx="944">
                  <c:v>5.34</c:v>
                </c:pt>
                <c:pt idx="945">
                  <c:v>5.34</c:v>
                </c:pt>
                <c:pt idx="946">
                  <c:v>5.34</c:v>
                </c:pt>
                <c:pt idx="947">
                  <c:v>5.36</c:v>
                </c:pt>
                <c:pt idx="948">
                  <c:v>5.35</c:v>
                </c:pt>
                <c:pt idx="949">
                  <c:v>5.35</c:v>
                </c:pt>
                <c:pt idx="950">
                  <c:v>5.35</c:v>
                </c:pt>
                <c:pt idx="951">
                  <c:v>5.35</c:v>
                </c:pt>
                <c:pt idx="952">
                  <c:v>5.35</c:v>
                </c:pt>
                <c:pt idx="953">
                  <c:v>5.35</c:v>
                </c:pt>
                <c:pt idx="954">
                  <c:v>5.36</c:v>
                </c:pt>
                <c:pt idx="955">
                  <c:v>5.36</c:v>
                </c:pt>
                <c:pt idx="956">
                  <c:v>5.36</c:v>
                </c:pt>
                <c:pt idx="957">
                  <c:v>5.35</c:v>
                </c:pt>
                <c:pt idx="958">
                  <c:v>5.35</c:v>
                </c:pt>
                <c:pt idx="959">
                  <c:v>5.34</c:v>
                </c:pt>
                <c:pt idx="960">
                  <c:v>5.33</c:v>
                </c:pt>
                <c:pt idx="961">
                  <c:v>5.33</c:v>
                </c:pt>
                <c:pt idx="962">
                  <c:v>5.33</c:v>
                </c:pt>
                <c:pt idx="963">
                  <c:v>5.33</c:v>
                </c:pt>
                <c:pt idx="964">
                  <c:v>5.33</c:v>
                </c:pt>
                <c:pt idx="965">
                  <c:v>5.33</c:v>
                </c:pt>
                <c:pt idx="966">
                  <c:v>5.33</c:v>
                </c:pt>
                <c:pt idx="967">
                  <c:v>5.33</c:v>
                </c:pt>
                <c:pt idx="968">
                  <c:v>5.33</c:v>
                </c:pt>
                <c:pt idx="969">
                  <c:v>5.33</c:v>
                </c:pt>
                <c:pt idx="970">
                  <c:v>5.33</c:v>
                </c:pt>
                <c:pt idx="971">
                  <c:v>5.3</c:v>
                </c:pt>
                <c:pt idx="972">
                  <c:v>5.29</c:v>
                </c:pt>
                <c:pt idx="973">
                  <c:v>5.27</c:v>
                </c:pt>
                <c:pt idx="974">
                  <c:v>5.26</c:v>
                </c:pt>
                <c:pt idx="975">
                  <c:v>5.26</c:v>
                </c:pt>
                <c:pt idx="976">
                  <c:v>5.25</c:v>
                </c:pt>
                <c:pt idx="977">
                  <c:v>5.25</c:v>
                </c:pt>
                <c:pt idx="978">
                  <c:v>5.24</c:v>
                </c:pt>
                <c:pt idx="979">
                  <c:v>5.25</c:v>
                </c:pt>
                <c:pt idx="980">
                  <c:v>5.24</c:v>
                </c:pt>
                <c:pt idx="981">
                  <c:v>5.23</c:v>
                </c:pt>
                <c:pt idx="982">
                  <c:v>5.23</c:v>
                </c:pt>
                <c:pt idx="983">
                  <c:v>5.23</c:v>
                </c:pt>
                <c:pt idx="984">
                  <c:v>5.23</c:v>
                </c:pt>
                <c:pt idx="985">
                  <c:v>5.21</c:v>
                </c:pt>
                <c:pt idx="986">
                  <c:v>5.2</c:v>
                </c:pt>
                <c:pt idx="987">
                  <c:v>5.19</c:v>
                </c:pt>
                <c:pt idx="988">
                  <c:v>5.18</c:v>
                </c:pt>
                <c:pt idx="989">
                  <c:v>5.18</c:v>
                </c:pt>
                <c:pt idx="990">
                  <c:v>5.18</c:v>
                </c:pt>
                <c:pt idx="991">
                  <c:v>5.18</c:v>
                </c:pt>
                <c:pt idx="992">
                  <c:v>5.21</c:v>
                </c:pt>
                <c:pt idx="993">
                  <c:v>5.2</c:v>
                </c:pt>
                <c:pt idx="994">
                  <c:v>5.24</c:v>
                </c:pt>
                <c:pt idx="995">
                  <c:v>5.33</c:v>
                </c:pt>
                <c:pt idx="996">
                  <c:v>5.33</c:v>
                </c:pt>
                <c:pt idx="997">
                  <c:v>5.33</c:v>
                </c:pt>
                <c:pt idx="998">
                  <c:v>5.33</c:v>
                </c:pt>
                <c:pt idx="999">
                  <c:v>5.33</c:v>
                </c:pt>
                <c:pt idx="1000">
                  <c:v>5.33</c:v>
                </c:pt>
                <c:pt idx="1001">
                  <c:v>5.33</c:v>
                </c:pt>
                <c:pt idx="1002">
                  <c:v>5.32</c:v>
                </c:pt>
                <c:pt idx="1003">
                  <c:v>5.33</c:v>
                </c:pt>
                <c:pt idx="1004">
                  <c:v>5.33</c:v>
                </c:pt>
                <c:pt idx="1005">
                  <c:v>5.34</c:v>
                </c:pt>
                <c:pt idx="1006">
                  <c:v>5.38</c:v>
                </c:pt>
                <c:pt idx="1007">
                  <c:v>5.42</c:v>
                </c:pt>
                <c:pt idx="1008">
                  <c:v>5.41</c:v>
                </c:pt>
                <c:pt idx="1009">
                  <c:v>5.39</c:v>
                </c:pt>
                <c:pt idx="1010">
                  <c:v>5.37</c:v>
                </c:pt>
                <c:pt idx="1011">
                  <c:v>5.37</c:v>
                </c:pt>
                <c:pt idx="1012">
                  <c:v>5.37</c:v>
                </c:pt>
                <c:pt idx="1013">
                  <c:v>5.37</c:v>
                </c:pt>
                <c:pt idx="1014">
                  <c:v>5.37</c:v>
                </c:pt>
                <c:pt idx="1015">
                  <c:v>5.4</c:v>
                </c:pt>
                <c:pt idx="1016">
                  <c:v>5.39</c:v>
                </c:pt>
                <c:pt idx="1017">
                  <c:v>5.45</c:v>
                </c:pt>
                <c:pt idx="1018">
                  <c:v>5.46</c:v>
                </c:pt>
                <c:pt idx="1019">
                  <c:v>5.46</c:v>
                </c:pt>
                <c:pt idx="1020">
                  <c:v>5.47</c:v>
                </c:pt>
                <c:pt idx="1021">
                  <c:v>5.48</c:v>
                </c:pt>
                <c:pt idx="1022">
                  <c:v>5.48</c:v>
                </c:pt>
                <c:pt idx="1023">
                  <c:v>5.48</c:v>
                </c:pt>
                <c:pt idx="1024">
                  <c:v>5.48</c:v>
                </c:pt>
                <c:pt idx="1025">
                  <c:v>5.47</c:v>
                </c:pt>
                <c:pt idx="1026">
                  <c:v>5.46</c:v>
                </c:pt>
                <c:pt idx="1027">
                  <c:v>5.47</c:v>
                </c:pt>
                <c:pt idx="1028">
                  <c:v>5.45</c:v>
                </c:pt>
                <c:pt idx="1029">
                  <c:v>5.43</c:v>
                </c:pt>
                <c:pt idx="1030">
                  <c:v>5.42</c:v>
                </c:pt>
                <c:pt idx="1031">
                  <c:v>5.42</c:v>
                </c:pt>
                <c:pt idx="1032">
                  <c:v>5.41</c:v>
                </c:pt>
                <c:pt idx="1033">
                  <c:v>5.4</c:v>
                </c:pt>
                <c:pt idx="1034">
                  <c:v>5.4</c:v>
                </c:pt>
                <c:pt idx="1035">
                  <c:v>5.39</c:v>
                </c:pt>
                <c:pt idx="1036">
                  <c:v>5.39</c:v>
                </c:pt>
                <c:pt idx="1037">
                  <c:v>5.38</c:v>
                </c:pt>
                <c:pt idx="1038">
                  <c:v>5.38</c:v>
                </c:pt>
                <c:pt idx="1039">
                  <c:v>5.37</c:v>
                </c:pt>
                <c:pt idx="1040">
                  <c:v>5.37</c:v>
                </c:pt>
                <c:pt idx="1041">
                  <c:v>5.36</c:v>
                </c:pt>
                <c:pt idx="1042">
                  <c:v>5.36</c:v>
                </c:pt>
                <c:pt idx="1043">
                  <c:v>5.35</c:v>
                </c:pt>
                <c:pt idx="1044">
                  <c:v>5.32</c:v>
                </c:pt>
                <c:pt idx="1045">
                  <c:v>5.29</c:v>
                </c:pt>
                <c:pt idx="1046">
                  <c:v>5.27</c:v>
                </c:pt>
                <c:pt idx="1047">
                  <c:v>5.25</c:v>
                </c:pt>
                <c:pt idx="1048">
                  <c:v>5.24</c:v>
                </c:pt>
                <c:pt idx="1049">
                  <c:v>5.23</c:v>
                </c:pt>
                <c:pt idx="1050">
                  <c:v>5.22</c:v>
                </c:pt>
                <c:pt idx="1051">
                  <c:v>5.21</c:v>
                </c:pt>
                <c:pt idx="1052">
                  <c:v>5.2</c:v>
                </c:pt>
                <c:pt idx="1053">
                  <c:v>5.2</c:v>
                </c:pt>
                <c:pt idx="1054">
                  <c:v>5.19</c:v>
                </c:pt>
                <c:pt idx="1055">
                  <c:v>5.18</c:v>
                </c:pt>
                <c:pt idx="1056">
                  <c:v>5.19</c:v>
                </c:pt>
                <c:pt idx="1057">
                  <c:v>5.2</c:v>
                </c:pt>
                <c:pt idx="1058">
                  <c:v>5.2</c:v>
                </c:pt>
                <c:pt idx="1059">
                  <c:v>5.21</c:v>
                </c:pt>
                <c:pt idx="1060">
                  <c:v>5.21</c:v>
                </c:pt>
                <c:pt idx="1061">
                  <c:v>5.22</c:v>
                </c:pt>
                <c:pt idx="1062">
                  <c:v>5.22</c:v>
                </c:pt>
                <c:pt idx="1063">
                  <c:v>5.22</c:v>
                </c:pt>
                <c:pt idx="1064">
                  <c:v>5.23</c:v>
                </c:pt>
                <c:pt idx="1065">
                  <c:v>5.23</c:v>
                </c:pt>
                <c:pt idx="1066">
                  <c:v>5.24</c:v>
                </c:pt>
                <c:pt idx="1067">
                  <c:v>5.24</c:v>
                </c:pt>
                <c:pt idx="1068">
                  <c:v>5.25</c:v>
                </c:pt>
                <c:pt idx="1069">
                  <c:v>5.26</c:v>
                </c:pt>
                <c:pt idx="1070">
                  <c:v>5.26</c:v>
                </c:pt>
                <c:pt idx="1071">
                  <c:v>5.27</c:v>
                </c:pt>
                <c:pt idx="1072">
                  <c:v>5.28</c:v>
                </c:pt>
                <c:pt idx="1073">
                  <c:v>5.29</c:v>
                </c:pt>
                <c:pt idx="1074">
                  <c:v>5.3</c:v>
                </c:pt>
                <c:pt idx="1075">
                  <c:v>5.3</c:v>
                </c:pt>
                <c:pt idx="1076">
                  <c:v>5.31</c:v>
                </c:pt>
                <c:pt idx="1077">
                  <c:v>5.32</c:v>
                </c:pt>
                <c:pt idx="1078">
                  <c:v>5.32</c:v>
                </c:pt>
                <c:pt idx="1079">
                  <c:v>5.33</c:v>
                </c:pt>
                <c:pt idx="1080">
                  <c:v>5.33</c:v>
                </c:pt>
                <c:pt idx="1081">
                  <c:v>5.33</c:v>
                </c:pt>
                <c:pt idx="1082">
                  <c:v>5.33</c:v>
                </c:pt>
                <c:pt idx="1083">
                  <c:v>5.33</c:v>
                </c:pt>
                <c:pt idx="1084">
                  <c:v>5.34</c:v>
                </c:pt>
                <c:pt idx="1085">
                  <c:v>5.34</c:v>
                </c:pt>
                <c:pt idx="1086">
                  <c:v>5.35</c:v>
                </c:pt>
                <c:pt idx="1087">
                  <c:v>5.36</c:v>
                </c:pt>
                <c:pt idx="1088">
                  <c:v>5.36</c:v>
                </c:pt>
                <c:pt idx="1089">
                  <c:v>5.36</c:v>
                </c:pt>
                <c:pt idx="1090">
                  <c:v>5.36</c:v>
                </c:pt>
                <c:pt idx="1091">
                  <c:v>5.37</c:v>
                </c:pt>
                <c:pt idx="1092">
                  <c:v>5.37</c:v>
                </c:pt>
                <c:pt idx="1093">
                  <c:v>5.37</c:v>
                </c:pt>
                <c:pt idx="1094">
                  <c:v>5.36</c:v>
                </c:pt>
                <c:pt idx="1095">
                  <c:v>5.36</c:v>
                </c:pt>
                <c:pt idx="1096">
                  <c:v>5.36</c:v>
                </c:pt>
                <c:pt idx="1097">
                  <c:v>5.36</c:v>
                </c:pt>
                <c:pt idx="1098">
                  <c:v>5.37</c:v>
                </c:pt>
                <c:pt idx="1099">
                  <c:v>5.37</c:v>
                </c:pt>
                <c:pt idx="1100">
                  <c:v>5.37</c:v>
                </c:pt>
                <c:pt idx="1101">
                  <c:v>5.37</c:v>
                </c:pt>
                <c:pt idx="1102">
                  <c:v>5.38</c:v>
                </c:pt>
                <c:pt idx="1103">
                  <c:v>5.38</c:v>
                </c:pt>
                <c:pt idx="1104">
                  <c:v>5.38</c:v>
                </c:pt>
                <c:pt idx="1105">
                  <c:v>5.37</c:v>
                </c:pt>
                <c:pt idx="1106">
                  <c:v>5.37</c:v>
                </c:pt>
                <c:pt idx="1107">
                  <c:v>5.36</c:v>
                </c:pt>
                <c:pt idx="1108">
                  <c:v>5.38</c:v>
                </c:pt>
                <c:pt idx="1109">
                  <c:v>5.38</c:v>
                </c:pt>
                <c:pt idx="1110">
                  <c:v>5.4</c:v>
                </c:pt>
                <c:pt idx="1111">
                  <c:v>5.31</c:v>
                </c:pt>
                <c:pt idx="1112">
                  <c:v>5.24</c:v>
                </c:pt>
                <c:pt idx="1113">
                  <c:v>5.21</c:v>
                </c:pt>
                <c:pt idx="1114">
                  <c:v>5.21</c:v>
                </c:pt>
                <c:pt idx="1115">
                  <c:v>5.19</c:v>
                </c:pt>
                <c:pt idx="1116">
                  <c:v>5.18</c:v>
                </c:pt>
                <c:pt idx="1117">
                  <c:v>5.17</c:v>
                </c:pt>
                <c:pt idx="1118">
                  <c:v>5.16</c:v>
                </c:pt>
                <c:pt idx="1119">
                  <c:v>5.15</c:v>
                </c:pt>
                <c:pt idx="1120">
                  <c:v>5.15</c:v>
                </c:pt>
                <c:pt idx="1121">
                  <c:v>5.15</c:v>
                </c:pt>
                <c:pt idx="1122">
                  <c:v>5.14</c:v>
                </c:pt>
                <c:pt idx="1123">
                  <c:v>5.14</c:v>
                </c:pt>
                <c:pt idx="1124">
                  <c:v>5.13</c:v>
                </c:pt>
                <c:pt idx="1125">
                  <c:v>5.13</c:v>
                </c:pt>
                <c:pt idx="1126">
                  <c:v>5.12</c:v>
                </c:pt>
                <c:pt idx="1127">
                  <c:v>5.1100000000000003</c:v>
                </c:pt>
                <c:pt idx="1128">
                  <c:v>5.0999999999999996</c:v>
                </c:pt>
                <c:pt idx="1129">
                  <c:v>5.0999999999999996</c:v>
                </c:pt>
                <c:pt idx="1130">
                  <c:v>5.09</c:v>
                </c:pt>
                <c:pt idx="1131">
                  <c:v>5.09</c:v>
                </c:pt>
                <c:pt idx="1132">
                  <c:v>5.09</c:v>
                </c:pt>
                <c:pt idx="1133">
                  <c:v>5.09</c:v>
                </c:pt>
                <c:pt idx="1134">
                  <c:v>5.09</c:v>
                </c:pt>
                <c:pt idx="1135">
                  <c:v>5.07</c:v>
                </c:pt>
                <c:pt idx="1136">
                  <c:v>5.05</c:v>
                </c:pt>
                <c:pt idx="1137">
                  <c:v>5.05</c:v>
                </c:pt>
                <c:pt idx="1138">
                  <c:v>5.05</c:v>
                </c:pt>
                <c:pt idx="1139">
                  <c:v>5.05</c:v>
                </c:pt>
                <c:pt idx="1140">
                  <c:v>5.05</c:v>
                </c:pt>
                <c:pt idx="1141">
                  <c:v>5.04</c:v>
                </c:pt>
                <c:pt idx="1142">
                  <c:v>5.04</c:v>
                </c:pt>
                <c:pt idx="1143">
                  <c:v>5.04</c:v>
                </c:pt>
                <c:pt idx="1144">
                  <c:v>5.04</c:v>
                </c:pt>
                <c:pt idx="1145">
                  <c:v>5.04</c:v>
                </c:pt>
                <c:pt idx="1146">
                  <c:v>5.04</c:v>
                </c:pt>
                <c:pt idx="1147">
                  <c:v>5.04</c:v>
                </c:pt>
                <c:pt idx="1148">
                  <c:v>5.05</c:v>
                </c:pt>
                <c:pt idx="1149">
                  <c:v>5.05</c:v>
                </c:pt>
                <c:pt idx="1150">
                  <c:v>5.05</c:v>
                </c:pt>
                <c:pt idx="1151">
                  <c:v>5.05</c:v>
                </c:pt>
                <c:pt idx="1152">
                  <c:v>5.04</c:v>
                </c:pt>
                <c:pt idx="1153">
                  <c:v>5.03</c:v>
                </c:pt>
                <c:pt idx="1154">
                  <c:v>5.04</c:v>
                </c:pt>
                <c:pt idx="1155">
                  <c:v>5.04</c:v>
                </c:pt>
                <c:pt idx="1156">
                  <c:v>5.05</c:v>
                </c:pt>
                <c:pt idx="1157">
                  <c:v>5.05</c:v>
                </c:pt>
                <c:pt idx="1158">
                  <c:v>5.03</c:v>
                </c:pt>
                <c:pt idx="1159">
                  <c:v>5.04</c:v>
                </c:pt>
                <c:pt idx="1160">
                  <c:v>5.04</c:v>
                </c:pt>
                <c:pt idx="1161">
                  <c:v>5.07</c:v>
                </c:pt>
                <c:pt idx="1162">
                  <c:v>5.0599999999999996</c:v>
                </c:pt>
                <c:pt idx="1163">
                  <c:v>5.0999999999999996</c:v>
                </c:pt>
                <c:pt idx="1164">
                  <c:v>5.07</c:v>
                </c:pt>
                <c:pt idx="1165">
                  <c:v>5.07</c:v>
                </c:pt>
                <c:pt idx="1166">
                  <c:v>5.07</c:v>
                </c:pt>
                <c:pt idx="1167">
                  <c:v>5.07</c:v>
                </c:pt>
                <c:pt idx="1168">
                  <c:v>5.07</c:v>
                </c:pt>
                <c:pt idx="1169">
                  <c:v>5.08</c:v>
                </c:pt>
                <c:pt idx="1170">
                  <c:v>5.08</c:v>
                </c:pt>
                <c:pt idx="1171">
                  <c:v>5.08</c:v>
                </c:pt>
                <c:pt idx="1172">
                  <c:v>5.0999999999999996</c:v>
                </c:pt>
                <c:pt idx="1173">
                  <c:v>5.12</c:v>
                </c:pt>
                <c:pt idx="1174">
                  <c:v>5.13</c:v>
                </c:pt>
                <c:pt idx="1175">
                  <c:v>5.13</c:v>
                </c:pt>
                <c:pt idx="1176">
                  <c:v>5.13</c:v>
                </c:pt>
                <c:pt idx="1177">
                  <c:v>5.13</c:v>
                </c:pt>
                <c:pt idx="1178">
                  <c:v>5.12</c:v>
                </c:pt>
                <c:pt idx="1179">
                  <c:v>5.12</c:v>
                </c:pt>
                <c:pt idx="1180">
                  <c:v>5.12</c:v>
                </c:pt>
                <c:pt idx="1181">
                  <c:v>5.12</c:v>
                </c:pt>
                <c:pt idx="1182">
                  <c:v>5.12</c:v>
                </c:pt>
                <c:pt idx="1183">
                  <c:v>5.12</c:v>
                </c:pt>
                <c:pt idx="1184">
                  <c:v>5.12</c:v>
                </c:pt>
                <c:pt idx="1185">
                  <c:v>5.13</c:v>
                </c:pt>
                <c:pt idx="1186">
                  <c:v>5.13</c:v>
                </c:pt>
                <c:pt idx="1187">
                  <c:v>5.12</c:v>
                </c:pt>
                <c:pt idx="1188">
                  <c:v>5.1100000000000003</c:v>
                </c:pt>
                <c:pt idx="1189">
                  <c:v>5.1100000000000003</c:v>
                </c:pt>
                <c:pt idx="1190">
                  <c:v>5.0999999999999996</c:v>
                </c:pt>
                <c:pt idx="1191">
                  <c:v>5.0999999999999996</c:v>
                </c:pt>
                <c:pt idx="1192">
                  <c:v>5.0999999999999996</c:v>
                </c:pt>
                <c:pt idx="1193">
                  <c:v>5.0999999999999996</c:v>
                </c:pt>
                <c:pt idx="1194">
                  <c:v>5.0999999999999996</c:v>
                </c:pt>
                <c:pt idx="1195">
                  <c:v>5.0999999999999996</c:v>
                </c:pt>
                <c:pt idx="1196">
                  <c:v>5.1100000000000003</c:v>
                </c:pt>
                <c:pt idx="1197">
                  <c:v>5.1100000000000003</c:v>
                </c:pt>
                <c:pt idx="1198">
                  <c:v>5.1100000000000003</c:v>
                </c:pt>
                <c:pt idx="1199">
                  <c:v>5.1100000000000003</c:v>
                </c:pt>
                <c:pt idx="1200">
                  <c:v>5.0999999999999996</c:v>
                </c:pt>
                <c:pt idx="1201">
                  <c:v>5.0999999999999996</c:v>
                </c:pt>
                <c:pt idx="1202">
                  <c:v>5.09</c:v>
                </c:pt>
                <c:pt idx="1203">
                  <c:v>5.08</c:v>
                </c:pt>
                <c:pt idx="1204">
                  <c:v>5.09</c:v>
                </c:pt>
                <c:pt idx="1205">
                  <c:v>5.09</c:v>
                </c:pt>
                <c:pt idx="1206">
                  <c:v>5.08</c:v>
                </c:pt>
                <c:pt idx="1207">
                  <c:v>5.08</c:v>
                </c:pt>
                <c:pt idx="1208">
                  <c:v>5.12</c:v>
                </c:pt>
                <c:pt idx="1209">
                  <c:v>5.15</c:v>
                </c:pt>
                <c:pt idx="1210">
                  <c:v>5.16</c:v>
                </c:pt>
                <c:pt idx="1211">
                  <c:v>5.16</c:v>
                </c:pt>
                <c:pt idx="1212">
                  <c:v>5.17</c:v>
                </c:pt>
                <c:pt idx="1213">
                  <c:v>5.16</c:v>
                </c:pt>
                <c:pt idx="1214">
                  <c:v>5.16</c:v>
                </c:pt>
                <c:pt idx="1215">
                  <c:v>5.15</c:v>
                </c:pt>
                <c:pt idx="1216">
                  <c:v>5.15</c:v>
                </c:pt>
                <c:pt idx="1217">
                  <c:v>5.15</c:v>
                </c:pt>
                <c:pt idx="1218">
                  <c:v>5.15</c:v>
                </c:pt>
                <c:pt idx="1219">
                  <c:v>5.15</c:v>
                </c:pt>
                <c:pt idx="1220">
                  <c:v>5.16</c:v>
                </c:pt>
                <c:pt idx="1221">
                  <c:v>5.16</c:v>
                </c:pt>
                <c:pt idx="1222">
                  <c:v>5.16</c:v>
                </c:pt>
                <c:pt idx="1223">
                  <c:v>5.16</c:v>
                </c:pt>
                <c:pt idx="1224">
                  <c:v>5.16</c:v>
                </c:pt>
                <c:pt idx="1225">
                  <c:v>5.16</c:v>
                </c:pt>
                <c:pt idx="1226">
                  <c:v>5.16</c:v>
                </c:pt>
                <c:pt idx="1227">
                  <c:v>5.16</c:v>
                </c:pt>
                <c:pt idx="1228">
                  <c:v>5.16</c:v>
                </c:pt>
                <c:pt idx="1229">
                  <c:v>5.16</c:v>
                </c:pt>
                <c:pt idx="1230">
                  <c:v>5.17</c:v>
                </c:pt>
                <c:pt idx="1231">
                  <c:v>5.18</c:v>
                </c:pt>
                <c:pt idx="1232">
                  <c:v>5.19</c:v>
                </c:pt>
                <c:pt idx="1233">
                  <c:v>5.19</c:v>
                </c:pt>
                <c:pt idx="1234">
                  <c:v>5.2</c:v>
                </c:pt>
                <c:pt idx="1235">
                  <c:v>5.2</c:v>
                </c:pt>
                <c:pt idx="1236">
                  <c:v>5.19</c:v>
                </c:pt>
                <c:pt idx="1237">
                  <c:v>5.19</c:v>
                </c:pt>
                <c:pt idx="1238">
                  <c:v>5.19</c:v>
                </c:pt>
                <c:pt idx="1239">
                  <c:v>5.19</c:v>
                </c:pt>
                <c:pt idx="1240">
                  <c:v>5.2</c:v>
                </c:pt>
                <c:pt idx="1241">
                  <c:v>5.2</c:v>
                </c:pt>
                <c:pt idx="1242">
                  <c:v>5.21</c:v>
                </c:pt>
                <c:pt idx="1243">
                  <c:v>5.21</c:v>
                </c:pt>
                <c:pt idx="1244">
                  <c:v>5.17</c:v>
                </c:pt>
                <c:pt idx="1245">
                  <c:v>5.17</c:v>
                </c:pt>
                <c:pt idx="1246">
                  <c:v>5.15</c:v>
                </c:pt>
                <c:pt idx="1247">
                  <c:v>5.16</c:v>
                </c:pt>
                <c:pt idx="1248">
                  <c:v>5.17</c:v>
                </c:pt>
                <c:pt idx="1249">
                  <c:v>5.17</c:v>
                </c:pt>
                <c:pt idx="1250">
                  <c:v>5.17</c:v>
                </c:pt>
                <c:pt idx="1251">
                  <c:v>5.18</c:v>
                </c:pt>
                <c:pt idx="1252">
                  <c:v>5.18</c:v>
                </c:pt>
                <c:pt idx="1253">
                  <c:v>5.19</c:v>
                </c:pt>
                <c:pt idx="1254">
                  <c:v>5.2</c:v>
                </c:pt>
                <c:pt idx="1255">
                  <c:v>5.22</c:v>
                </c:pt>
                <c:pt idx="1256">
                  <c:v>5.22</c:v>
                </c:pt>
                <c:pt idx="1257">
                  <c:v>5.24</c:v>
                </c:pt>
                <c:pt idx="1258">
                  <c:v>5.24</c:v>
                </c:pt>
                <c:pt idx="1259">
                  <c:v>5.24</c:v>
                </c:pt>
                <c:pt idx="1260">
                  <c:v>5.24</c:v>
                </c:pt>
                <c:pt idx="1261">
                  <c:v>5.27</c:v>
                </c:pt>
                <c:pt idx="1262">
                  <c:v>5.28</c:v>
                </c:pt>
                <c:pt idx="1263">
                  <c:v>5.28</c:v>
                </c:pt>
                <c:pt idx="1264">
                  <c:v>5.29</c:v>
                </c:pt>
                <c:pt idx="1265">
                  <c:v>5.31</c:v>
                </c:pt>
                <c:pt idx="1266">
                  <c:v>5.33</c:v>
                </c:pt>
                <c:pt idx="1267">
                  <c:v>5.37</c:v>
                </c:pt>
                <c:pt idx="1268">
                  <c:v>5.39</c:v>
                </c:pt>
                <c:pt idx="1269">
                  <c:v>5.41</c:v>
                </c:pt>
                <c:pt idx="1270">
                  <c:v>5.44</c:v>
                </c:pt>
                <c:pt idx="1271">
                  <c:v>5.43</c:v>
                </c:pt>
                <c:pt idx="1272">
                  <c:v>5.43</c:v>
                </c:pt>
                <c:pt idx="1273">
                  <c:v>5.54</c:v>
                </c:pt>
                <c:pt idx="1274">
                  <c:v>5.54</c:v>
                </c:pt>
                <c:pt idx="1275">
                  <c:v>5.55</c:v>
                </c:pt>
                <c:pt idx="1276">
                  <c:v>5.55</c:v>
                </c:pt>
                <c:pt idx="1277">
                  <c:v>5.56</c:v>
                </c:pt>
                <c:pt idx="1278">
                  <c:v>5.57</c:v>
                </c:pt>
                <c:pt idx="1279">
                  <c:v>5.58</c:v>
                </c:pt>
                <c:pt idx="1280">
                  <c:v>5.55</c:v>
                </c:pt>
                <c:pt idx="1281">
                  <c:v>5.54</c:v>
                </c:pt>
                <c:pt idx="1282">
                  <c:v>5.54</c:v>
                </c:pt>
                <c:pt idx="1283">
                  <c:v>5.53</c:v>
                </c:pt>
                <c:pt idx="1284">
                  <c:v>5.52</c:v>
                </c:pt>
                <c:pt idx="1285">
                  <c:v>5.51</c:v>
                </c:pt>
                <c:pt idx="1286">
                  <c:v>5.51</c:v>
                </c:pt>
                <c:pt idx="1287">
                  <c:v>5.5</c:v>
                </c:pt>
                <c:pt idx="1288">
                  <c:v>5.5</c:v>
                </c:pt>
                <c:pt idx="1289">
                  <c:v>5.5</c:v>
                </c:pt>
                <c:pt idx="1290">
                  <c:v>5.49</c:v>
                </c:pt>
                <c:pt idx="1291">
                  <c:v>5.47</c:v>
                </c:pt>
                <c:pt idx="1292">
                  <c:v>5.46</c:v>
                </c:pt>
                <c:pt idx="1293">
                  <c:v>5.46</c:v>
                </c:pt>
                <c:pt idx="1294">
                  <c:v>5.46</c:v>
                </c:pt>
                <c:pt idx="1295">
                  <c:v>5.45</c:v>
                </c:pt>
                <c:pt idx="1296">
                  <c:v>5.45</c:v>
                </c:pt>
                <c:pt idx="1297">
                  <c:v>5.44</c:v>
                </c:pt>
                <c:pt idx="1298">
                  <c:v>5.44</c:v>
                </c:pt>
                <c:pt idx="1299">
                  <c:v>5.45</c:v>
                </c:pt>
                <c:pt idx="1300">
                  <c:v>5.43</c:v>
                </c:pt>
                <c:pt idx="1301">
                  <c:v>5.45</c:v>
                </c:pt>
                <c:pt idx="1302">
                  <c:v>5.45</c:v>
                </c:pt>
                <c:pt idx="1303">
                  <c:v>5.46</c:v>
                </c:pt>
                <c:pt idx="1304">
                  <c:v>5.47</c:v>
                </c:pt>
                <c:pt idx="1305">
                  <c:v>5.47</c:v>
                </c:pt>
                <c:pt idx="1306">
                  <c:v>5.48</c:v>
                </c:pt>
                <c:pt idx="1307">
                  <c:v>5.47</c:v>
                </c:pt>
                <c:pt idx="1308">
                  <c:v>5.47</c:v>
                </c:pt>
                <c:pt idx="1309">
                  <c:v>5.45</c:v>
                </c:pt>
                <c:pt idx="1310">
                  <c:v>5.45</c:v>
                </c:pt>
                <c:pt idx="1311">
                  <c:v>5.45</c:v>
                </c:pt>
                <c:pt idx="1312">
                  <c:v>5.45</c:v>
                </c:pt>
                <c:pt idx="1313">
                  <c:v>5.45</c:v>
                </c:pt>
                <c:pt idx="1314">
                  <c:v>5.45</c:v>
                </c:pt>
                <c:pt idx="1315">
                  <c:v>5.46</c:v>
                </c:pt>
                <c:pt idx="1316">
                  <c:v>5.47</c:v>
                </c:pt>
                <c:pt idx="1317">
                  <c:v>5.47</c:v>
                </c:pt>
                <c:pt idx="1318">
                  <c:v>5.52</c:v>
                </c:pt>
                <c:pt idx="1319">
                  <c:v>5.48</c:v>
                </c:pt>
                <c:pt idx="1320">
                  <c:v>5.48</c:v>
                </c:pt>
                <c:pt idx="1321">
                  <c:v>5.48</c:v>
                </c:pt>
                <c:pt idx="1322">
                  <c:v>5.47</c:v>
                </c:pt>
                <c:pt idx="1323">
                  <c:v>5.47</c:v>
                </c:pt>
                <c:pt idx="1324">
                  <c:v>5.47</c:v>
                </c:pt>
                <c:pt idx="1325">
                  <c:v>5.47</c:v>
                </c:pt>
                <c:pt idx="1326">
                  <c:v>5.48</c:v>
                </c:pt>
                <c:pt idx="1327">
                  <c:v>5.48</c:v>
                </c:pt>
                <c:pt idx="1328">
                  <c:v>5.48</c:v>
                </c:pt>
                <c:pt idx="1329">
                  <c:v>5.48</c:v>
                </c:pt>
                <c:pt idx="1330">
                  <c:v>5.48</c:v>
                </c:pt>
                <c:pt idx="1331">
                  <c:v>5.48</c:v>
                </c:pt>
                <c:pt idx="1332">
                  <c:v>5.47</c:v>
                </c:pt>
                <c:pt idx="1333">
                  <c:v>5.47</c:v>
                </c:pt>
                <c:pt idx="1334">
                  <c:v>5.47</c:v>
                </c:pt>
                <c:pt idx="1335">
                  <c:v>5.47</c:v>
                </c:pt>
                <c:pt idx="1336">
                  <c:v>5.48</c:v>
                </c:pt>
                <c:pt idx="1337">
                  <c:v>5.48</c:v>
                </c:pt>
                <c:pt idx="1338">
                  <c:v>5.49</c:v>
                </c:pt>
                <c:pt idx="1339">
                  <c:v>5.49</c:v>
                </c:pt>
                <c:pt idx="1340">
                  <c:v>5.5</c:v>
                </c:pt>
                <c:pt idx="1341">
                  <c:v>5.52</c:v>
                </c:pt>
                <c:pt idx="1342">
                  <c:v>5.53</c:v>
                </c:pt>
                <c:pt idx="1343">
                  <c:v>5.53</c:v>
                </c:pt>
                <c:pt idx="1344">
                  <c:v>5.53</c:v>
                </c:pt>
                <c:pt idx="1345">
                  <c:v>5.53</c:v>
                </c:pt>
                <c:pt idx="1346">
                  <c:v>5.53</c:v>
                </c:pt>
                <c:pt idx="1347">
                  <c:v>5.53</c:v>
                </c:pt>
                <c:pt idx="1348">
                  <c:v>5.53</c:v>
                </c:pt>
                <c:pt idx="1349">
                  <c:v>5.54</c:v>
                </c:pt>
                <c:pt idx="1350">
                  <c:v>5.53</c:v>
                </c:pt>
                <c:pt idx="1351">
                  <c:v>5.53</c:v>
                </c:pt>
                <c:pt idx="1352">
                  <c:v>5.53</c:v>
                </c:pt>
                <c:pt idx="1353">
                  <c:v>5.54</c:v>
                </c:pt>
                <c:pt idx="1354">
                  <c:v>5.53</c:v>
                </c:pt>
                <c:pt idx="1355">
                  <c:v>5.52</c:v>
                </c:pt>
                <c:pt idx="1356">
                  <c:v>5.47</c:v>
                </c:pt>
                <c:pt idx="1357">
                  <c:v>5.46</c:v>
                </c:pt>
                <c:pt idx="1358">
                  <c:v>5.46</c:v>
                </c:pt>
                <c:pt idx="1359">
                  <c:v>5.46</c:v>
                </c:pt>
                <c:pt idx="1360">
                  <c:v>5.47</c:v>
                </c:pt>
                <c:pt idx="1361">
                  <c:v>5.47</c:v>
                </c:pt>
                <c:pt idx="1362">
                  <c:v>5.47</c:v>
                </c:pt>
                <c:pt idx="1363">
                  <c:v>5.46</c:v>
                </c:pt>
                <c:pt idx="1364">
                  <c:v>5.47</c:v>
                </c:pt>
                <c:pt idx="1365">
                  <c:v>5.47</c:v>
                </c:pt>
                <c:pt idx="1366">
                  <c:v>5.47</c:v>
                </c:pt>
                <c:pt idx="1367">
                  <c:v>5.47</c:v>
                </c:pt>
                <c:pt idx="1368">
                  <c:v>5.46</c:v>
                </c:pt>
                <c:pt idx="1369">
                  <c:v>5.46</c:v>
                </c:pt>
                <c:pt idx="1370">
                  <c:v>5.46</c:v>
                </c:pt>
                <c:pt idx="1371">
                  <c:v>5.46</c:v>
                </c:pt>
                <c:pt idx="1372">
                  <c:v>5.47</c:v>
                </c:pt>
                <c:pt idx="1373">
                  <c:v>5.48</c:v>
                </c:pt>
                <c:pt idx="1374">
                  <c:v>5.5</c:v>
                </c:pt>
                <c:pt idx="1375">
                  <c:v>5.51</c:v>
                </c:pt>
                <c:pt idx="1376">
                  <c:v>5.51</c:v>
                </c:pt>
                <c:pt idx="1377">
                  <c:v>5.55</c:v>
                </c:pt>
                <c:pt idx="1378">
                  <c:v>5.55</c:v>
                </c:pt>
                <c:pt idx="1379">
                  <c:v>5.56</c:v>
                </c:pt>
                <c:pt idx="1380">
                  <c:v>5.55</c:v>
                </c:pt>
                <c:pt idx="1381">
                  <c:v>5.55</c:v>
                </c:pt>
                <c:pt idx="1382">
                  <c:v>5.54</c:v>
                </c:pt>
                <c:pt idx="1383">
                  <c:v>5.53</c:v>
                </c:pt>
                <c:pt idx="1384">
                  <c:v>5.53</c:v>
                </c:pt>
                <c:pt idx="1385">
                  <c:v>5.53</c:v>
                </c:pt>
                <c:pt idx="1386">
                  <c:v>5.53</c:v>
                </c:pt>
                <c:pt idx="1387">
                  <c:v>5.55</c:v>
                </c:pt>
                <c:pt idx="1388">
                  <c:v>5.54</c:v>
                </c:pt>
                <c:pt idx="1389">
                  <c:v>5.54</c:v>
                </c:pt>
                <c:pt idx="1390">
                  <c:v>5.53</c:v>
                </c:pt>
                <c:pt idx="1391">
                  <c:v>5.54</c:v>
                </c:pt>
                <c:pt idx="1392">
                  <c:v>5.55</c:v>
                </c:pt>
                <c:pt idx="1393">
                  <c:v>5.55</c:v>
                </c:pt>
                <c:pt idx="1394">
                  <c:v>5.55</c:v>
                </c:pt>
                <c:pt idx="1395">
                  <c:v>5.55</c:v>
                </c:pt>
                <c:pt idx="1396">
                  <c:v>5.55</c:v>
                </c:pt>
                <c:pt idx="1397">
                  <c:v>5.55</c:v>
                </c:pt>
                <c:pt idx="1398">
                  <c:v>5.55</c:v>
                </c:pt>
                <c:pt idx="1399">
                  <c:v>5.56</c:v>
                </c:pt>
                <c:pt idx="1400">
                  <c:v>5.56</c:v>
                </c:pt>
                <c:pt idx="1401">
                  <c:v>5.56</c:v>
                </c:pt>
                <c:pt idx="1402">
                  <c:v>5.56</c:v>
                </c:pt>
                <c:pt idx="1403">
                  <c:v>5.57</c:v>
                </c:pt>
                <c:pt idx="1404">
                  <c:v>5.57</c:v>
                </c:pt>
                <c:pt idx="1405">
                  <c:v>5.57</c:v>
                </c:pt>
                <c:pt idx="1406">
                  <c:v>5.57</c:v>
                </c:pt>
                <c:pt idx="1407">
                  <c:v>5.57</c:v>
                </c:pt>
                <c:pt idx="1408">
                  <c:v>5.57</c:v>
                </c:pt>
                <c:pt idx="1409">
                  <c:v>5.59</c:v>
                </c:pt>
                <c:pt idx="1410">
                  <c:v>5.59</c:v>
                </c:pt>
                <c:pt idx="1411">
                  <c:v>5.59</c:v>
                </c:pt>
                <c:pt idx="1412">
                  <c:v>5.6</c:v>
                </c:pt>
                <c:pt idx="1413">
                  <c:v>5.6</c:v>
                </c:pt>
                <c:pt idx="1414">
                  <c:v>5.61</c:v>
                </c:pt>
                <c:pt idx="1415">
                  <c:v>5.61</c:v>
                </c:pt>
                <c:pt idx="1416">
                  <c:v>5.61</c:v>
                </c:pt>
                <c:pt idx="1417">
                  <c:v>5.63</c:v>
                </c:pt>
                <c:pt idx="1418">
                  <c:v>5.63</c:v>
                </c:pt>
                <c:pt idx="1419">
                  <c:v>5.63</c:v>
                </c:pt>
                <c:pt idx="1420">
                  <c:v>5.64</c:v>
                </c:pt>
                <c:pt idx="1421">
                  <c:v>5.65</c:v>
                </c:pt>
                <c:pt idx="1422">
                  <c:v>5.65</c:v>
                </c:pt>
                <c:pt idx="1423">
                  <c:v>5.65</c:v>
                </c:pt>
                <c:pt idx="1424">
                  <c:v>5.66</c:v>
                </c:pt>
                <c:pt idx="1425">
                  <c:v>5.65</c:v>
                </c:pt>
                <c:pt idx="1426">
                  <c:v>5.62</c:v>
                </c:pt>
                <c:pt idx="1427">
                  <c:v>5.62</c:v>
                </c:pt>
                <c:pt idx="1428">
                  <c:v>5.66</c:v>
                </c:pt>
                <c:pt idx="1429">
                  <c:v>5.67</c:v>
                </c:pt>
                <c:pt idx="1430">
                  <c:v>5.67</c:v>
                </c:pt>
                <c:pt idx="1431">
                  <c:v>5.68</c:v>
                </c:pt>
                <c:pt idx="1432">
                  <c:v>5.69</c:v>
                </c:pt>
                <c:pt idx="1433">
                  <c:v>5.71</c:v>
                </c:pt>
                <c:pt idx="1434">
                  <c:v>5.73</c:v>
                </c:pt>
                <c:pt idx="1435">
                  <c:v>5.75</c:v>
                </c:pt>
                <c:pt idx="1436">
                  <c:v>5.77</c:v>
                </c:pt>
                <c:pt idx="1437">
                  <c:v>5.38</c:v>
                </c:pt>
                <c:pt idx="1438">
                  <c:v>5.37</c:v>
                </c:pt>
                <c:pt idx="1439">
                  <c:v>5.39</c:v>
                </c:pt>
                <c:pt idx="1440">
                  <c:v>5.39</c:v>
                </c:pt>
                <c:pt idx="1441">
                  <c:v>5.39</c:v>
                </c:pt>
                <c:pt idx="1442">
                  <c:v>5.39</c:v>
                </c:pt>
                <c:pt idx="1443">
                  <c:v>5.39</c:v>
                </c:pt>
                <c:pt idx="1444">
                  <c:v>5.39</c:v>
                </c:pt>
                <c:pt idx="1445">
                  <c:v>5.4</c:v>
                </c:pt>
                <c:pt idx="1446">
                  <c:v>5.41</c:v>
                </c:pt>
                <c:pt idx="1447">
                  <c:v>5.42</c:v>
                </c:pt>
                <c:pt idx="1448">
                  <c:v>5.44</c:v>
                </c:pt>
                <c:pt idx="1449">
                  <c:v>5.43</c:v>
                </c:pt>
                <c:pt idx="1450">
                  <c:v>5.44</c:v>
                </c:pt>
                <c:pt idx="1451">
                  <c:v>5.33</c:v>
                </c:pt>
                <c:pt idx="1452">
                  <c:v>5.31</c:v>
                </c:pt>
                <c:pt idx="1453">
                  <c:v>5.31</c:v>
                </c:pt>
                <c:pt idx="1454">
                  <c:v>5.3</c:v>
                </c:pt>
                <c:pt idx="1455">
                  <c:v>5.29</c:v>
                </c:pt>
                <c:pt idx="1456">
                  <c:v>5.29</c:v>
                </c:pt>
                <c:pt idx="1457">
                  <c:v>5.29</c:v>
                </c:pt>
                <c:pt idx="1458">
                  <c:v>5.29</c:v>
                </c:pt>
                <c:pt idx="1459">
                  <c:v>5.29</c:v>
                </c:pt>
                <c:pt idx="1460">
                  <c:v>5.29</c:v>
                </c:pt>
                <c:pt idx="1461">
                  <c:v>5.29</c:v>
                </c:pt>
                <c:pt idx="1462">
                  <c:v>5.31</c:v>
                </c:pt>
                <c:pt idx="1463">
                  <c:v>5.31</c:v>
                </c:pt>
                <c:pt idx="1464">
                  <c:v>5.31</c:v>
                </c:pt>
                <c:pt idx="1465">
                  <c:v>5.3</c:v>
                </c:pt>
                <c:pt idx="1466">
                  <c:v>5.3</c:v>
                </c:pt>
                <c:pt idx="1467">
                  <c:v>5.29</c:v>
                </c:pt>
                <c:pt idx="1468">
                  <c:v>5.29</c:v>
                </c:pt>
                <c:pt idx="1469">
                  <c:v>5.29</c:v>
                </c:pt>
                <c:pt idx="1470">
                  <c:v>5.3</c:v>
                </c:pt>
                <c:pt idx="1471">
                  <c:v>5.32</c:v>
                </c:pt>
                <c:pt idx="1472">
                  <c:v>5.33</c:v>
                </c:pt>
                <c:pt idx="1473">
                  <c:v>5.32</c:v>
                </c:pt>
                <c:pt idx="1474">
                  <c:v>5.33</c:v>
                </c:pt>
                <c:pt idx="1475">
                  <c:v>5.33</c:v>
                </c:pt>
                <c:pt idx="1476">
                  <c:v>5.32</c:v>
                </c:pt>
                <c:pt idx="1477">
                  <c:v>5.3</c:v>
                </c:pt>
                <c:pt idx="1478">
                  <c:v>5.3</c:v>
                </c:pt>
                <c:pt idx="1479">
                  <c:v>5.29</c:v>
                </c:pt>
                <c:pt idx="1480">
                  <c:v>5.29</c:v>
                </c:pt>
                <c:pt idx="1481">
                  <c:v>5.29</c:v>
                </c:pt>
                <c:pt idx="1482">
                  <c:v>5.3</c:v>
                </c:pt>
                <c:pt idx="1483">
                  <c:v>5.29</c:v>
                </c:pt>
                <c:pt idx="1484">
                  <c:v>5.29</c:v>
                </c:pt>
                <c:pt idx="1485">
                  <c:v>5.29</c:v>
                </c:pt>
                <c:pt idx="1486">
                  <c:v>5.29</c:v>
                </c:pt>
                <c:pt idx="1487">
                  <c:v>5.3</c:v>
                </c:pt>
                <c:pt idx="1488">
                  <c:v>5.29</c:v>
                </c:pt>
                <c:pt idx="1489">
                  <c:v>5.29</c:v>
                </c:pt>
                <c:pt idx="1490">
                  <c:v>5.29</c:v>
                </c:pt>
                <c:pt idx="1491">
                  <c:v>5.28</c:v>
                </c:pt>
                <c:pt idx="1492">
                  <c:v>5.28</c:v>
                </c:pt>
                <c:pt idx="1493">
                  <c:v>5.28</c:v>
                </c:pt>
                <c:pt idx="1494">
                  <c:v>5.29</c:v>
                </c:pt>
                <c:pt idx="1495">
                  <c:v>5.29</c:v>
                </c:pt>
                <c:pt idx="1496">
                  <c:v>5.29</c:v>
                </c:pt>
                <c:pt idx="1497">
                  <c:v>5.29</c:v>
                </c:pt>
                <c:pt idx="1498">
                  <c:v>5.29</c:v>
                </c:pt>
                <c:pt idx="1499">
                  <c:v>5.38</c:v>
                </c:pt>
                <c:pt idx="1500">
                  <c:v>5.39</c:v>
                </c:pt>
                <c:pt idx="1501">
                  <c:v>5.39</c:v>
                </c:pt>
                <c:pt idx="1502">
                  <c:v>5.39</c:v>
                </c:pt>
                <c:pt idx="1503">
                  <c:v>5.39</c:v>
                </c:pt>
                <c:pt idx="1504">
                  <c:v>5.4</c:v>
                </c:pt>
                <c:pt idx="1505">
                  <c:v>5.41</c:v>
                </c:pt>
                <c:pt idx="1506">
                  <c:v>5.41</c:v>
                </c:pt>
                <c:pt idx="1507">
                  <c:v>5.42</c:v>
                </c:pt>
                <c:pt idx="1508">
                  <c:v>5.57</c:v>
                </c:pt>
                <c:pt idx="1509">
                  <c:v>5.47</c:v>
                </c:pt>
                <c:pt idx="1510">
                  <c:v>5.47</c:v>
                </c:pt>
                <c:pt idx="1511">
                  <c:v>5.47</c:v>
                </c:pt>
                <c:pt idx="1512">
                  <c:v>5.47</c:v>
                </c:pt>
                <c:pt idx="1513">
                  <c:v>5.48</c:v>
                </c:pt>
                <c:pt idx="1514">
                  <c:v>5.49</c:v>
                </c:pt>
                <c:pt idx="1515">
                  <c:v>5.49</c:v>
                </c:pt>
                <c:pt idx="1516">
                  <c:v>5.49</c:v>
                </c:pt>
                <c:pt idx="1517">
                  <c:v>5.48</c:v>
                </c:pt>
                <c:pt idx="1518">
                  <c:v>5.48</c:v>
                </c:pt>
                <c:pt idx="1519">
                  <c:v>5.48</c:v>
                </c:pt>
                <c:pt idx="1520">
                  <c:v>5.46</c:v>
                </c:pt>
                <c:pt idx="1521">
                  <c:v>5.44</c:v>
                </c:pt>
                <c:pt idx="1522">
                  <c:v>5.46</c:v>
                </c:pt>
                <c:pt idx="1523">
                  <c:v>5.47</c:v>
                </c:pt>
                <c:pt idx="1524">
                  <c:v>5.46</c:v>
                </c:pt>
                <c:pt idx="1525">
                  <c:v>5.45</c:v>
                </c:pt>
                <c:pt idx="1526">
                  <c:v>5.44</c:v>
                </c:pt>
                <c:pt idx="1527">
                  <c:v>5.44</c:v>
                </c:pt>
                <c:pt idx="1528">
                  <c:v>5.43</c:v>
                </c:pt>
                <c:pt idx="1529">
                  <c:v>5.43</c:v>
                </c:pt>
                <c:pt idx="1530">
                  <c:v>5.43</c:v>
                </c:pt>
                <c:pt idx="1531">
                  <c:v>5.44</c:v>
                </c:pt>
                <c:pt idx="1532">
                  <c:v>5.41</c:v>
                </c:pt>
                <c:pt idx="1533">
                  <c:v>5.41</c:v>
                </c:pt>
                <c:pt idx="1534">
                  <c:v>5.41</c:v>
                </c:pt>
                <c:pt idx="1535">
                  <c:v>5.39</c:v>
                </c:pt>
                <c:pt idx="1536">
                  <c:v>5.43</c:v>
                </c:pt>
                <c:pt idx="1537">
                  <c:v>5.39</c:v>
                </c:pt>
                <c:pt idx="1538">
                  <c:v>5.39</c:v>
                </c:pt>
                <c:pt idx="1539">
                  <c:v>5.38</c:v>
                </c:pt>
                <c:pt idx="1540">
                  <c:v>5.38</c:v>
                </c:pt>
                <c:pt idx="1541">
                  <c:v>5.39</c:v>
                </c:pt>
                <c:pt idx="1542">
                  <c:v>5.39</c:v>
                </c:pt>
                <c:pt idx="1543">
                  <c:v>5.39</c:v>
                </c:pt>
                <c:pt idx="1544">
                  <c:v>5.41</c:v>
                </c:pt>
                <c:pt idx="1545">
                  <c:v>5.42</c:v>
                </c:pt>
                <c:pt idx="1546">
                  <c:v>5.43</c:v>
                </c:pt>
                <c:pt idx="1547">
                  <c:v>5.43</c:v>
                </c:pt>
                <c:pt idx="1548">
                  <c:v>5.42</c:v>
                </c:pt>
                <c:pt idx="1549">
                  <c:v>5.43</c:v>
                </c:pt>
                <c:pt idx="1550">
                  <c:v>5.43</c:v>
                </c:pt>
                <c:pt idx="1551">
                  <c:v>5.43</c:v>
                </c:pt>
                <c:pt idx="1552">
                  <c:v>5.44</c:v>
                </c:pt>
                <c:pt idx="1553">
                  <c:v>5.45</c:v>
                </c:pt>
                <c:pt idx="1554">
                  <c:v>5.46</c:v>
                </c:pt>
                <c:pt idx="1555">
                  <c:v>5.49</c:v>
                </c:pt>
                <c:pt idx="1556">
                  <c:v>5.51</c:v>
                </c:pt>
                <c:pt idx="1557">
                  <c:v>5.52</c:v>
                </c:pt>
                <c:pt idx="1558">
                  <c:v>5.53</c:v>
                </c:pt>
                <c:pt idx="1559">
                  <c:v>5.53</c:v>
                </c:pt>
                <c:pt idx="1560">
                  <c:v>5.53</c:v>
                </c:pt>
                <c:pt idx="1561">
                  <c:v>5.51</c:v>
                </c:pt>
                <c:pt idx="1562">
                  <c:v>5.49</c:v>
                </c:pt>
                <c:pt idx="1563">
                  <c:v>5.48</c:v>
                </c:pt>
                <c:pt idx="1564">
                  <c:v>5.48</c:v>
                </c:pt>
                <c:pt idx="1565">
                  <c:v>5.49</c:v>
                </c:pt>
                <c:pt idx="1566">
                  <c:v>5.51</c:v>
                </c:pt>
                <c:pt idx="1567">
                  <c:v>5.5</c:v>
                </c:pt>
                <c:pt idx="1568">
                  <c:v>5.5</c:v>
                </c:pt>
                <c:pt idx="1569">
                  <c:v>5.5</c:v>
                </c:pt>
                <c:pt idx="1570">
                  <c:v>5.53</c:v>
                </c:pt>
                <c:pt idx="1571">
                  <c:v>5.54</c:v>
                </c:pt>
                <c:pt idx="1572">
                  <c:v>5.55</c:v>
                </c:pt>
                <c:pt idx="1573">
                  <c:v>5.57</c:v>
                </c:pt>
                <c:pt idx="1574">
                  <c:v>5.59</c:v>
                </c:pt>
                <c:pt idx="1575">
                  <c:v>5.58</c:v>
                </c:pt>
                <c:pt idx="1576">
                  <c:v>5.58</c:v>
                </c:pt>
                <c:pt idx="1577">
                  <c:v>5.58</c:v>
                </c:pt>
                <c:pt idx="1578">
                  <c:v>5.61</c:v>
                </c:pt>
                <c:pt idx="1579">
                  <c:v>5.61</c:v>
                </c:pt>
                <c:pt idx="1580">
                  <c:v>5.54</c:v>
                </c:pt>
                <c:pt idx="1581">
                  <c:v>5.47</c:v>
                </c:pt>
                <c:pt idx="1582">
                  <c:v>5.44</c:v>
                </c:pt>
                <c:pt idx="1583">
                  <c:v>5.33</c:v>
                </c:pt>
                <c:pt idx="1584">
                  <c:v>5.27</c:v>
                </c:pt>
                <c:pt idx="1585">
                  <c:v>5.25</c:v>
                </c:pt>
                <c:pt idx="1586">
                  <c:v>5.24</c:v>
                </c:pt>
                <c:pt idx="1587">
                  <c:v>5.22</c:v>
                </c:pt>
                <c:pt idx="1588">
                  <c:v>5.21</c:v>
                </c:pt>
                <c:pt idx="1589">
                  <c:v>5.21</c:v>
                </c:pt>
                <c:pt idx="1590">
                  <c:v>5.22</c:v>
                </c:pt>
                <c:pt idx="1591">
                  <c:v>5.24</c:v>
                </c:pt>
                <c:pt idx="1592">
                  <c:v>5.25</c:v>
                </c:pt>
                <c:pt idx="1593">
                  <c:v>5.25</c:v>
                </c:pt>
                <c:pt idx="1594">
                  <c:v>5.27</c:v>
                </c:pt>
                <c:pt idx="1595">
                  <c:v>5.27</c:v>
                </c:pt>
                <c:pt idx="1596">
                  <c:v>5.28</c:v>
                </c:pt>
                <c:pt idx="1597">
                  <c:v>5.26</c:v>
                </c:pt>
                <c:pt idx="1598">
                  <c:v>5.26</c:v>
                </c:pt>
                <c:pt idx="1599">
                  <c:v>5.25</c:v>
                </c:pt>
                <c:pt idx="1600">
                  <c:v>5.25</c:v>
                </c:pt>
                <c:pt idx="1601">
                  <c:v>5.25</c:v>
                </c:pt>
                <c:pt idx="1602">
                  <c:v>5.25</c:v>
                </c:pt>
                <c:pt idx="1603">
                  <c:v>5.26</c:v>
                </c:pt>
                <c:pt idx="1604">
                  <c:v>5.27</c:v>
                </c:pt>
                <c:pt idx="1605">
                  <c:v>5.28</c:v>
                </c:pt>
                <c:pt idx="1606">
                  <c:v>5.29</c:v>
                </c:pt>
                <c:pt idx="1607">
                  <c:v>5.29</c:v>
                </c:pt>
                <c:pt idx="1608">
                  <c:v>5.29</c:v>
                </c:pt>
                <c:pt idx="1609">
                  <c:v>5.28</c:v>
                </c:pt>
                <c:pt idx="1610">
                  <c:v>5.28</c:v>
                </c:pt>
                <c:pt idx="1611">
                  <c:v>5.28</c:v>
                </c:pt>
                <c:pt idx="1612">
                  <c:v>5.28</c:v>
                </c:pt>
                <c:pt idx="1613">
                  <c:v>5.28</c:v>
                </c:pt>
                <c:pt idx="1614">
                  <c:v>5.3</c:v>
                </c:pt>
                <c:pt idx="1615">
                  <c:v>5.8</c:v>
                </c:pt>
                <c:pt idx="1616">
                  <c:v>5.79</c:v>
                </c:pt>
                <c:pt idx="1617">
                  <c:v>5.81</c:v>
                </c:pt>
                <c:pt idx="1618">
                  <c:v>5.8</c:v>
                </c:pt>
                <c:pt idx="1619">
                  <c:v>5.81</c:v>
                </c:pt>
                <c:pt idx="1620">
                  <c:v>5.81</c:v>
                </c:pt>
                <c:pt idx="1621">
                  <c:v>5.8</c:v>
                </c:pt>
                <c:pt idx="1622">
                  <c:v>5.79</c:v>
                </c:pt>
                <c:pt idx="1623">
                  <c:v>5.79</c:v>
                </c:pt>
                <c:pt idx="1624">
                  <c:v>5.79</c:v>
                </c:pt>
                <c:pt idx="1625">
                  <c:v>5.8</c:v>
                </c:pt>
                <c:pt idx="1626">
                  <c:v>5.81</c:v>
                </c:pt>
                <c:pt idx="1627">
                  <c:v>5.83</c:v>
                </c:pt>
                <c:pt idx="1628">
                  <c:v>5.83</c:v>
                </c:pt>
                <c:pt idx="1629">
                  <c:v>5.84</c:v>
                </c:pt>
                <c:pt idx="1630">
                  <c:v>5.83</c:v>
                </c:pt>
                <c:pt idx="1631">
                  <c:v>5.81</c:v>
                </c:pt>
                <c:pt idx="1632">
                  <c:v>5.79</c:v>
                </c:pt>
                <c:pt idx="1633">
                  <c:v>5.78</c:v>
                </c:pt>
                <c:pt idx="1634">
                  <c:v>5.77</c:v>
                </c:pt>
                <c:pt idx="1635">
                  <c:v>5.76</c:v>
                </c:pt>
                <c:pt idx="1636">
                  <c:v>5.76</c:v>
                </c:pt>
                <c:pt idx="1637">
                  <c:v>5.77</c:v>
                </c:pt>
                <c:pt idx="1638">
                  <c:v>5.77</c:v>
                </c:pt>
                <c:pt idx="1639">
                  <c:v>5.78</c:v>
                </c:pt>
                <c:pt idx="1640">
                  <c:v>5.79</c:v>
                </c:pt>
                <c:pt idx="1641">
                  <c:v>5.79</c:v>
                </c:pt>
                <c:pt idx="1642">
                  <c:v>5.79</c:v>
                </c:pt>
                <c:pt idx="1643">
                  <c:v>5.79</c:v>
                </c:pt>
                <c:pt idx="1644">
                  <c:v>5.79</c:v>
                </c:pt>
                <c:pt idx="1645">
                  <c:v>5.78</c:v>
                </c:pt>
                <c:pt idx="1646">
                  <c:v>5.78</c:v>
                </c:pt>
                <c:pt idx="1647">
                  <c:v>5.77</c:v>
                </c:pt>
                <c:pt idx="1648">
                  <c:v>5.78</c:v>
                </c:pt>
                <c:pt idx="1649">
                  <c:v>5.78</c:v>
                </c:pt>
                <c:pt idx="1650">
                  <c:v>5.78</c:v>
                </c:pt>
                <c:pt idx="1651">
                  <c:v>5.79</c:v>
                </c:pt>
                <c:pt idx="1652">
                  <c:v>5.79</c:v>
                </c:pt>
                <c:pt idx="1653">
                  <c:v>5.78</c:v>
                </c:pt>
                <c:pt idx="1654">
                  <c:v>5.78</c:v>
                </c:pt>
                <c:pt idx="1655">
                  <c:v>5.78</c:v>
                </c:pt>
                <c:pt idx="1656">
                  <c:v>5.77</c:v>
                </c:pt>
                <c:pt idx="1657">
                  <c:v>5.76</c:v>
                </c:pt>
                <c:pt idx="1658">
                  <c:v>5.75</c:v>
                </c:pt>
                <c:pt idx="1659">
                  <c:v>5.75</c:v>
                </c:pt>
                <c:pt idx="1660">
                  <c:v>5.75</c:v>
                </c:pt>
                <c:pt idx="1661">
                  <c:v>5.75</c:v>
                </c:pt>
                <c:pt idx="1662">
                  <c:v>5.76</c:v>
                </c:pt>
                <c:pt idx="1663">
                  <c:v>5.75</c:v>
                </c:pt>
                <c:pt idx="1664">
                  <c:v>5.78</c:v>
                </c:pt>
                <c:pt idx="1665">
                  <c:v>5.75</c:v>
                </c:pt>
                <c:pt idx="1666">
                  <c:v>5.74</c:v>
                </c:pt>
                <c:pt idx="1667">
                  <c:v>5.74</c:v>
                </c:pt>
                <c:pt idx="1668">
                  <c:v>5.73</c:v>
                </c:pt>
                <c:pt idx="1669">
                  <c:v>5.71</c:v>
                </c:pt>
                <c:pt idx="1670">
                  <c:v>5.7</c:v>
                </c:pt>
                <c:pt idx="1671">
                  <c:v>5.7</c:v>
                </c:pt>
                <c:pt idx="1672">
                  <c:v>5.69</c:v>
                </c:pt>
                <c:pt idx="1673">
                  <c:v>5.69</c:v>
                </c:pt>
                <c:pt idx="1674">
                  <c:v>5.7</c:v>
                </c:pt>
                <c:pt idx="1675">
                  <c:v>5.71</c:v>
                </c:pt>
                <c:pt idx="1676">
                  <c:v>5.71</c:v>
                </c:pt>
                <c:pt idx="1677">
                  <c:v>5.72</c:v>
                </c:pt>
                <c:pt idx="1678">
                  <c:v>5.73</c:v>
                </c:pt>
                <c:pt idx="1679">
                  <c:v>5.72</c:v>
                </c:pt>
                <c:pt idx="1680">
                  <c:v>5.73</c:v>
                </c:pt>
                <c:pt idx="1681">
                  <c:v>5.74</c:v>
                </c:pt>
                <c:pt idx="1682">
                  <c:v>5.74</c:v>
                </c:pt>
                <c:pt idx="1683">
                  <c:v>5.74</c:v>
                </c:pt>
                <c:pt idx="1684">
                  <c:v>5.76</c:v>
                </c:pt>
                <c:pt idx="1685">
                  <c:v>5.77</c:v>
                </c:pt>
                <c:pt idx="1686">
                  <c:v>5.78</c:v>
                </c:pt>
                <c:pt idx="1687">
                  <c:v>5.79</c:v>
                </c:pt>
                <c:pt idx="1688">
                  <c:v>5.79</c:v>
                </c:pt>
                <c:pt idx="1689">
                  <c:v>5.79</c:v>
                </c:pt>
                <c:pt idx="1690">
                  <c:v>5.82</c:v>
                </c:pt>
                <c:pt idx="1691">
                  <c:v>5.82</c:v>
                </c:pt>
                <c:pt idx="1692">
                  <c:v>5.82</c:v>
                </c:pt>
                <c:pt idx="1693">
                  <c:v>5.81</c:v>
                </c:pt>
                <c:pt idx="1694">
                  <c:v>5.8</c:v>
                </c:pt>
                <c:pt idx="1695">
                  <c:v>5.78</c:v>
                </c:pt>
                <c:pt idx="1696">
                  <c:v>5.78</c:v>
                </c:pt>
                <c:pt idx="1697">
                  <c:v>5.77</c:v>
                </c:pt>
                <c:pt idx="1698">
                  <c:v>5.76</c:v>
                </c:pt>
                <c:pt idx="1699">
                  <c:v>5.75</c:v>
                </c:pt>
                <c:pt idx="1700">
                  <c:v>5.75</c:v>
                </c:pt>
                <c:pt idx="1701">
                  <c:v>5.77</c:v>
                </c:pt>
                <c:pt idx="1702">
                  <c:v>5.78</c:v>
                </c:pt>
                <c:pt idx="1703">
                  <c:v>5.79</c:v>
                </c:pt>
                <c:pt idx="1704">
                  <c:v>5.77</c:v>
                </c:pt>
                <c:pt idx="1705">
                  <c:v>5.75</c:v>
                </c:pt>
                <c:pt idx="1706">
                  <c:v>5.74</c:v>
                </c:pt>
                <c:pt idx="1707">
                  <c:v>5.73</c:v>
                </c:pt>
                <c:pt idx="1708">
                  <c:v>5.73</c:v>
                </c:pt>
                <c:pt idx="1709">
                  <c:v>5.72</c:v>
                </c:pt>
                <c:pt idx="1710">
                  <c:v>5.73</c:v>
                </c:pt>
                <c:pt idx="1711">
                  <c:v>5.75</c:v>
                </c:pt>
                <c:pt idx="1712">
                  <c:v>5.75</c:v>
                </c:pt>
                <c:pt idx="1713">
                  <c:v>5.78</c:v>
                </c:pt>
                <c:pt idx="1714">
                  <c:v>5.77</c:v>
                </c:pt>
                <c:pt idx="1715">
                  <c:v>5.76</c:v>
                </c:pt>
                <c:pt idx="1716">
                  <c:v>5.75</c:v>
                </c:pt>
                <c:pt idx="1717">
                  <c:v>5.74</c:v>
                </c:pt>
                <c:pt idx="1718">
                  <c:v>5.73</c:v>
                </c:pt>
                <c:pt idx="1719">
                  <c:v>5.73</c:v>
                </c:pt>
                <c:pt idx="1720">
                  <c:v>5.73</c:v>
                </c:pt>
                <c:pt idx="1721">
                  <c:v>5.73</c:v>
                </c:pt>
                <c:pt idx="1722">
                  <c:v>5.74</c:v>
                </c:pt>
                <c:pt idx="1723">
                  <c:v>5.74</c:v>
                </c:pt>
                <c:pt idx="1724">
                  <c:v>5.74</c:v>
                </c:pt>
                <c:pt idx="1725">
                  <c:v>5.75</c:v>
                </c:pt>
                <c:pt idx="1726">
                  <c:v>5.75</c:v>
                </c:pt>
                <c:pt idx="1727">
                  <c:v>5.76</c:v>
                </c:pt>
                <c:pt idx="1728">
                  <c:v>5.76</c:v>
                </c:pt>
                <c:pt idx="1729">
                  <c:v>5.77</c:v>
                </c:pt>
                <c:pt idx="1730">
                  <c:v>5.77</c:v>
                </c:pt>
                <c:pt idx="1731">
                  <c:v>5.77</c:v>
                </c:pt>
                <c:pt idx="1732">
                  <c:v>5.77</c:v>
                </c:pt>
                <c:pt idx="1733">
                  <c:v>5.78</c:v>
                </c:pt>
                <c:pt idx="1734">
                  <c:v>5.78</c:v>
                </c:pt>
                <c:pt idx="1735">
                  <c:v>5.79</c:v>
                </c:pt>
                <c:pt idx="1736">
                  <c:v>5.79</c:v>
                </c:pt>
                <c:pt idx="1737">
                  <c:v>5.81</c:v>
                </c:pt>
                <c:pt idx="1738">
                  <c:v>5.82</c:v>
                </c:pt>
                <c:pt idx="1739">
                  <c:v>5.82</c:v>
                </c:pt>
                <c:pt idx="1740">
                  <c:v>5.83</c:v>
                </c:pt>
                <c:pt idx="1741">
                  <c:v>5.83</c:v>
                </c:pt>
                <c:pt idx="1742">
                  <c:v>5.82</c:v>
                </c:pt>
                <c:pt idx="1743">
                  <c:v>5.82</c:v>
                </c:pt>
                <c:pt idx="1744">
                  <c:v>5.82</c:v>
                </c:pt>
                <c:pt idx="1745">
                  <c:v>5.83</c:v>
                </c:pt>
                <c:pt idx="1746">
                  <c:v>5.84</c:v>
                </c:pt>
                <c:pt idx="1747">
                  <c:v>5.83</c:v>
                </c:pt>
                <c:pt idx="1748">
                  <c:v>5.81</c:v>
                </c:pt>
                <c:pt idx="1749">
                  <c:v>5.82</c:v>
                </c:pt>
                <c:pt idx="1750">
                  <c:v>5.83</c:v>
                </c:pt>
                <c:pt idx="1751">
                  <c:v>5.83</c:v>
                </c:pt>
                <c:pt idx="1752">
                  <c:v>5.83</c:v>
                </c:pt>
                <c:pt idx="1753">
                  <c:v>5.81</c:v>
                </c:pt>
                <c:pt idx="1754">
                  <c:v>5.79</c:v>
                </c:pt>
                <c:pt idx="1755">
                  <c:v>5.78</c:v>
                </c:pt>
                <c:pt idx="1756">
                  <c:v>5.78</c:v>
                </c:pt>
                <c:pt idx="1757">
                  <c:v>5.78</c:v>
                </c:pt>
                <c:pt idx="1758">
                  <c:v>5.79</c:v>
                </c:pt>
                <c:pt idx="1759">
                  <c:v>5.77</c:v>
                </c:pt>
                <c:pt idx="1760">
                  <c:v>5.75</c:v>
                </c:pt>
                <c:pt idx="1761">
                  <c:v>5.75</c:v>
                </c:pt>
                <c:pt idx="1762">
                  <c:v>5.77</c:v>
                </c:pt>
                <c:pt idx="1763">
                  <c:v>5.75</c:v>
                </c:pt>
                <c:pt idx="1764">
                  <c:v>5.74</c:v>
                </c:pt>
                <c:pt idx="1765">
                  <c:v>5.73</c:v>
                </c:pt>
                <c:pt idx="1766">
                  <c:v>5.72</c:v>
                </c:pt>
                <c:pt idx="1767">
                  <c:v>5.71</c:v>
                </c:pt>
                <c:pt idx="1768">
                  <c:v>5.71</c:v>
                </c:pt>
                <c:pt idx="1769">
                  <c:v>5.71</c:v>
                </c:pt>
                <c:pt idx="1770">
                  <c:v>5.71</c:v>
                </c:pt>
                <c:pt idx="1771">
                  <c:v>5.71</c:v>
                </c:pt>
                <c:pt idx="1772">
                  <c:v>5.7</c:v>
                </c:pt>
                <c:pt idx="1773">
                  <c:v>5.7</c:v>
                </c:pt>
                <c:pt idx="1774">
                  <c:v>5.71</c:v>
                </c:pt>
                <c:pt idx="1775">
                  <c:v>5.7</c:v>
                </c:pt>
                <c:pt idx="1776">
                  <c:v>5.7</c:v>
                </c:pt>
                <c:pt idx="1777">
                  <c:v>5.69</c:v>
                </c:pt>
                <c:pt idx="1778">
                  <c:v>5.69</c:v>
                </c:pt>
                <c:pt idx="1779">
                  <c:v>5.68</c:v>
                </c:pt>
                <c:pt idx="1780">
                  <c:v>5.68</c:v>
                </c:pt>
                <c:pt idx="1781">
                  <c:v>5.68</c:v>
                </c:pt>
                <c:pt idx="1782">
                  <c:v>5.67</c:v>
                </c:pt>
                <c:pt idx="1783">
                  <c:v>5.67</c:v>
                </c:pt>
                <c:pt idx="1784">
                  <c:v>5.66</c:v>
                </c:pt>
                <c:pt idx="1785">
                  <c:v>5.66</c:v>
                </c:pt>
                <c:pt idx="1786">
                  <c:v>5.67</c:v>
                </c:pt>
                <c:pt idx="1787">
                  <c:v>5.66</c:v>
                </c:pt>
                <c:pt idx="1788">
                  <c:v>5.65</c:v>
                </c:pt>
                <c:pt idx="1789">
                  <c:v>5.64</c:v>
                </c:pt>
                <c:pt idx="1790">
                  <c:v>5.63</c:v>
                </c:pt>
                <c:pt idx="1791">
                  <c:v>5.62</c:v>
                </c:pt>
                <c:pt idx="1792">
                  <c:v>5.61</c:v>
                </c:pt>
                <c:pt idx="1793">
                  <c:v>5.62</c:v>
                </c:pt>
                <c:pt idx="1794">
                  <c:v>5.62</c:v>
                </c:pt>
                <c:pt idx="1795">
                  <c:v>5.58</c:v>
                </c:pt>
                <c:pt idx="1796">
                  <c:v>5.58</c:v>
                </c:pt>
                <c:pt idx="1797">
                  <c:v>5.58</c:v>
                </c:pt>
                <c:pt idx="1798">
                  <c:v>5.58</c:v>
                </c:pt>
                <c:pt idx="1799">
                  <c:v>5.56</c:v>
                </c:pt>
                <c:pt idx="1800">
                  <c:v>5.55</c:v>
                </c:pt>
                <c:pt idx="1801">
                  <c:v>5.55</c:v>
                </c:pt>
                <c:pt idx="1802">
                  <c:v>5.54</c:v>
                </c:pt>
                <c:pt idx="1803">
                  <c:v>5.54</c:v>
                </c:pt>
                <c:pt idx="1804">
                  <c:v>5.54</c:v>
                </c:pt>
                <c:pt idx="1805">
                  <c:v>5.54</c:v>
                </c:pt>
                <c:pt idx="1806">
                  <c:v>5.55</c:v>
                </c:pt>
                <c:pt idx="1807">
                  <c:v>5.55</c:v>
                </c:pt>
                <c:pt idx="1808">
                  <c:v>5.55</c:v>
                </c:pt>
                <c:pt idx="1809">
                  <c:v>5.53</c:v>
                </c:pt>
                <c:pt idx="1810">
                  <c:v>5.55</c:v>
                </c:pt>
                <c:pt idx="1811">
                  <c:v>5.55</c:v>
                </c:pt>
                <c:pt idx="1812">
                  <c:v>5.55</c:v>
                </c:pt>
                <c:pt idx="1813">
                  <c:v>5.54</c:v>
                </c:pt>
                <c:pt idx="1814">
                  <c:v>5.53</c:v>
                </c:pt>
                <c:pt idx="1815">
                  <c:v>5.53</c:v>
                </c:pt>
                <c:pt idx="1816">
                  <c:v>5.53</c:v>
                </c:pt>
                <c:pt idx="1817">
                  <c:v>5.53</c:v>
                </c:pt>
                <c:pt idx="1818">
                  <c:v>5.54</c:v>
                </c:pt>
                <c:pt idx="1819">
                  <c:v>5.56</c:v>
                </c:pt>
                <c:pt idx="1820">
                  <c:v>5.56</c:v>
                </c:pt>
                <c:pt idx="1821">
                  <c:v>5.57</c:v>
                </c:pt>
                <c:pt idx="1822">
                  <c:v>5.57</c:v>
                </c:pt>
                <c:pt idx="1823">
                  <c:v>5.54</c:v>
                </c:pt>
                <c:pt idx="1824">
                  <c:v>5.55</c:v>
                </c:pt>
                <c:pt idx="1825">
                  <c:v>5.54</c:v>
                </c:pt>
                <c:pt idx="1826">
                  <c:v>5.53</c:v>
                </c:pt>
                <c:pt idx="1827">
                  <c:v>5.52</c:v>
                </c:pt>
                <c:pt idx="1828">
                  <c:v>5.51</c:v>
                </c:pt>
                <c:pt idx="1829">
                  <c:v>5.51</c:v>
                </c:pt>
                <c:pt idx="1830">
                  <c:v>5.51</c:v>
                </c:pt>
                <c:pt idx="1831">
                  <c:v>5.52</c:v>
                </c:pt>
                <c:pt idx="1832">
                  <c:v>5.51</c:v>
                </c:pt>
                <c:pt idx="1833">
                  <c:v>5.49</c:v>
                </c:pt>
                <c:pt idx="1834">
                  <c:v>5.54</c:v>
                </c:pt>
                <c:pt idx="1835">
                  <c:v>5.54</c:v>
                </c:pt>
                <c:pt idx="1836">
                  <c:v>5.53</c:v>
                </c:pt>
                <c:pt idx="1837">
                  <c:v>5.5</c:v>
                </c:pt>
                <c:pt idx="1838">
                  <c:v>5.49</c:v>
                </c:pt>
                <c:pt idx="1839">
                  <c:v>5.48</c:v>
                </c:pt>
                <c:pt idx="1840">
                  <c:v>5.47</c:v>
                </c:pt>
                <c:pt idx="1841">
                  <c:v>5.48</c:v>
                </c:pt>
                <c:pt idx="1842">
                  <c:v>5.48</c:v>
                </c:pt>
                <c:pt idx="1843">
                  <c:v>5.5</c:v>
                </c:pt>
                <c:pt idx="1844">
                  <c:v>5.52</c:v>
                </c:pt>
                <c:pt idx="1845">
                  <c:v>5.53</c:v>
                </c:pt>
                <c:pt idx="1846">
                  <c:v>5.54</c:v>
                </c:pt>
                <c:pt idx="1847">
                  <c:v>5.56</c:v>
                </c:pt>
                <c:pt idx="1848">
                  <c:v>5.56</c:v>
                </c:pt>
                <c:pt idx="1849">
                  <c:v>5.57</c:v>
                </c:pt>
                <c:pt idx="1850">
                  <c:v>5.58</c:v>
                </c:pt>
                <c:pt idx="1851">
                  <c:v>5.6</c:v>
                </c:pt>
                <c:pt idx="1852">
                  <c:v>5.62</c:v>
                </c:pt>
                <c:pt idx="1853">
                  <c:v>5.64</c:v>
                </c:pt>
                <c:pt idx="1854">
                  <c:v>5.65</c:v>
                </c:pt>
                <c:pt idx="1855">
                  <c:v>5.66</c:v>
                </c:pt>
                <c:pt idx="1856">
                  <c:v>5.67</c:v>
                </c:pt>
                <c:pt idx="1857">
                  <c:v>5.67</c:v>
                </c:pt>
                <c:pt idx="1858">
                  <c:v>5.67</c:v>
                </c:pt>
                <c:pt idx="1859">
                  <c:v>5.65</c:v>
                </c:pt>
                <c:pt idx="1860">
                  <c:v>5.63</c:v>
                </c:pt>
                <c:pt idx="1861">
                  <c:v>5.62</c:v>
                </c:pt>
                <c:pt idx="1862">
                  <c:v>5.59</c:v>
                </c:pt>
                <c:pt idx="1863">
                  <c:v>5.58</c:v>
                </c:pt>
                <c:pt idx="1864">
                  <c:v>5.57</c:v>
                </c:pt>
                <c:pt idx="1865">
                  <c:v>5.57</c:v>
                </c:pt>
                <c:pt idx="1866">
                  <c:v>5.56</c:v>
                </c:pt>
                <c:pt idx="1867">
                  <c:v>5.56</c:v>
                </c:pt>
                <c:pt idx="1868">
                  <c:v>5.56</c:v>
                </c:pt>
                <c:pt idx="1869">
                  <c:v>5.56</c:v>
                </c:pt>
                <c:pt idx="1870">
                  <c:v>5.55</c:v>
                </c:pt>
                <c:pt idx="1871">
                  <c:v>5.54</c:v>
                </c:pt>
                <c:pt idx="1872">
                  <c:v>5.53</c:v>
                </c:pt>
                <c:pt idx="1873">
                  <c:v>5.52</c:v>
                </c:pt>
                <c:pt idx="1874">
                  <c:v>5.51</c:v>
                </c:pt>
                <c:pt idx="1875">
                  <c:v>5.51</c:v>
                </c:pt>
                <c:pt idx="1876">
                  <c:v>5.51</c:v>
                </c:pt>
                <c:pt idx="1877">
                  <c:v>5.52</c:v>
                </c:pt>
                <c:pt idx="1878">
                  <c:v>5.52</c:v>
                </c:pt>
                <c:pt idx="1879">
                  <c:v>5.53</c:v>
                </c:pt>
                <c:pt idx="1880">
                  <c:v>5.53</c:v>
                </c:pt>
                <c:pt idx="1881">
                  <c:v>5.54</c:v>
                </c:pt>
                <c:pt idx="1882">
                  <c:v>5.53</c:v>
                </c:pt>
                <c:pt idx="1883">
                  <c:v>5.53</c:v>
                </c:pt>
                <c:pt idx="1884">
                  <c:v>5.54</c:v>
                </c:pt>
                <c:pt idx="1885">
                  <c:v>5.53</c:v>
                </c:pt>
                <c:pt idx="1886">
                  <c:v>5.52</c:v>
                </c:pt>
                <c:pt idx="1887">
                  <c:v>5.52</c:v>
                </c:pt>
                <c:pt idx="1888">
                  <c:v>5.52</c:v>
                </c:pt>
                <c:pt idx="1889">
                  <c:v>5.52</c:v>
                </c:pt>
                <c:pt idx="1890">
                  <c:v>5.52</c:v>
                </c:pt>
                <c:pt idx="1891">
                  <c:v>5.53</c:v>
                </c:pt>
                <c:pt idx="1892">
                  <c:v>5.53</c:v>
                </c:pt>
                <c:pt idx="1893">
                  <c:v>5.53</c:v>
                </c:pt>
                <c:pt idx="1894">
                  <c:v>5.53</c:v>
                </c:pt>
                <c:pt idx="1895">
                  <c:v>5.53</c:v>
                </c:pt>
                <c:pt idx="1896">
                  <c:v>5.52</c:v>
                </c:pt>
                <c:pt idx="1897">
                  <c:v>5.52</c:v>
                </c:pt>
                <c:pt idx="1898">
                  <c:v>5.51</c:v>
                </c:pt>
                <c:pt idx="1899">
                  <c:v>5.51</c:v>
                </c:pt>
                <c:pt idx="1900">
                  <c:v>5.51</c:v>
                </c:pt>
                <c:pt idx="1901">
                  <c:v>5.52</c:v>
                </c:pt>
                <c:pt idx="1902">
                  <c:v>5.53</c:v>
                </c:pt>
                <c:pt idx="1903">
                  <c:v>5.53</c:v>
                </c:pt>
                <c:pt idx="1904">
                  <c:v>5.53</c:v>
                </c:pt>
                <c:pt idx="1905">
                  <c:v>5.54</c:v>
                </c:pt>
                <c:pt idx="1906">
                  <c:v>5.54</c:v>
                </c:pt>
                <c:pt idx="1907">
                  <c:v>5.54</c:v>
                </c:pt>
                <c:pt idx="1908">
                  <c:v>5.54</c:v>
                </c:pt>
                <c:pt idx="1909">
                  <c:v>5.53</c:v>
                </c:pt>
                <c:pt idx="1910">
                  <c:v>5.53</c:v>
                </c:pt>
                <c:pt idx="1911">
                  <c:v>5.53</c:v>
                </c:pt>
                <c:pt idx="1912">
                  <c:v>5.54</c:v>
                </c:pt>
                <c:pt idx="1913">
                  <c:v>5.54</c:v>
                </c:pt>
                <c:pt idx="1914">
                  <c:v>5.55</c:v>
                </c:pt>
                <c:pt idx="1915">
                  <c:v>5.55</c:v>
                </c:pt>
                <c:pt idx="1916">
                  <c:v>5.56</c:v>
                </c:pt>
                <c:pt idx="1917">
                  <c:v>5.57</c:v>
                </c:pt>
                <c:pt idx="1918">
                  <c:v>5.61</c:v>
                </c:pt>
                <c:pt idx="1919">
                  <c:v>5.64</c:v>
                </c:pt>
                <c:pt idx="1920">
                  <c:v>5.64</c:v>
                </c:pt>
                <c:pt idx="1921">
                  <c:v>5.62</c:v>
                </c:pt>
                <c:pt idx="1922">
                  <c:v>5.62</c:v>
                </c:pt>
                <c:pt idx="1923">
                  <c:v>5.62</c:v>
                </c:pt>
                <c:pt idx="1924">
                  <c:v>5.62</c:v>
                </c:pt>
                <c:pt idx="1925">
                  <c:v>5.63</c:v>
                </c:pt>
                <c:pt idx="1926">
                  <c:v>5.63</c:v>
                </c:pt>
                <c:pt idx="1927">
                  <c:v>5.62</c:v>
                </c:pt>
                <c:pt idx="1928">
                  <c:v>5.62</c:v>
                </c:pt>
                <c:pt idx="1929">
                  <c:v>5.62</c:v>
                </c:pt>
                <c:pt idx="1930">
                  <c:v>5.62</c:v>
                </c:pt>
                <c:pt idx="1931">
                  <c:v>5.63</c:v>
                </c:pt>
                <c:pt idx="1932">
                  <c:v>5.62</c:v>
                </c:pt>
                <c:pt idx="1933">
                  <c:v>5.62</c:v>
                </c:pt>
                <c:pt idx="1934">
                  <c:v>5.61</c:v>
                </c:pt>
                <c:pt idx="1935">
                  <c:v>5.62</c:v>
                </c:pt>
                <c:pt idx="1936">
                  <c:v>5.62</c:v>
                </c:pt>
                <c:pt idx="1937">
                  <c:v>5.63</c:v>
                </c:pt>
                <c:pt idx="1938">
                  <c:v>5.64</c:v>
                </c:pt>
                <c:pt idx="1939">
                  <c:v>5.64</c:v>
                </c:pt>
                <c:pt idx="1940">
                  <c:v>5.64</c:v>
                </c:pt>
                <c:pt idx="1941">
                  <c:v>5.64</c:v>
                </c:pt>
                <c:pt idx="1942">
                  <c:v>5.63</c:v>
                </c:pt>
                <c:pt idx="1943">
                  <c:v>5.62</c:v>
                </c:pt>
                <c:pt idx="1944">
                  <c:v>5.61</c:v>
                </c:pt>
                <c:pt idx="1945">
                  <c:v>5.6</c:v>
                </c:pt>
                <c:pt idx="1946">
                  <c:v>5.59</c:v>
                </c:pt>
                <c:pt idx="1947">
                  <c:v>5.58</c:v>
                </c:pt>
                <c:pt idx="1948">
                  <c:v>5.58</c:v>
                </c:pt>
                <c:pt idx="1949">
                  <c:v>5.57</c:v>
                </c:pt>
                <c:pt idx="1950">
                  <c:v>5.58</c:v>
                </c:pt>
                <c:pt idx="1951">
                  <c:v>5.57</c:v>
                </c:pt>
                <c:pt idx="1952">
                  <c:v>5.57</c:v>
                </c:pt>
                <c:pt idx="1953">
                  <c:v>5.55</c:v>
                </c:pt>
                <c:pt idx="1954">
                  <c:v>5.54</c:v>
                </c:pt>
                <c:pt idx="1955">
                  <c:v>5.53</c:v>
                </c:pt>
                <c:pt idx="1956">
                  <c:v>5.52</c:v>
                </c:pt>
                <c:pt idx="1957">
                  <c:v>5.51</c:v>
                </c:pt>
                <c:pt idx="1958">
                  <c:v>5.51</c:v>
                </c:pt>
                <c:pt idx="1959">
                  <c:v>5.5</c:v>
                </c:pt>
                <c:pt idx="1960">
                  <c:v>5.5</c:v>
                </c:pt>
                <c:pt idx="1961">
                  <c:v>5.49</c:v>
                </c:pt>
                <c:pt idx="1962">
                  <c:v>5.49</c:v>
                </c:pt>
                <c:pt idx="1963">
                  <c:v>5.49</c:v>
                </c:pt>
                <c:pt idx="1964">
                  <c:v>5.5</c:v>
                </c:pt>
                <c:pt idx="1965">
                  <c:v>5.52</c:v>
                </c:pt>
                <c:pt idx="1966">
                  <c:v>5.54</c:v>
                </c:pt>
                <c:pt idx="1967">
                  <c:v>5.55</c:v>
                </c:pt>
                <c:pt idx="1968">
                  <c:v>5.56</c:v>
                </c:pt>
                <c:pt idx="1969">
                  <c:v>5.57</c:v>
                </c:pt>
                <c:pt idx="1970">
                  <c:v>5.58</c:v>
                </c:pt>
                <c:pt idx="1971">
                  <c:v>5.58</c:v>
                </c:pt>
                <c:pt idx="1972">
                  <c:v>5.58</c:v>
                </c:pt>
                <c:pt idx="1973">
                  <c:v>5.59</c:v>
                </c:pt>
                <c:pt idx="1974">
                  <c:v>5.59</c:v>
                </c:pt>
                <c:pt idx="1975">
                  <c:v>5.6</c:v>
                </c:pt>
                <c:pt idx="1976">
                  <c:v>5.6</c:v>
                </c:pt>
                <c:pt idx="1977">
                  <c:v>5.59</c:v>
                </c:pt>
                <c:pt idx="1978">
                  <c:v>5.56</c:v>
                </c:pt>
                <c:pt idx="1979">
                  <c:v>5.55</c:v>
                </c:pt>
                <c:pt idx="1980">
                  <c:v>5.53</c:v>
                </c:pt>
                <c:pt idx="1981">
                  <c:v>5.53</c:v>
                </c:pt>
                <c:pt idx="1982">
                  <c:v>5.51</c:v>
                </c:pt>
                <c:pt idx="1983">
                  <c:v>5.5</c:v>
                </c:pt>
                <c:pt idx="1984">
                  <c:v>5.5</c:v>
                </c:pt>
                <c:pt idx="1985">
                  <c:v>5.5</c:v>
                </c:pt>
                <c:pt idx="1986">
                  <c:v>5.5</c:v>
                </c:pt>
                <c:pt idx="1987">
                  <c:v>5.5</c:v>
                </c:pt>
                <c:pt idx="1988">
                  <c:v>5.51</c:v>
                </c:pt>
                <c:pt idx="1989">
                  <c:v>5.51</c:v>
                </c:pt>
                <c:pt idx="1990">
                  <c:v>5.51</c:v>
                </c:pt>
                <c:pt idx="1991">
                  <c:v>5.51</c:v>
                </c:pt>
                <c:pt idx="1992">
                  <c:v>5.51</c:v>
                </c:pt>
                <c:pt idx="1993">
                  <c:v>5.5</c:v>
                </c:pt>
                <c:pt idx="1994">
                  <c:v>5.49</c:v>
                </c:pt>
                <c:pt idx="1995">
                  <c:v>5.49</c:v>
                </c:pt>
                <c:pt idx="1996">
                  <c:v>5.49</c:v>
                </c:pt>
                <c:pt idx="1997">
                  <c:v>5.49</c:v>
                </c:pt>
                <c:pt idx="1998">
                  <c:v>5.5</c:v>
                </c:pt>
                <c:pt idx="1999">
                  <c:v>5.5</c:v>
                </c:pt>
                <c:pt idx="2000">
                  <c:v>5.51</c:v>
                </c:pt>
                <c:pt idx="2001">
                  <c:v>5.5</c:v>
                </c:pt>
                <c:pt idx="2002">
                  <c:v>5.46</c:v>
                </c:pt>
                <c:pt idx="2003">
                  <c:v>5.44</c:v>
                </c:pt>
                <c:pt idx="2004">
                  <c:v>5.44</c:v>
                </c:pt>
                <c:pt idx="2005">
                  <c:v>5.43</c:v>
                </c:pt>
                <c:pt idx="2006">
                  <c:v>5.43</c:v>
                </c:pt>
                <c:pt idx="2007">
                  <c:v>5.44</c:v>
                </c:pt>
                <c:pt idx="2008">
                  <c:v>5.45</c:v>
                </c:pt>
                <c:pt idx="2009">
                  <c:v>5.47</c:v>
                </c:pt>
                <c:pt idx="2010">
                  <c:v>5.48</c:v>
                </c:pt>
                <c:pt idx="2011">
                  <c:v>5.48</c:v>
                </c:pt>
                <c:pt idx="2012">
                  <c:v>5.47</c:v>
                </c:pt>
                <c:pt idx="2013">
                  <c:v>5.47</c:v>
                </c:pt>
                <c:pt idx="2014">
                  <c:v>5.48</c:v>
                </c:pt>
                <c:pt idx="2015">
                  <c:v>5.49</c:v>
                </c:pt>
                <c:pt idx="2016">
                  <c:v>5.49</c:v>
                </c:pt>
                <c:pt idx="2017">
                  <c:v>5.49</c:v>
                </c:pt>
                <c:pt idx="2018">
                  <c:v>5.49</c:v>
                </c:pt>
                <c:pt idx="2019">
                  <c:v>5.49</c:v>
                </c:pt>
                <c:pt idx="2020">
                  <c:v>5.49</c:v>
                </c:pt>
                <c:pt idx="2021">
                  <c:v>5.49</c:v>
                </c:pt>
                <c:pt idx="2022">
                  <c:v>5.49</c:v>
                </c:pt>
                <c:pt idx="2023">
                  <c:v>5.49</c:v>
                </c:pt>
                <c:pt idx="2024">
                  <c:v>5.46</c:v>
                </c:pt>
                <c:pt idx="2025">
                  <c:v>5.39</c:v>
                </c:pt>
                <c:pt idx="2026">
                  <c:v>5.39</c:v>
                </c:pt>
                <c:pt idx="2027">
                  <c:v>5.38</c:v>
                </c:pt>
                <c:pt idx="2028">
                  <c:v>5.38</c:v>
                </c:pt>
                <c:pt idx="2029">
                  <c:v>5.38</c:v>
                </c:pt>
                <c:pt idx="2030">
                  <c:v>5.25</c:v>
                </c:pt>
                <c:pt idx="2031">
                  <c:v>5.24</c:v>
                </c:pt>
                <c:pt idx="2032">
                  <c:v>5.24</c:v>
                </c:pt>
                <c:pt idx="2033">
                  <c:v>5.25</c:v>
                </c:pt>
                <c:pt idx="2034">
                  <c:v>5.26</c:v>
                </c:pt>
                <c:pt idx="2035">
                  <c:v>5.26</c:v>
                </c:pt>
                <c:pt idx="2036">
                  <c:v>5.26</c:v>
                </c:pt>
                <c:pt idx="2037">
                  <c:v>5.25</c:v>
                </c:pt>
                <c:pt idx="2038">
                  <c:v>5.24</c:v>
                </c:pt>
                <c:pt idx="2039">
                  <c:v>5.23</c:v>
                </c:pt>
                <c:pt idx="2040">
                  <c:v>5.2</c:v>
                </c:pt>
                <c:pt idx="2041">
                  <c:v>5.18</c:v>
                </c:pt>
                <c:pt idx="2042">
                  <c:v>5.18</c:v>
                </c:pt>
                <c:pt idx="2043">
                  <c:v>5.18</c:v>
                </c:pt>
                <c:pt idx="2044">
                  <c:v>5.17</c:v>
                </c:pt>
                <c:pt idx="2045">
                  <c:v>5.17</c:v>
                </c:pt>
                <c:pt idx="2046">
                  <c:v>5.17</c:v>
                </c:pt>
                <c:pt idx="2047">
                  <c:v>5.4</c:v>
                </c:pt>
                <c:pt idx="2048">
                  <c:v>5.32</c:v>
                </c:pt>
                <c:pt idx="2049">
                  <c:v>5.27</c:v>
                </c:pt>
                <c:pt idx="2050">
                  <c:v>5.25</c:v>
                </c:pt>
                <c:pt idx="2051">
                  <c:v>5.26</c:v>
                </c:pt>
                <c:pt idx="2052">
                  <c:v>5.25</c:v>
                </c:pt>
                <c:pt idx="2053">
                  <c:v>5.24</c:v>
                </c:pt>
                <c:pt idx="2054">
                  <c:v>5.23</c:v>
                </c:pt>
                <c:pt idx="2055">
                  <c:v>5.23</c:v>
                </c:pt>
                <c:pt idx="2056">
                  <c:v>5.23</c:v>
                </c:pt>
                <c:pt idx="2057">
                  <c:v>5.23</c:v>
                </c:pt>
                <c:pt idx="2058">
                  <c:v>5.24</c:v>
                </c:pt>
                <c:pt idx="2059">
                  <c:v>5.24</c:v>
                </c:pt>
                <c:pt idx="2060">
                  <c:v>5.21</c:v>
                </c:pt>
                <c:pt idx="2061">
                  <c:v>5.23</c:v>
                </c:pt>
                <c:pt idx="2062">
                  <c:v>5.23</c:v>
                </c:pt>
                <c:pt idx="2063">
                  <c:v>5.23</c:v>
                </c:pt>
                <c:pt idx="2064">
                  <c:v>5.21</c:v>
                </c:pt>
                <c:pt idx="2065">
                  <c:v>5.21</c:v>
                </c:pt>
                <c:pt idx="2066">
                  <c:v>5.22</c:v>
                </c:pt>
                <c:pt idx="2067">
                  <c:v>5.23</c:v>
                </c:pt>
                <c:pt idx="2068">
                  <c:v>5.23</c:v>
                </c:pt>
                <c:pt idx="2069">
                  <c:v>5.24</c:v>
                </c:pt>
                <c:pt idx="2070">
                  <c:v>5.24</c:v>
                </c:pt>
                <c:pt idx="2071">
                  <c:v>5.25</c:v>
                </c:pt>
                <c:pt idx="2072">
                  <c:v>5.25</c:v>
                </c:pt>
                <c:pt idx="2073">
                  <c:v>5.24</c:v>
                </c:pt>
                <c:pt idx="2074">
                  <c:v>5.28</c:v>
                </c:pt>
                <c:pt idx="2075">
                  <c:v>5.27</c:v>
                </c:pt>
                <c:pt idx="2076">
                  <c:v>5.28</c:v>
                </c:pt>
                <c:pt idx="2077">
                  <c:v>5.28</c:v>
                </c:pt>
                <c:pt idx="2078">
                  <c:v>5.28</c:v>
                </c:pt>
                <c:pt idx="2079">
                  <c:v>5.28</c:v>
                </c:pt>
                <c:pt idx="2080">
                  <c:v>5.29</c:v>
                </c:pt>
                <c:pt idx="2081">
                  <c:v>5.29</c:v>
                </c:pt>
                <c:pt idx="2082">
                  <c:v>5.3</c:v>
                </c:pt>
                <c:pt idx="2083">
                  <c:v>5.23</c:v>
                </c:pt>
                <c:pt idx="2084">
                  <c:v>5.22</c:v>
                </c:pt>
                <c:pt idx="2085">
                  <c:v>5.22</c:v>
                </c:pt>
                <c:pt idx="2086">
                  <c:v>5.22</c:v>
                </c:pt>
                <c:pt idx="2087">
                  <c:v>5.22</c:v>
                </c:pt>
                <c:pt idx="2088">
                  <c:v>5.21</c:v>
                </c:pt>
                <c:pt idx="2089">
                  <c:v>5.21</c:v>
                </c:pt>
                <c:pt idx="2090">
                  <c:v>5.2</c:v>
                </c:pt>
                <c:pt idx="2091">
                  <c:v>5.21</c:v>
                </c:pt>
                <c:pt idx="2092">
                  <c:v>5.2</c:v>
                </c:pt>
                <c:pt idx="2093">
                  <c:v>5.22</c:v>
                </c:pt>
                <c:pt idx="2094">
                  <c:v>5.22</c:v>
                </c:pt>
                <c:pt idx="2095">
                  <c:v>5.23</c:v>
                </c:pt>
                <c:pt idx="2096">
                  <c:v>5.23</c:v>
                </c:pt>
                <c:pt idx="2097">
                  <c:v>5.25</c:v>
                </c:pt>
                <c:pt idx="2098">
                  <c:v>5.27</c:v>
                </c:pt>
                <c:pt idx="2099">
                  <c:v>5.28</c:v>
                </c:pt>
                <c:pt idx="2100">
                  <c:v>5.28</c:v>
                </c:pt>
                <c:pt idx="2101">
                  <c:v>5.28</c:v>
                </c:pt>
                <c:pt idx="2102">
                  <c:v>5.28</c:v>
                </c:pt>
                <c:pt idx="2103">
                  <c:v>5.29</c:v>
                </c:pt>
                <c:pt idx="2104">
                  <c:v>5.3</c:v>
                </c:pt>
                <c:pt idx="2105">
                  <c:v>5.31</c:v>
                </c:pt>
                <c:pt idx="2106">
                  <c:v>5.33</c:v>
                </c:pt>
                <c:pt idx="2107">
                  <c:v>5.33</c:v>
                </c:pt>
                <c:pt idx="2108">
                  <c:v>5.31</c:v>
                </c:pt>
                <c:pt idx="2109">
                  <c:v>5.3</c:v>
                </c:pt>
                <c:pt idx="2110">
                  <c:v>5.31</c:v>
                </c:pt>
                <c:pt idx="2111">
                  <c:v>5.32</c:v>
                </c:pt>
                <c:pt idx="2112">
                  <c:v>5.31</c:v>
                </c:pt>
                <c:pt idx="2113">
                  <c:v>5.32</c:v>
                </c:pt>
                <c:pt idx="2114">
                  <c:v>5.31</c:v>
                </c:pt>
                <c:pt idx="2115">
                  <c:v>5.32</c:v>
                </c:pt>
                <c:pt idx="2116">
                  <c:v>5.32</c:v>
                </c:pt>
                <c:pt idx="2117">
                  <c:v>5.33</c:v>
                </c:pt>
                <c:pt idx="2118">
                  <c:v>5.33</c:v>
                </c:pt>
                <c:pt idx="2119">
                  <c:v>5.33</c:v>
                </c:pt>
                <c:pt idx="2120">
                  <c:v>5.32</c:v>
                </c:pt>
                <c:pt idx="2121">
                  <c:v>5.32</c:v>
                </c:pt>
                <c:pt idx="2122">
                  <c:v>5.33</c:v>
                </c:pt>
                <c:pt idx="2123">
                  <c:v>5.32</c:v>
                </c:pt>
                <c:pt idx="2124">
                  <c:v>5.32</c:v>
                </c:pt>
                <c:pt idx="2125">
                  <c:v>5.32</c:v>
                </c:pt>
                <c:pt idx="2126">
                  <c:v>5.32</c:v>
                </c:pt>
                <c:pt idx="2127">
                  <c:v>5.32</c:v>
                </c:pt>
                <c:pt idx="2128">
                  <c:v>5.32</c:v>
                </c:pt>
                <c:pt idx="2129">
                  <c:v>5.32</c:v>
                </c:pt>
                <c:pt idx="2130">
                  <c:v>5.33</c:v>
                </c:pt>
                <c:pt idx="2131">
                  <c:v>5.33</c:v>
                </c:pt>
                <c:pt idx="2132">
                  <c:v>5.33</c:v>
                </c:pt>
                <c:pt idx="2133">
                  <c:v>5.33</c:v>
                </c:pt>
                <c:pt idx="2134">
                  <c:v>5.33</c:v>
                </c:pt>
                <c:pt idx="2135">
                  <c:v>5.51</c:v>
                </c:pt>
                <c:pt idx="2136">
                  <c:v>5.58</c:v>
                </c:pt>
                <c:pt idx="2137">
                  <c:v>5.59</c:v>
                </c:pt>
                <c:pt idx="2138">
                  <c:v>5.59</c:v>
                </c:pt>
                <c:pt idx="2139">
                  <c:v>5.56</c:v>
                </c:pt>
                <c:pt idx="2140">
                  <c:v>5.55</c:v>
                </c:pt>
                <c:pt idx="2141">
                  <c:v>5.46</c:v>
                </c:pt>
                <c:pt idx="2142">
                  <c:v>5.45</c:v>
                </c:pt>
                <c:pt idx="2143">
                  <c:v>5.46</c:v>
                </c:pt>
                <c:pt idx="2144">
                  <c:v>5.46</c:v>
                </c:pt>
                <c:pt idx="2145">
                  <c:v>5.46</c:v>
                </c:pt>
                <c:pt idx="2146">
                  <c:v>5.48</c:v>
                </c:pt>
                <c:pt idx="2147">
                  <c:v>5.48</c:v>
                </c:pt>
                <c:pt idx="2148">
                  <c:v>5.48</c:v>
                </c:pt>
                <c:pt idx="2149">
                  <c:v>5.47</c:v>
                </c:pt>
                <c:pt idx="2150">
                  <c:v>5.46</c:v>
                </c:pt>
                <c:pt idx="2151">
                  <c:v>5.46</c:v>
                </c:pt>
                <c:pt idx="2152">
                  <c:v>5.45</c:v>
                </c:pt>
                <c:pt idx="2153">
                  <c:v>5.45</c:v>
                </c:pt>
                <c:pt idx="2154">
                  <c:v>5.45</c:v>
                </c:pt>
                <c:pt idx="2155">
                  <c:v>5.45</c:v>
                </c:pt>
                <c:pt idx="2156">
                  <c:v>5.45</c:v>
                </c:pt>
                <c:pt idx="2157">
                  <c:v>5.46</c:v>
                </c:pt>
                <c:pt idx="2158">
                  <c:v>5.46</c:v>
                </c:pt>
                <c:pt idx="2159">
                  <c:v>5.45</c:v>
                </c:pt>
                <c:pt idx="2160">
                  <c:v>5.43</c:v>
                </c:pt>
                <c:pt idx="2161">
                  <c:v>5.42</c:v>
                </c:pt>
                <c:pt idx="2162">
                  <c:v>5.42</c:v>
                </c:pt>
                <c:pt idx="2163">
                  <c:v>5.42</c:v>
                </c:pt>
                <c:pt idx="2164">
                  <c:v>5.41</c:v>
                </c:pt>
                <c:pt idx="2165">
                  <c:v>5.41</c:v>
                </c:pt>
                <c:pt idx="2166">
                  <c:v>5.42</c:v>
                </c:pt>
                <c:pt idx="2167">
                  <c:v>5.85</c:v>
                </c:pt>
                <c:pt idx="2168">
                  <c:v>5.75</c:v>
                </c:pt>
                <c:pt idx="2169">
                  <c:v>5.75</c:v>
                </c:pt>
                <c:pt idx="2170">
                  <c:v>5.75</c:v>
                </c:pt>
                <c:pt idx="2171">
                  <c:v>5.73</c:v>
                </c:pt>
                <c:pt idx="2172">
                  <c:v>5.73</c:v>
                </c:pt>
                <c:pt idx="2173">
                  <c:v>5.73</c:v>
                </c:pt>
                <c:pt idx="2174">
                  <c:v>5.73</c:v>
                </c:pt>
                <c:pt idx="2175">
                  <c:v>5.73</c:v>
                </c:pt>
                <c:pt idx="2176">
                  <c:v>5.73</c:v>
                </c:pt>
                <c:pt idx="2177">
                  <c:v>5.73</c:v>
                </c:pt>
                <c:pt idx="2178">
                  <c:v>5.74</c:v>
                </c:pt>
                <c:pt idx="2179">
                  <c:v>5.75</c:v>
                </c:pt>
                <c:pt idx="2180">
                  <c:v>5.74</c:v>
                </c:pt>
                <c:pt idx="2181">
                  <c:v>5.74</c:v>
                </c:pt>
                <c:pt idx="2182">
                  <c:v>5.74</c:v>
                </c:pt>
                <c:pt idx="2183">
                  <c:v>5.75</c:v>
                </c:pt>
                <c:pt idx="2184">
                  <c:v>5.76</c:v>
                </c:pt>
                <c:pt idx="2185">
                  <c:v>5.76</c:v>
                </c:pt>
                <c:pt idx="2186">
                  <c:v>5.76</c:v>
                </c:pt>
                <c:pt idx="2187">
                  <c:v>5.76</c:v>
                </c:pt>
                <c:pt idx="2188">
                  <c:v>5.76</c:v>
                </c:pt>
                <c:pt idx="2189">
                  <c:v>5.77</c:v>
                </c:pt>
                <c:pt idx="2190">
                  <c:v>5.78</c:v>
                </c:pt>
                <c:pt idx="2191">
                  <c:v>5.78</c:v>
                </c:pt>
                <c:pt idx="2192">
                  <c:v>5.76</c:v>
                </c:pt>
                <c:pt idx="2193">
                  <c:v>5.78</c:v>
                </c:pt>
                <c:pt idx="2194">
                  <c:v>5.81</c:v>
                </c:pt>
                <c:pt idx="2195">
                  <c:v>5.83</c:v>
                </c:pt>
                <c:pt idx="2196">
                  <c:v>5.84</c:v>
                </c:pt>
                <c:pt idx="2197">
                  <c:v>5.85</c:v>
                </c:pt>
                <c:pt idx="2198">
                  <c:v>5.86</c:v>
                </c:pt>
                <c:pt idx="2199">
                  <c:v>5.87</c:v>
                </c:pt>
                <c:pt idx="2200">
                  <c:v>5.87</c:v>
                </c:pt>
                <c:pt idx="2201">
                  <c:v>5.89</c:v>
                </c:pt>
                <c:pt idx="2202">
                  <c:v>5.9</c:v>
                </c:pt>
                <c:pt idx="2203">
                  <c:v>5.91</c:v>
                </c:pt>
                <c:pt idx="2204">
                  <c:v>5.92</c:v>
                </c:pt>
                <c:pt idx="2205">
                  <c:v>5.95</c:v>
                </c:pt>
                <c:pt idx="2206">
                  <c:v>6</c:v>
                </c:pt>
                <c:pt idx="2207">
                  <c:v>5.99</c:v>
                </c:pt>
                <c:pt idx="2208">
                  <c:v>6.07</c:v>
                </c:pt>
                <c:pt idx="2209">
                  <c:v>6.01</c:v>
                </c:pt>
                <c:pt idx="2210">
                  <c:v>5.99</c:v>
                </c:pt>
                <c:pt idx="2211">
                  <c:v>5.99</c:v>
                </c:pt>
                <c:pt idx="2212">
                  <c:v>5.99</c:v>
                </c:pt>
                <c:pt idx="2213">
                  <c:v>6.01</c:v>
                </c:pt>
                <c:pt idx="2214">
                  <c:v>6.01</c:v>
                </c:pt>
                <c:pt idx="2215">
                  <c:v>6.04</c:v>
                </c:pt>
                <c:pt idx="2216">
                  <c:v>6.05</c:v>
                </c:pt>
                <c:pt idx="2217">
                  <c:v>6.06</c:v>
                </c:pt>
                <c:pt idx="2218">
                  <c:v>6.06</c:v>
                </c:pt>
                <c:pt idx="2219">
                  <c:v>6.06</c:v>
                </c:pt>
                <c:pt idx="2220">
                  <c:v>6.07</c:v>
                </c:pt>
                <c:pt idx="2221">
                  <c:v>6.07</c:v>
                </c:pt>
                <c:pt idx="2222">
                  <c:v>6.06</c:v>
                </c:pt>
                <c:pt idx="2223">
                  <c:v>6.07</c:v>
                </c:pt>
                <c:pt idx="2224">
                  <c:v>6.09</c:v>
                </c:pt>
                <c:pt idx="2225">
                  <c:v>6.09</c:v>
                </c:pt>
                <c:pt idx="2226">
                  <c:v>6.1</c:v>
                </c:pt>
                <c:pt idx="2227">
                  <c:v>6.1</c:v>
                </c:pt>
                <c:pt idx="2228">
                  <c:v>6.11</c:v>
                </c:pt>
                <c:pt idx="2229">
                  <c:v>6.12</c:v>
                </c:pt>
                <c:pt idx="2230">
                  <c:v>6.13</c:v>
                </c:pt>
                <c:pt idx="2231">
                  <c:v>6.13</c:v>
                </c:pt>
                <c:pt idx="2232">
                  <c:v>6.12</c:v>
                </c:pt>
                <c:pt idx="2233">
                  <c:v>6.13</c:v>
                </c:pt>
                <c:pt idx="2234">
                  <c:v>6.13</c:v>
                </c:pt>
                <c:pt idx="2235">
                  <c:v>6.13</c:v>
                </c:pt>
                <c:pt idx="2236">
                  <c:v>6.12</c:v>
                </c:pt>
                <c:pt idx="2237">
                  <c:v>6.11</c:v>
                </c:pt>
                <c:pt idx="2238">
                  <c:v>6.11</c:v>
                </c:pt>
                <c:pt idx="2239">
                  <c:v>6.11</c:v>
                </c:pt>
                <c:pt idx="2240">
                  <c:v>6.11</c:v>
                </c:pt>
                <c:pt idx="2241">
                  <c:v>6.12</c:v>
                </c:pt>
                <c:pt idx="2242">
                  <c:v>6.13</c:v>
                </c:pt>
                <c:pt idx="2243">
                  <c:v>6.12</c:v>
                </c:pt>
                <c:pt idx="2244">
                  <c:v>6.12</c:v>
                </c:pt>
                <c:pt idx="2245">
                  <c:v>6.11</c:v>
                </c:pt>
                <c:pt idx="2246">
                  <c:v>6.1</c:v>
                </c:pt>
                <c:pt idx="2247">
                  <c:v>6.1</c:v>
                </c:pt>
                <c:pt idx="2248">
                  <c:v>6.1</c:v>
                </c:pt>
                <c:pt idx="2249">
                  <c:v>6.1</c:v>
                </c:pt>
                <c:pt idx="2250">
                  <c:v>6.1</c:v>
                </c:pt>
                <c:pt idx="2251">
                  <c:v>6.11</c:v>
                </c:pt>
                <c:pt idx="2252">
                  <c:v>6.33</c:v>
                </c:pt>
                <c:pt idx="2253">
                  <c:v>6.21</c:v>
                </c:pt>
                <c:pt idx="2254">
                  <c:v>6.12</c:v>
                </c:pt>
                <c:pt idx="2255">
                  <c:v>6.07</c:v>
                </c:pt>
                <c:pt idx="2256">
                  <c:v>6.03</c:v>
                </c:pt>
                <c:pt idx="2257">
                  <c:v>6</c:v>
                </c:pt>
                <c:pt idx="2258">
                  <c:v>5.97</c:v>
                </c:pt>
                <c:pt idx="2259">
                  <c:v>5.94</c:v>
                </c:pt>
                <c:pt idx="2260">
                  <c:v>5.93</c:v>
                </c:pt>
                <c:pt idx="2261">
                  <c:v>5.92</c:v>
                </c:pt>
                <c:pt idx="2262">
                  <c:v>5.9</c:v>
                </c:pt>
                <c:pt idx="2263">
                  <c:v>5.9</c:v>
                </c:pt>
                <c:pt idx="2264">
                  <c:v>5.89</c:v>
                </c:pt>
                <c:pt idx="2265">
                  <c:v>5.89</c:v>
                </c:pt>
                <c:pt idx="2266">
                  <c:v>5.89</c:v>
                </c:pt>
                <c:pt idx="2267">
                  <c:v>5.89</c:v>
                </c:pt>
                <c:pt idx="2268">
                  <c:v>5.88</c:v>
                </c:pt>
                <c:pt idx="2269">
                  <c:v>5.87</c:v>
                </c:pt>
                <c:pt idx="2270">
                  <c:v>5.86</c:v>
                </c:pt>
                <c:pt idx="2271">
                  <c:v>5.85</c:v>
                </c:pt>
                <c:pt idx="2272">
                  <c:v>5.84</c:v>
                </c:pt>
                <c:pt idx="2273">
                  <c:v>5.84</c:v>
                </c:pt>
                <c:pt idx="2274">
                  <c:v>5.84</c:v>
                </c:pt>
                <c:pt idx="2275">
                  <c:v>5.84</c:v>
                </c:pt>
                <c:pt idx="2276">
                  <c:v>5.83</c:v>
                </c:pt>
                <c:pt idx="2277">
                  <c:v>5.84</c:v>
                </c:pt>
                <c:pt idx="2278">
                  <c:v>5.84</c:v>
                </c:pt>
                <c:pt idx="2279">
                  <c:v>5.83</c:v>
                </c:pt>
                <c:pt idx="2280">
                  <c:v>5.83</c:v>
                </c:pt>
                <c:pt idx="2281">
                  <c:v>5.82</c:v>
                </c:pt>
                <c:pt idx="2282">
                  <c:v>5.81</c:v>
                </c:pt>
                <c:pt idx="2283">
                  <c:v>5.81</c:v>
                </c:pt>
                <c:pt idx="2284">
                  <c:v>5.81</c:v>
                </c:pt>
                <c:pt idx="2285">
                  <c:v>5.81</c:v>
                </c:pt>
                <c:pt idx="2286">
                  <c:v>5.82</c:v>
                </c:pt>
                <c:pt idx="2287">
                  <c:v>5.83</c:v>
                </c:pt>
                <c:pt idx="2288">
                  <c:v>5.83</c:v>
                </c:pt>
                <c:pt idx="2289">
                  <c:v>5.83</c:v>
                </c:pt>
                <c:pt idx="2290">
                  <c:v>5.83</c:v>
                </c:pt>
                <c:pt idx="2291">
                  <c:v>5.81</c:v>
                </c:pt>
                <c:pt idx="2292">
                  <c:v>5.79</c:v>
                </c:pt>
                <c:pt idx="2293">
                  <c:v>5.77</c:v>
                </c:pt>
                <c:pt idx="2294">
                  <c:v>5.76</c:v>
                </c:pt>
                <c:pt idx="2295">
                  <c:v>5.75</c:v>
                </c:pt>
                <c:pt idx="2296">
                  <c:v>5.75</c:v>
                </c:pt>
                <c:pt idx="2297">
                  <c:v>5.75</c:v>
                </c:pt>
                <c:pt idx="2298">
                  <c:v>5.76</c:v>
                </c:pt>
                <c:pt idx="2299">
                  <c:v>5.74</c:v>
                </c:pt>
                <c:pt idx="2300">
                  <c:v>5.73</c:v>
                </c:pt>
                <c:pt idx="2301">
                  <c:v>5.72</c:v>
                </c:pt>
                <c:pt idx="2302">
                  <c:v>5.72</c:v>
                </c:pt>
                <c:pt idx="2303">
                  <c:v>5.71</c:v>
                </c:pt>
                <c:pt idx="2304">
                  <c:v>5.73</c:v>
                </c:pt>
                <c:pt idx="2305">
                  <c:v>5.74</c:v>
                </c:pt>
                <c:pt idx="2306">
                  <c:v>5.75</c:v>
                </c:pt>
                <c:pt idx="2307">
                  <c:v>5.75</c:v>
                </c:pt>
                <c:pt idx="2308">
                  <c:v>5.75</c:v>
                </c:pt>
                <c:pt idx="2309">
                  <c:v>5.75</c:v>
                </c:pt>
                <c:pt idx="2310">
                  <c:v>5.75</c:v>
                </c:pt>
                <c:pt idx="2311">
                  <c:v>5.75</c:v>
                </c:pt>
                <c:pt idx="2312">
                  <c:v>5.74</c:v>
                </c:pt>
                <c:pt idx="2313">
                  <c:v>5.74</c:v>
                </c:pt>
                <c:pt idx="2314">
                  <c:v>5.74</c:v>
                </c:pt>
                <c:pt idx="2315">
                  <c:v>5.73</c:v>
                </c:pt>
                <c:pt idx="2316">
                  <c:v>5.72</c:v>
                </c:pt>
                <c:pt idx="2317">
                  <c:v>5.72</c:v>
                </c:pt>
                <c:pt idx="2318">
                  <c:v>5.72</c:v>
                </c:pt>
                <c:pt idx="2319">
                  <c:v>5.72</c:v>
                </c:pt>
                <c:pt idx="2320">
                  <c:v>5.72</c:v>
                </c:pt>
                <c:pt idx="2321">
                  <c:v>5.73</c:v>
                </c:pt>
                <c:pt idx="2322">
                  <c:v>5.73</c:v>
                </c:pt>
                <c:pt idx="2323">
                  <c:v>5.74</c:v>
                </c:pt>
                <c:pt idx="2324">
                  <c:v>5.75</c:v>
                </c:pt>
                <c:pt idx="2325">
                  <c:v>5.75</c:v>
                </c:pt>
                <c:pt idx="2326">
                  <c:v>5.75</c:v>
                </c:pt>
                <c:pt idx="2327">
                  <c:v>5.78</c:v>
                </c:pt>
                <c:pt idx="2328">
                  <c:v>5.83</c:v>
                </c:pt>
                <c:pt idx="2329">
                  <c:v>5.85</c:v>
                </c:pt>
                <c:pt idx="2330">
                  <c:v>5.84</c:v>
                </c:pt>
                <c:pt idx="2331">
                  <c:v>5.82</c:v>
                </c:pt>
                <c:pt idx="2332">
                  <c:v>5.83</c:v>
                </c:pt>
                <c:pt idx="2333">
                  <c:v>5.82</c:v>
                </c:pt>
                <c:pt idx="2334">
                  <c:v>5.82</c:v>
                </c:pt>
                <c:pt idx="2335">
                  <c:v>5.83</c:v>
                </c:pt>
                <c:pt idx="2336">
                  <c:v>5.77</c:v>
                </c:pt>
                <c:pt idx="2337">
                  <c:v>5.76</c:v>
                </c:pt>
                <c:pt idx="2338">
                  <c:v>5.74</c:v>
                </c:pt>
                <c:pt idx="2339">
                  <c:v>5.7</c:v>
                </c:pt>
                <c:pt idx="2340">
                  <c:v>5.67</c:v>
                </c:pt>
                <c:pt idx="2341">
                  <c:v>5.64</c:v>
                </c:pt>
                <c:pt idx="2342">
                  <c:v>5.63</c:v>
                </c:pt>
                <c:pt idx="2343">
                  <c:v>5.61</c:v>
                </c:pt>
                <c:pt idx="2344">
                  <c:v>5.61</c:v>
                </c:pt>
                <c:pt idx="2345">
                  <c:v>5.62</c:v>
                </c:pt>
                <c:pt idx="2346">
                  <c:v>5.62</c:v>
                </c:pt>
                <c:pt idx="2347">
                  <c:v>5.63</c:v>
                </c:pt>
                <c:pt idx="2348">
                  <c:v>5.65</c:v>
                </c:pt>
                <c:pt idx="2349">
                  <c:v>5.75</c:v>
                </c:pt>
                <c:pt idx="2350">
                  <c:v>5.73</c:v>
                </c:pt>
                <c:pt idx="2351">
                  <c:v>5.7</c:v>
                </c:pt>
                <c:pt idx="2352">
                  <c:v>5.69</c:v>
                </c:pt>
                <c:pt idx="2353">
                  <c:v>5.66</c:v>
                </c:pt>
                <c:pt idx="2354">
                  <c:v>5.64</c:v>
                </c:pt>
                <c:pt idx="2355">
                  <c:v>5.63</c:v>
                </c:pt>
                <c:pt idx="2356">
                  <c:v>5.62</c:v>
                </c:pt>
                <c:pt idx="2357">
                  <c:v>5.62</c:v>
                </c:pt>
                <c:pt idx="2358">
                  <c:v>5.63</c:v>
                </c:pt>
                <c:pt idx="2359">
                  <c:v>5.63</c:v>
                </c:pt>
                <c:pt idx="2360">
                  <c:v>5.63</c:v>
                </c:pt>
                <c:pt idx="2361">
                  <c:v>5.63</c:v>
                </c:pt>
                <c:pt idx="2362">
                  <c:v>5.64</c:v>
                </c:pt>
                <c:pt idx="2363">
                  <c:v>5.64</c:v>
                </c:pt>
                <c:pt idx="2364">
                  <c:v>5.63</c:v>
                </c:pt>
                <c:pt idx="2365">
                  <c:v>5.62</c:v>
                </c:pt>
                <c:pt idx="2366">
                  <c:v>5.62</c:v>
                </c:pt>
                <c:pt idx="2367">
                  <c:v>5.62</c:v>
                </c:pt>
                <c:pt idx="2368">
                  <c:v>5.62</c:v>
                </c:pt>
                <c:pt idx="2369">
                  <c:v>5.62</c:v>
                </c:pt>
                <c:pt idx="2370">
                  <c:v>5.63</c:v>
                </c:pt>
                <c:pt idx="2371">
                  <c:v>5.64</c:v>
                </c:pt>
                <c:pt idx="2372">
                  <c:v>5.65</c:v>
                </c:pt>
                <c:pt idx="2373">
                  <c:v>5.64</c:v>
                </c:pt>
                <c:pt idx="2374">
                  <c:v>5.65</c:v>
                </c:pt>
                <c:pt idx="2375">
                  <c:v>5.64</c:v>
                </c:pt>
                <c:pt idx="2376">
                  <c:v>5.64</c:v>
                </c:pt>
                <c:pt idx="2377">
                  <c:v>5.64</c:v>
                </c:pt>
                <c:pt idx="2378">
                  <c:v>5.64</c:v>
                </c:pt>
                <c:pt idx="2379">
                  <c:v>5.64</c:v>
                </c:pt>
                <c:pt idx="2380">
                  <c:v>5.64</c:v>
                </c:pt>
                <c:pt idx="2381">
                  <c:v>5.65</c:v>
                </c:pt>
                <c:pt idx="2382">
                  <c:v>5.65</c:v>
                </c:pt>
                <c:pt idx="2383">
                  <c:v>5.65</c:v>
                </c:pt>
                <c:pt idx="2384">
                  <c:v>5.65</c:v>
                </c:pt>
                <c:pt idx="2385">
                  <c:v>5.65</c:v>
                </c:pt>
                <c:pt idx="2386">
                  <c:v>5.66</c:v>
                </c:pt>
                <c:pt idx="2387">
                  <c:v>5.66</c:v>
                </c:pt>
                <c:pt idx="2388">
                  <c:v>5.66</c:v>
                </c:pt>
                <c:pt idx="2389">
                  <c:v>5.66</c:v>
                </c:pt>
                <c:pt idx="2390">
                  <c:v>5.65</c:v>
                </c:pt>
                <c:pt idx="2391">
                  <c:v>5.65</c:v>
                </c:pt>
                <c:pt idx="2392">
                  <c:v>5.66</c:v>
                </c:pt>
                <c:pt idx="2393">
                  <c:v>5.67</c:v>
                </c:pt>
                <c:pt idx="2394">
                  <c:v>5.67</c:v>
                </c:pt>
                <c:pt idx="2395">
                  <c:v>5.67</c:v>
                </c:pt>
                <c:pt idx="2396">
                  <c:v>5.67</c:v>
                </c:pt>
                <c:pt idx="2397">
                  <c:v>5.67</c:v>
                </c:pt>
                <c:pt idx="2398">
                  <c:v>5.68</c:v>
                </c:pt>
                <c:pt idx="2399">
                  <c:v>5.66</c:v>
                </c:pt>
                <c:pt idx="2400">
                  <c:v>5.66</c:v>
                </c:pt>
                <c:pt idx="2401">
                  <c:v>5.66</c:v>
                </c:pt>
                <c:pt idx="2402">
                  <c:v>5.66</c:v>
                </c:pt>
                <c:pt idx="2403">
                  <c:v>5.66</c:v>
                </c:pt>
                <c:pt idx="2404">
                  <c:v>5.66</c:v>
                </c:pt>
                <c:pt idx="2405">
                  <c:v>5.66</c:v>
                </c:pt>
                <c:pt idx="2406">
                  <c:v>5.66</c:v>
                </c:pt>
                <c:pt idx="2407">
                  <c:v>5.66</c:v>
                </c:pt>
                <c:pt idx="2408">
                  <c:v>5.66</c:v>
                </c:pt>
                <c:pt idx="2409">
                  <c:v>5.66</c:v>
                </c:pt>
                <c:pt idx="2410">
                  <c:v>5.65</c:v>
                </c:pt>
                <c:pt idx="2411">
                  <c:v>5.65</c:v>
                </c:pt>
                <c:pt idx="2412">
                  <c:v>5.64</c:v>
                </c:pt>
                <c:pt idx="2413">
                  <c:v>5.64</c:v>
                </c:pt>
                <c:pt idx="2414">
                  <c:v>5.64</c:v>
                </c:pt>
                <c:pt idx="2415">
                  <c:v>5.64</c:v>
                </c:pt>
                <c:pt idx="2416">
                  <c:v>5.64</c:v>
                </c:pt>
                <c:pt idx="2417">
                  <c:v>5.64</c:v>
                </c:pt>
                <c:pt idx="2418">
                  <c:v>5.64</c:v>
                </c:pt>
                <c:pt idx="2419">
                  <c:v>5.64</c:v>
                </c:pt>
                <c:pt idx="2420">
                  <c:v>5.62</c:v>
                </c:pt>
                <c:pt idx="2421">
                  <c:v>5.59</c:v>
                </c:pt>
                <c:pt idx="2422">
                  <c:v>5.6</c:v>
                </c:pt>
                <c:pt idx="2423">
                  <c:v>5.6</c:v>
                </c:pt>
                <c:pt idx="2424">
                  <c:v>5.6</c:v>
                </c:pt>
                <c:pt idx="2425">
                  <c:v>5.61</c:v>
                </c:pt>
                <c:pt idx="2426">
                  <c:v>5.61</c:v>
                </c:pt>
                <c:pt idx="2427">
                  <c:v>5.61</c:v>
                </c:pt>
                <c:pt idx="2428">
                  <c:v>5.62</c:v>
                </c:pt>
                <c:pt idx="2429">
                  <c:v>5.61</c:v>
                </c:pt>
                <c:pt idx="2430">
                  <c:v>5.61</c:v>
                </c:pt>
                <c:pt idx="2431">
                  <c:v>5.61</c:v>
                </c:pt>
                <c:pt idx="2432">
                  <c:v>5.62</c:v>
                </c:pt>
                <c:pt idx="2433">
                  <c:v>5.62</c:v>
                </c:pt>
                <c:pt idx="2434">
                  <c:v>5.62</c:v>
                </c:pt>
                <c:pt idx="2435">
                  <c:v>5.63</c:v>
                </c:pt>
                <c:pt idx="2436">
                  <c:v>5.62</c:v>
                </c:pt>
                <c:pt idx="2437">
                  <c:v>5.62</c:v>
                </c:pt>
                <c:pt idx="2438">
                  <c:v>5.63</c:v>
                </c:pt>
                <c:pt idx="2439">
                  <c:v>5.63</c:v>
                </c:pt>
                <c:pt idx="2440">
                  <c:v>5.63</c:v>
                </c:pt>
                <c:pt idx="2441">
                  <c:v>5.65</c:v>
                </c:pt>
                <c:pt idx="2442">
                  <c:v>5.65</c:v>
                </c:pt>
                <c:pt idx="2443">
                  <c:v>5.65</c:v>
                </c:pt>
                <c:pt idx="2444">
                  <c:v>5.71</c:v>
                </c:pt>
                <c:pt idx="2445">
                  <c:v>5.72</c:v>
                </c:pt>
                <c:pt idx="2446">
                  <c:v>5.74</c:v>
                </c:pt>
                <c:pt idx="2447">
                  <c:v>5.75</c:v>
                </c:pt>
                <c:pt idx="2448">
                  <c:v>5.76</c:v>
                </c:pt>
                <c:pt idx="2449">
                  <c:v>5.77</c:v>
                </c:pt>
                <c:pt idx="2450">
                  <c:v>5.77</c:v>
                </c:pt>
                <c:pt idx="2451">
                  <c:v>5.76</c:v>
                </c:pt>
                <c:pt idx="2452">
                  <c:v>5.75</c:v>
                </c:pt>
                <c:pt idx="2453">
                  <c:v>5.76</c:v>
                </c:pt>
                <c:pt idx="2454">
                  <c:v>5.76</c:v>
                </c:pt>
                <c:pt idx="2455">
                  <c:v>5.75</c:v>
                </c:pt>
                <c:pt idx="2456">
                  <c:v>5.74</c:v>
                </c:pt>
                <c:pt idx="2457">
                  <c:v>5.73</c:v>
                </c:pt>
                <c:pt idx="2458">
                  <c:v>5.73</c:v>
                </c:pt>
                <c:pt idx="2459">
                  <c:v>5.73</c:v>
                </c:pt>
                <c:pt idx="2460">
                  <c:v>5.72</c:v>
                </c:pt>
                <c:pt idx="2461">
                  <c:v>5.71</c:v>
                </c:pt>
                <c:pt idx="2462">
                  <c:v>5.71</c:v>
                </c:pt>
                <c:pt idx="2463">
                  <c:v>5.7</c:v>
                </c:pt>
                <c:pt idx="2464">
                  <c:v>5.7</c:v>
                </c:pt>
                <c:pt idx="2465">
                  <c:v>5.7</c:v>
                </c:pt>
                <c:pt idx="2466">
                  <c:v>5.69</c:v>
                </c:pt>
                <c:pt idx="2467">
                  <c:v>5.69</c:v>
                </c:pt>
                <c:pt idx="2468">
                  <c:v>5.69</c:v>
                </c:pt>
                <c:pt idx="2469">
                  <c:v>5.69</c:v>
                </c:pt>
                <c:pt idx="2470">
                  <c:v>5.68</c:v>
                </c:pt>
                <c:pt idx="2471">
                  <c:v>5.67</c:v>
                </c:pt>
                <c:pt idx="2472">
                  <c:v>5.67</c:v>
                </c:pt>
                <c:pt idx="2473">
                  <c:v>5.66</c:v>
                </c:pt>
                <c:pt idx="2474">
                  <c:v>5.66</c:v>
                </c:pt>
                <c:pt idx="2475">
                  <c:v>5.66</c:v>
                </c:pt>
                <c:pt idx="2476">
                  <c:v>5.66</c:v>
                </c:pt>
                <c:pt idx="2477">
                  <c:v>5.66</c:v>
                </c:pt>
                <c:pt idx="2478">
                  <c:v>5.66</c:v>
                </c:pt>
                <c:pt idx="2479">
                  <c:v>5.65</c:v>
                </c:pt>
                <c:pt idx="2480">
                  <c:v>5.65</c:v>
                </c:pt>
                <c:pt idx="2481">
                  <c:v>5.65</c:v>
                </c:pt>
                <c:pt idx="2482">
                  <c:v>5.64</c:v>
                </c:pt>
                <c:pt idx="2483">
                  <c:v>5.63</c:v>
                </c:pt>
                <c:pt idx="2484">
                  <c:v>5.63</c:v>
                </c:pt>
                <c:pt idx="2485">
                  <c:v>5.63</c:v>
                </c:pt>
                <c:pt idx="2486">
                  <c:v>5.63</c:v>
                </c:pt>
                <c:pt idx="2487">
                  <c:v>5.63</c:v>
                </c:pt>
                <c:pt idx="2488">
                  <c:v>5.63</c:v>
                </c:pt>
                <c:pt idx="2489">
                  <c:v>5.63</c:v>
                </c:pt>
                <c:pt idx="2490">
                  <c:v>5.63</c:v>
                </c:pt>
                <c:pt idx="2491">
                  <c:v>5.63</c:v>
                </c:pt>
                <c:pt idx="2492">
                  <c:v>5.63</c:v>
                </c:pt>
                <c:pt idx="2493">
                  <c:v>5.63</c:v>
                </c:pt>
                <c:pt idx="2494">
                  <c:v>5.63</c:v>
                </c:pt>
                <c:pt idx="2495">
                  <c:v>5.63</c:v>
                </c:pt>
                <c:pt idx="2496">
                  <c:v>5.64</c:v>
                </c:pt>
                <c:pt idx="2497">
                  <c:v>5.66</c:v>
                </c:pt>
                <c:pt idx="2498">
                  <c:v>5.65</c:v>
                </c:pt>
                <c:pt idx="2499">
                  <c:v>5.64</c:v>
                </c:pt>
                <c:pt idx="2500">
                  <c:v>5.65</c:v>
                </c:pt>
                <c:pt idx="2501">
                  <c:v>5.65</c:v>
                </c:pt>
                <c:pt idx="2502">
                  <c:v>5.65</c:v>
                </c:pt>
                <c:pt idx="2503">
                  <c:v>5.65</c:v>
                </c:pt>
                <c:pt idx="2504">
                  <c:v>5.65</c:v>
                </c:pt>
                <c:pt idx="2505">
                  <c:v>5.65</c:v>
                </c:pt>
                <c:pt idx="2506">
                  <c:v>5.65</c:v>
                </c:pt>
                <c:pt idx="2507">
                  <c:v>5.65</c:v>
                </c:pt>
                <c:pt idx="2508">
                  <c:v>5.66</c:v>
                </c:pt>
                <c:pt idx="2509">
                  <c:v>5.66</c:v>
                </c:pt>
                <c:pt idx="2510">
                  <c:v>5.66</c:v>
                </c:pt>
                <c:pt idx="2511">
                  <c:v>5.66</c:v>
                </c:pt>
                <c:pt idx="2512">
                  <c:v>5.66</c:v>
                </c:pt>
                <c:pt idx="2513">
                  <c:v>5.66</c:v>
                </c:pt>
                <c:pt idx="2514">
                  <c:v>5.68</c:v>
                </c:pt>
                <c:pt idx="2515">
                  <c:v>5.69</c:v>
                </c:pt>
                <c:pt idx="2516">
                  <c:v>5.69</c:v>
                </c:pt>
                <c:pt idx="2517">
                  <c:v>5.69</c:v>
                </c:pt>
                <c:pt idx="2518">
                  <c:v>5.71</c:v>
                </c:pt>
                <c:pt idx="2519">
                  <c:v>5.72</c:v>
                </c:pt>
                <c:pt idx="2520">
                  <c:v>5.72</c:v>
                </c:pt>
                <c:pt idx="2521">
                  <c:v>5.73</c:v>
                </c:pt>
                <c:pt idx="2522">
                  <c:v>5.73</c:v>
                </c:pt>
                <c:pt idx="2523">
                  <c:v>5.73</c:v>
                </c:pt>
                <c:pt idx="2524">
                  <c:v>5.74</c:v>
                </c:pt>
                <c:pt idx="2525">
                  <c:v>5.74</c:v>
                </c:pt>
                <c:pt idx="2526">
                  <c:v>5.75</c:v>
                </c:pt>
                <c:pt idx="2527">
                  <c:v>5.76</c:v>
                </c:pt>
                <c:pt idx="2528">
                  <c:v>5.76</c:v>
                </c:pt>
                <c:pt idx="2529">
                  <c:v>5.78</c:v>
                </c:pt>
                <c:pt idx="2530">
                  <c:v>5.8</c:v>
                </c:pt>
                <c:pt idx="2531">
                  <c:v>5.8</c:v>
                </c:pt>
                <c:pt idx="2532">
                  <c:v>5.8</c:v>
                </c:pt>
                <c:pt idx="2533">
                  <c:v>5.8</c:v>
                </c:pt>
                <c:pt idx="2534">
                  <c:v>5.81</c:v>
                </c:pt>
                <c:pt idx="2535">
                  <c:v>5.8</c:v>
                </c:pt>
                <c:pt idx="2536">
                  <c:v>5.8</c:v>
                </c:pt>
                <c:pt idx="2537">
                  <c:v>5.8</c:v>
                </c:pt>
                <c:pt idx="2538">
                  <c:v>5.8</c:v>
                </c:pt>
                <c:pt idx="2539">
                  <c:v>5.81</c:v>
                </c:pt>
                <c:pt idx="2540">
                  <c:v>5.81</c:v>
                </c:pt>
                <c:pt idx="2541">
                  <c:v>5.82</c:v>
                </c:pt>
                <c:pt idx="2542">
                  <c:v>5.83</c:v>
                </c:pt>
                <c:pt idx="2543">
                  <c:v>5.83</c:v>
                </c:pt>
                <c:pt idx="2544">
                  <c:v>5.83</c:v>
                </c:pt>
                <c:pt idx="2545">
                  <c:v>5.83</c:v>
                </c:pt>
                <c:pt idx="2546">
                  <c:v>5.82</c:v>
                </c:pt>
                <c:pt idx="2547">
                  <c:v>5.83</c:v>
                </c:pt>
                <c:pt idx="2548">
                  <c:v>5.83</c:v>
                </c:pt>
                <c:pt idx="2549">
                  <c:v>5.83</c:v>
                </c:pt>
                <c:pt idx="2550">
                  <c:v>5.83</c:v>
                </c:pt>
                <c:pt idx="2551">
                  <c:v>5.84</c:v>
                </c:pt>
                <c:pt idx="2552">
                  <c:v>5.86</c:v>
                </c:pt>
                <c:pt idx="2553">
                  <c:v>5.87</c:v>
                </c:pt>
                <c:pt idx="2554">
                  <c:v>5.88</c:v>
                </c:pt>
                <c:pt idx="2555">
                  <c:v>5.88</c:v>
                </c:pt>
                <c:pt idx="2556">
                  <c:v>5.88</c:v>
                </c:pt>
                <c:pt idx="2557">
                  <c:v>5.87</c:v>
                </c:pt>
                <c:pt idx="2558">
                  <c:v>5.87</c:v>
                </c:pt>
                <c:pt idx="2559">
                  <c:v>5.86</c:v>
                </c:pt>
                <c:pt idx="2560">
                  <c:v>5.85</c:v>
                </c:pt>
                <c:pt idx="2561">
                  <c:v>5.85</c:v>
                </c:pt>
                <c:pt idx="2562">
                  <c:v>5.84</c:v>
                </c:pt>
                <c:pt idx="2563">
                  <c:v>5.84</c:v>
                </c:pt>
                <c:pt idx="2564">
                  <c:v>5.84</c:v>
                </c:pt>
                <c:pt idx="2565">
                  <c:v>5.84</c:v>
                </c:pt>
                <c:pt idx="2566">
                  <c:v>5.84</c:v>
                </c:pt>
                <c:pt idx="2567">
                  <c:v>5.83</c:v>
                </c:pt>
                <c:pt idx="2568">
                  <c:v>5.83</c:v>
                </c:pt>
                <c:pt idx="2569">
                  <c:v>5.83</c:v>
                </c:pt>
                <c:pt idx="2570">
                  <c:v>5.82</c:v>
                </c:pt>
                <c:pt idx="2571">
                  <c:v>5.82</c:v>
                </c:pt>
                <c:pt idx="2572">
                  <c:v>5.82</c:v>
                </c:pt>
                <c:pt idx="2573">
                  <c:v>5.82</c:v>
                </c:pt>
                <c:pt idx="2574">
                  <c:v>5.83</c:v>
                </c:pt>
                <c:pt idx="2575">
                  <c:v>5.83</c:v>
                </c:pt>
                <c:pt idx="2576">
                  <c:v>5.81</c:v>
                </c:pt>
                <c:pt idx="2577">
                  <c:v>5.78</c:v>
                </c:pt>
                <c:pt idx="2578">
                  <c:v>5.75</c:v>
                </c:pt>
                <c:pt idx="2579">
                  <c:v>5.71</c:v>
                </c:pt>
                <c:pt idx="2580">
                  <c:v>5.69</c:v>
                </c:pt>
                <c:pt idx="2581">
                  <c:v>5.66</c:v>
                </c:pt>
                <c:pt idx="2582">
                  <c:v>5.65</c:v>
                </c:pt>
                <c:pt idx="2583">
                  <c:v>5.64</c:v>
                </c:pt>
                <c:pt idx="2584">
                  <c:v>5.63</c:v>
                </c:pt>
                <c:pt idx="2585">
                  <c:v>5.63</c:v>
                </c:pt>
                <c:pt idx="2586">
                  <c:v>5.62</c:v>
                </c:pt>
                <c:pt idx="2587">
                  <c:v>5.62</c:v>
                </c:pt>
                <c:pt idx="2588">
                  <c:v>5.62</c:v>
                </c:pt>
                <c:pt idx="2589">
                  <c:v>5.62</c:v>
                </c:pt>
                <c:pt idx="2590">
                  <c:v>5.62</c:v>
                </c:pt>
                <c:pt idx="2591">
                  <c:v>5.62</c:v>
                </c:pt>
                <c:pt idx="2592">
                  <c:v>5.62</c:v>
                </c:pt>
                <c:pt idx="2593">
                  <c:v>5.61</c:v>
                </c:pt>
                <c:pt idx="2594">
                  <c:v>5.6</c:v>
                </c:pt>
                <c:pt idx="2595">
                  <c:v>5.62</c:v>
                </c:pt>
                <c:pt idx="2596">
                  <c:v>5.63</c:v>
                </c:pt>
                <c:pt idx="2597">
                  <c:v>5.64</c:v>
                </c:pt>
                <c:pt idx="2598">
                  <c:v>5.66</c:v>
                </c:pt>
                <c:pt idx="2599">
                  <c:v>5.66</c:v>
                </c:pt>
                <c:pt idx="2600">
                  <c:v>5.68</c:v>
                </c:pt>
                <c:pt idx="2601">
                  <c:v>5.7</c:v>
                </c:pt>
                <c:pt idx="2602">
                  <c:v>5.71</c:v>
                </c:pt>
                <c:pt idx="2603">
                  <c:v>5.72</c:v>
                </c:pt>
                <c:pt idx="2604">
                  <c:v>5.72</c:v>
                </c:pt>
                <c:pt idx="2605">
                  <c:v>5.71</c:v>
                </c:pt>
                <c:pt idx="2606">
                  <c:v>5.71</c:v>
                </c:pt>
                <c:pt idx="2607">
                  <c:v>5.71</c:v>
                </c:pt>
                <c:pt idx="2608">
                  <c:v>5.73</c:v>
                </c:pt>
                <c:pt idx="2609">
                  <c:v>5.74</c:v>
                </c:pt>
                <c:pt idx="2610">
                  <c:v>5.76</c:v>
                </c:pt>
                <c:pt idx="2611">
                  <c:v>5.77</c:v>
                </c:pt>
                <c:pt idx="2612">
                  <c:v>5.79</c:v>
                </c:pt>
                <c:pt idx="2613">
                  <c:v>5.81</c:v>
                </c:pt>
                <c:pt idx="2614">
                  <c:v>5.83</c:v>
                </c:pt>
                <c:pt idx="2615">
                  <c:v>5.83</c:v>
                </c:pt>
                <c:pt idx="2616">
                  <c:v>5.83</c:v>
                </c:pt>
                <c:pt idx="2617">
                  <c:v>5.83</c:v>
                </c:pt>
                <c:pt idx="2618">
                  <c:v>5.83</c:v>
                </c:pt>
                <c:pt idx="2619">
                  <c:v>5.82</c:v>
                </c:pt>
                <c:pt idx="2620">
                  <c:v>5.83</c:v>
                </c:pt>
                <c:pt idx="2621">
                  <c:v>5.83</c:v>
                </c:pt>
                <c:pt idx="2622">
                  <c:v>5.84</c:v>
                </c:pt>
                <c:pt idx="2623">
                  <c:v>5.85</c:v>
                </c:pt>
                <c:pt idx="2624">
                  <c:v>5.88</c:v>
                </c:pt>
                <c:pt idx="2625">
                  <c:v>5.88</c:v>
                </c:pt>
                <c:pt idx="2626">
                  <c:v>5.89</c:v>
                </c:pt>
                <c:pt idx="2627">
                  <c:v>5.86</c:v>
                </c:pt>
                <c:pt idx="2628">
                  <c:v>5.87</c:v>
                </c:pt>
                <c:pt idx="2629">
                  <c:v>5.86</c:v>
                </c:pt>
                <c:pt idx="2630">
                  <c:v>5.84</c:v>
                </c:pt>
                <c:pt idx="2631">
                  <c:v>5.84</c:v>
                </c:pt>
                <c:pt idx="2632">
                  <c:v>5.84</c:v>
                </c:pt>
                <c:pt idx="2633">
                  <c:v>5.84</c:v>
                </c:pt>
                <c:pt idx="2634">
                  <c:v>5.85</c:v>
                </c:pt>
                <c:pt idx="2635">
                  <c:v>5.87</c:v>
                </c:pt>
                <c:pt idx="2636">
                  <c:v>5.88</c:v>
                </c:pt>
                <c:pt idx="2637">
                  <c:v>5.89</c:v>
                </c:pt>
                <c:pt idx="2638">
                  <c:v>5.91</c:v>
                </c:pt>
                <c:pt idx="2639">
                  <c:v>5.91</c:v>
                </c:pt>
                <c:pt idx="2640">
                  <c:v>5.92</c:v>
                </c:pt>
                <c:pt idx="2641">
                  <c:v>5.92</c:v>
                </c:pt>
                <c:pt idx="2642">
                  <c:v>5.9</c:v>
                </c:pt>
                <c:pt idx="2643">
                  <c:v>5.91</c:v>
                </c:pt>
                <c:pt idx="2644">
                  <c:v>5.91</c:v>
                </c:pt>
                <c:pt idx="2645">
                  <c:v>5.92</c:v>
                </c:pt>
                <c:pt idx="2646">
                  <c:v>5.93</c:v>
                </c:pt>
                <c:pt idx="2647">
                  <c:v>5.95</c:v>
                </c:pt>
                <c:pt idx="2648">
                  <c:v>5.96</c:v>
                </c:pt>
                <c:pt idx="2649">
                  <c:v>5.97</c:v>
                </c:pt>
                <c:pt idx="2650">
                  <c:v>5.97</c:v>
                </c:pt>
                <c:pt idx="2651">
                  <c:v>5.97</c:v>
                </c:pt>
                <c:pt idx="2652">
                  <c:v>5.98</c:v>
                </c:pt>
                <c:pt idx="2653">
                  <c:v>5.97</c:v>
                </c:pt>
                <c:pt idx="2654">
                  <c:v>5.97</c:v>
                </c:pt>
                <c:pt idx="2655">
                  <c:v>5.96</c:v>
                </c:pt>
                <c:pt idx="2656">
                  <c:v>5.96</c:v>
                </c:pt>
                <c:pt idx="2657">
                  <c:v>5.96</c:v>
                </c:pt>
                <c:pt idx="2658">
                  <c:v>5.96</c:v>
                </c:pt>
                <c:pt idx="2659">
                  <c:v>5.96</c:v>
                </c:pt>
                <c:pt idx="2660">
                  <c:v>5.96</c:v>
                </c:pt>
                <c:pt idx="2661">
                  <c:v>5.95</c:v>
                </c:pt>
                <c:pt idx="2662">
                  <c:v>5.95</c:v>
                </c:pt>
                <c:pt idx="2663">
                  <c:v>5.95</c:v>
                </c:pt>
                <c:pt idx="2664">
                  <c:v>5.95</c:v>
                </c:pt>
                <c:pt idx="2665">
                  <c:v>5.93</c:v>
                </c:pt>
                <c:pt idx="2666">
                  <c:v>5.92</c:v>
                </c:pt>
                <c:pt idx="2667">
                  <c:v>5.91</c:v>
                </c:pt>
                <c:pt idx="2668">
                  <c:v>5.91</c:v>
                </c:pt>
                <c:pt idx="2669">
                  <c:v>5.91</c:v>
                </c:pt>
                <c:pt idx="2670">
                  <c:v>5.91</c:v>
                </c:pt>
                <c:pt idx="2671">
                  <c:v>5.93</c:v>
                </c:pt>
                <c:pt idx="2672">
                  <c:v>6.1</c:v>
                </c:pt>
                <c:pt idx="2673">
                  <c:v>6.06</c:v>
                </c:pt>
                <c:pt idx="2674">
                  <c:v>6.01</c:v>
                </c:pt>
                <c:pt idx="2675">
                  <c:v>5.99</c:v>
                </c:pt>
                <c:pt idx="2676">
                  <c:v>5.98</c:v>
                </c:pt>
                <c:pt idx="2677">
                  <c:v>5.98</c:v>
                </c:pt>
                <c:pt idx="2678">
                  <c:v>5.97</c:v>
                </c:pt>
                <c:pt idx="2679">
                  <c:v>5.96</c:v>
                </c:pt>
                <c:pt idx="2680">
                  <c:v>5.95</c:v>
                </c:pt>
                <c:pt idx="2681">
                  <c:v>5.95</c:v>
                </c:pt>
                <c:pt idx="2682">
                  <c:v>5.95</c:v>
                </c:pt>
                <c:pt idx="2683">
                  <c:v>5.96</c:v>
                </c:pt>
                <c:pt idx="2684">
                  <c:v>5.97</c:v>
                </c:pt>
                <c:pt idx="2685">
                  <c:v>5.98</c:v>
                </c:pt>
                <c:pt idx="2686">
                  <c:v>5.97</c:v>
                </c:pt>
                <c:pt idx="2687">
                  <c:v>5.94</c:v>
                </c:pt>
                <c:pt idx="2688">
                  <c:v>5.94</c:v>
                </c:pt>
                <c:pt idx="2689">
                  <c:v>5.94</c:v>
                </c:pt>
                <c:pt idx="2690">
                  <c:v>5.93</c:v>
                </c:pt>
                <c:pt idx="2691">
                  <c:v>5.93</c:v>
                </c:pt>
                <c:pt idx="2692">
                  <c:v>5.95</c:v>
                </c:pt>
                <c:pt idx="2693">
                  <c:v>5.94</c:v>
                </c:pt>
                <c:pt idx="2694">
                  <c:v>5.95</c:v>
                </c:pt>
                <c:pt idx="2695">
                  <c:v>5.94</c:v>
                </c:pt>
                <c:pt idx="2696">
                  <c:v>5.94</c:v>
                </c:pt>
                <c:pt idx="2697">
                  <c:v>5.94</c:v>
                </c:pt>
                <c:pt idx="2698">
                  <c:v>5.95</c:v>
                </c:pt>
                <c:pt idx="2699">
                  <c:v>5.94</c:v>
                </c:pt>
                <c:pt idx="2700">
                  <c:v>5.94</c:v>
                </c:pt>
                <c:pt idx="2701">
                  <c:v>5.93</c:v>
                </c:pt>
                <c:pt idx="2702">
                  <c:v>5.93</c:v>
                </c:pt>
                <c:pt idx="2703">
                  <c:v>5.93</c:v>
                </c:pt>
                <c:pt idx="2704">
                  <c:v>5.94</c:v>
                </c:pt>
                <c:pt idx="2705">
                  <c:v>5.95</c:v>
                </c:pt>
                <c:pt idx="2706">
                  <c:v>5.96</c:v>
                </c:pt>
                <c:pt idx="2707">
                  <c:v>5.99</c:v>
                </c:pt>
                <c:pt idx="2708">
                  <c:v>6</c:v>
                </c:pt>
                <c:pt idx="2709">
                  <c:v>5.95</c:v>
                </c:pt>
                <c:pt idx="2710">
                  <c:v>5.92</c:v>
                </c:pt>
                <c:pt idx="2711">
                  <c:v>5.94</c:v>
                </c:pt>
                <c:pt idx="2712">
                  <c:v>5.94</c:v>
                </c:pt>
                <c:pt idx="2713">
                  <c:v>5.94</c:v>
                </c:pt>
                <c:pt idx="2714">
                  <c:v>5.93</c:v>
                </c:pt>
                <c:pt idx="2715">
                  <c:v>5.93</c:v>
                </c:pt>
                <c:pt idx="2716">
                  <c:v>5.93</c:v>
                </c:pt>
                <c:pt idx="2717">
                  <c:v>5.93</c:v>
                </c:pt>
                <c:pt idx="2718">
                  <c:v>5.94</c:v>
                </c:pt>
                <c:pt idx="2719">
                  <c:v>5.91</c:v>
                </c:pt>
                <c:pt idx="2720">
                  <c:v>5.89</c:v>
                </c:pt>
                <c:pt idx="2721">
                  <c:v>5.89</c:v>
                </c:pt>
                <c:pt idx="2722">
                  <c:v>5.92</c:v>
                </c:pt>
                <c:pt idx="2723">
                  <c:v>5.92</c:v>
                </c:pt>
                <c:pt idx="2724">
                  <c:v>5.92</c:v>
                </c:pt>
                <c:pt idx="2725">
                  <c:v>5.93</c:v>
                </c:pt>
                <c:pt idx="2726">
                  <c:v>5.94</c:v>
                </c:pt>
                <c:pt idx="2727">
                  <c:v>5.96</c:v>
                </c:pt>
                <c:pt idx="2728">
                  <c:v>5.97</c:v>
                </c:pt>
                <c:pt idx="2729">
                  <c:v>5.99</c:v>
                </c:pt>
                <c:pt idx="2730">
                  <c:v>5.99</c:v>
                </c:pt>
                <c:pt idx="2731">
                  <c:v>6</c:v>
                </c:pt>
                <c:pt idx="2732">
                  <c:v>6</c:v>
                </c:pt>
                <c:pt idx="2733">
                  <c:v>6</c:v>
                </c:pt>
                <c:pt idx="2734">
                  <c:v>6.08</c:v>
                </c:pt>
                <c:pt idx="2735">
                  <c:v>6.08</c:v>
                </c:pt>
                <c:pt idx="2736">
                  <c:v>6.05</c:v>
                </c:pt>
                <c:pt idx="2737">
                  <c:v>6.05</c:v>
                </c:pt>
                <c:pt idx="2738">
                  <c:v>6.05</c:v>
                </c:pt>
                <c:pt idx="2739">
                  <c:v>6.05</c:v>
                </c:pt>
                <c:pt idx="2740">
                  <c:v>6.05</c:v>
                </c:pt>
                <c:pt idx="2741">
                  <c:v>6.05</c:v>
                </c:pt>
                <c:pt idx="2742">
                  <c:v>6.06</c:v>
                </c:pt>
                <c:pt idx="2743">
                  <c:v>6.07</c:v>
                </c:pt>
                <c:pt idx="2744">
                  <c:v>6.08</c:v>
                </c:pt>
                <c:pt idx="2745">
                  <c:v>6.09</c:v>
                </c:pt>
                <c:pt idx="2746">
                  <c:v>6.09</c:v>
                </c:pt>
                <c:pt idx="2747">
                  <c:v>6.1</c:v>
                </c:pt>
                <c:pt idx="2748">
                  <c:v>6.16</c:v>
                </c:pt>
                <c:pt idx="2749">
                  <c:v>6.17</c:v>
                </c:pt>
                <c:pt idx="2750">
                  <c:v>6.17</c:v>
                </c:pt>
                <c:pt idx="2751">
                  <c:v>6.17</c:v>
                </c:pt>
                <c:pt idx="2752">
                  <c:v>6.17</c:v>
                </c:pt>
                <c:pt idx="2753">
                  <c:v>6.18</c:v>
                </c:pt>
                <c:pt idx="2754">
                  <c:v>6.18</c:v>
                </c:pt>
                <c:pt idx="2755">
                  <c:v>6.17</c:v>
                </c:pt>
                <c:pt idx="2756">
                  <c:v>6.16</c:v>
                </c:pt>
                <c:pt idx="2757">
                  <c:v>6.08</c:v>
                </c:pt>
                <c:pt idx="2758">
                  <c:v>6.03</c:v>
                </c:pt>
                <c:pt idx="2759">
                  <c:v>6.12</c:v>
                </c:pt>
                <c:pt idx="2760">
                  <c:v>6.07</c:v>
                </c:pt>
                <c:pt idx="2761">
                  <c:v>6.03</c:v>
                </c:pt>
                <c:pt idx="2762">
                  <c:v>6.01</c:v>
                </c:pt>
                <c:pt idx="2763">
                  <c:v>5.98</c:v>
                </c:pt>
                <c:pt idx="2764">
                  <c:v>5.96</c:v>
                </c:pt>
                <c:pt idx="2765">
                  <c:v>5.95</c:v>
                </c:pt>
                <c:pt idx="2766">
                  <c:v>5.95</c:v>
                </c:pt>
                <c:pt idx="2767">
                  <c:v>5.93</c:v>
                </c:pt>
                <c:pt idx="2768">
                  <c:v>5.9</c:v>
                </c:pt>
                <c:pt idx="2769">
                  <c:v>5.89</c:v>
                </c:pt>
                <c:pt idx="2770">
                  <c:v>5.89</c:v>
                </c:pt>
                <c:pt idx="2771">
                  <c:v>5.87</c:v>
                </c:pt>
                <c:pt idx="2772">
                  <c:v>5.9</c:v>
                </c:pt>
                <c:pt idx="2773">
                  <c:v>5.9</c:v>
                </c:pt>
                <c:pt idx="2774">
                  <c:v>5.9</c:v>
                </c:pt>
                <c:pt idx="2775">
                  <c:v>5.91</c:v>
                </c:pt>
                <c:pt idx="2776">
                  <c:v>5.92</c:v>
                </c:pt>
                <c:pt idx="2777">
                  <c:v>5.87</c:v>
                </c:pt>
                <c:pt idx="2778">
                  <c:v>5.85</c:v>
                </c:pt>
                <c:pt idx="2779">
                  <c:v>5.84</c:v>
                </c:pt>
                <c:pt idx="2780">
                  <c:v>5.84</c:v>
                </c:pt>
                <c:pt idx="2781">
                  <c:v>5.84</c:v>
                </c:pt>
                <c:pt idx="2782">
                  <c:v>5.83</c:v>
                </c:pt>
                <c:pt idx="2783">
                  <c:v>5.82</c:v>
                </c:pt>
                <c:pt idx="2784">
                  <c:v>5.77</c:v>
                </c:pt>
                <c:pt idx="2785">
                  <c:v>5.77</c:v>
                </c:pt>
                <c:pt idx="2786">
                  <c:v>5.76</c:v>
                </c:pt>
                <c:pt idx="2787">
                  <c:v>5.75</c:v>
                </c:pt>
                <c:pt idx="2788">
                  <c:v>5.75</c:v>
                </c:pt>
                <c:pt idx="2789">
                  <c:v>5.75</c:v>
                </c:pt>
                <c:pt idx="2790">
                  <c:v>5.75</c:v>
                </c:pt>
                <c:pt idx="2791">
                  <c:v>5.75</c:v>
                </c:pt>
                <c:pt idx="2792">
                  <c:v>5.76</c:v>
                </c:pt>
                <c:pt idx="2793">
                  <c:v>5.76</c:v>
                </c:pt>
                <c:pt idx="2794">
                  <c:v>5.75</c:v>
                </c:pt>
                <c:pt idx="2795">
                  <c:v>5.75</c:v>
                </c:pt>
                <c:pt idx="2796">
                  <c:v>5.76</c:v>
                </c:pt>
                <c:pt idx="2797">
                  <c:v>5.75</c:v>
                </c:pt>
                <c:pt idx="2798">
                  <c:v>5.74</c:v>
                </c:pt>
                <c:pt idx="2799">
                  <c:v>5.74</c:v>
                </c:pt>
                <c:pt idx="2800">
                  <c:v>5.73</c:v>
                </c:pt>
                <c:pt idx="2801">
                  <c:v>5.72</c:v>
                </c:pt>
                <c:pt idx="2802">
                  <c:v>5.75</c:v>
                </c:pt>
                <c:pt idx="2803">
                  <c:v>5.75</c:v>
                </c:pt>
                <c:pt idx="2804">
                  <c:v>5.74</c:v>
                </c:pt>
                <c:pt idx="2805">
                  <c:v>5.74</c:v>
                </c:pt>
                <c:pt idx="2806">
                  <c:v>5.74</c:v>
                </c:pt>
                <c:pt idx="2807">
                  <c:v>5.74</c:v>
                </c:pt>
                <c:pt idx="2808">
                  <c:v>5.7</c:v>
                </c:pt>
                <c:pt idx="2809">
                  <c:v>5.69</c:v>
                </c:pt>
                <c:pt idx="2810">
                  <c:v>5.69</c:v>
                </c:pt>
                <c:pt idx="2811">
                  <c:v>5.68</c:v>
                </c:pt>
                <c:pt idx="2812">
                  <c:v>5.68</c:v>
                </c:pt>
                <c:pt idx="2813">
                  <c:v>5.68</c:v>
                </c:pt>
                <c:pt idx="2814">
                  <c:v>5.69</c:v>
                </c:pt>
                <c:pt idx="2815">
                  <c:v>5.69</c:v>
                </c:pt>
                <c:pt idx="2816">
                  <c:v>5.68</c:v>
                </c:pt>
                <c:pt idx="2817">
                  <c:v>5.67</c:v>
                </c:pt>
                <c:pt idx="2818">
                  <c:v>5.66</c:v>
                </c:pt>
                <c:pt idx="2819">
                  <c:v>5.65</c:v>
                </c:pt>
                <c:pt idx="2820">
                  <c:v>5.68</c:v>
                </c:pt>
                <c:pt idx="2821">
                  <c:v>5.68</c:v>
                </c:pt>
                <c:pt idx="2822">
                  <c:v>5.67</c:v>
                </c:pt>
                <c:pt idx="2823">
                  <c:v>5.67</c:v>
                </c:pt>
                <c:pt idx="2824">
                  <c:v>5.67</c:v>
                </c:pt>
                <c:pt idx="2825">
                  <c:v>5.68</c:v>
                </c:pt>
                <c:pt idx="2826">
                  <c:v>5.68</c:v>
                </c:pt>
                <c:pt idx="2827">
                  <c:v>5.69</c:v>
                </c:pt>
                <c:pt idx="2828">
                  <c:v>5.69</c:v>
                </c:pt>
                <c:pt idx="2829">
                  <c:v>5.69</c:v>
                </c:pt>
                <c:pt idx="2830">
                  <c:v>5.69</c:v>
                </c:pt>
                <c:pt idx="2831">
                  <c:v>5.69</c:v>
                </c:pt>
                <c:pt idx="2832">
                  <c:v>5.65</c:v>
                </c:pt>
                <c:pt idx="2833">
                  <c:v>5.65</c:v>
                </c:pt>
                <c:pt idx="2834">
                  <c:v>5.65</c:v>
                </c:pt>
                <c:pt idx="2835">
                  <c:v>5.65</c:v>
                </c:pt>
                <c:pt idx="2836">
                  <c:v>5.65</c:v>
                </c:pt>
                <c:pt idx="2837">
                  <c:v>5.65</c:v>
                </c:pt>
                <c:pt idx="2838">
                  <c:v>5.65</c:v>
                </c:pt>
                <c:pt idx="2839">
                  <c:v>5.65</c:v>
                </c:pt>
                <c:pt idx="2840">
                  <c:v>5.65</c:v>
                </c:pt>
                <c:pt idx="2841">
                  <c:v>5.64</c:v>
                </c:pt>
                <c:pt idx="2842">
                  <c:v>5.62</c:v>
                </c:pt>
                <c:pt idx="2843">
                  <c:v>5.62</c:v>
                </c:pt>
                <c:pt idx="2844">
                  <c:v>5.61</c:v>
                </c:pt>
                <c:pt idx="2845">
                  <c:v>5.6</c:v>
                </c:pt>
                <c:pt idx="2846">
                  <c:v>5.59</c:v>
                </c:pt>
                <c:pt idx="2847">
                  <c:v>5.58</c:v>
                </c:pt>
                <c:pt idx="2848">
                  <c:v>5.58</c:v>
                </c:pt>
                <c:pt idx="2849">
                  <c:v>5.58</c:v>
                </c:pt>
                <c:pt idx="2850">
                  <c:v>5.61</c:v>
                </c:pt>
                <c:pt idx="2851">
                  <c:v>5.62</c:v>
                </c:pt>
                <c:pt idx="2852">
                  <c:v>5.67</c:v>
                </c:pt>
                <c:pt idx="2853">
                  <c:v>5.68</c:v>
                </c:pt>
                <c:pt idx="2854">
                  <c:v>5.64</c:v>
                </c:pt>
                <c:pt idx="2855">
                  <c:v>5.63</c:v>
                </c:pt>
                <c:pt idx="2856">
                  <c:v>5.64</c:v>
                </c:pt>
                <c:pt idx="2857">
                  <c:v>5.64</c:v>
                </c:pt>
                <c:pt idx="2858">
                  <c:v>5.62</c:v>
                </c:pt>
                <c:pt idx="2859">
                  <c:v>5.6</c:v>
                </c:pt>
                <c:pt idx="2860">
                  <c:v>5.59</c:v>
                </c:pt>
                <c:pt idx="2861">
                  <c:v>5.58</c:v>
                </c:pt>
                <c:pt idx="2862">
                  <c:v>5.57</c:v>
                </c:pt>
                <c:pt idx="2863">
                  <c:v>5.56</c:v>
                </c:pt>
                <c:pt idx="2864">
                  <c:v>5.55</c:v>
                </c:pt>
                <c:pt idx="2865">
                  <c:v>5.54</c:v>
                </c:pt>
                <c:pt idx="2866">
                  <c:v>5.55</c:v>
                </c:pt>
                <c:pt idx="2867">
                  <c:v>5.53</c:v>
                </c:pt>
                <c:pt idx="2868">
                  <c:v>5.53</c:v>
                </c:pt>
                <c:pt idx="2869">
                  <c:v>5.53</c:v>
                </c:pt>
                <c:pt idx="2870">
                  <c:v>5.54</c:v>
                </c:pt>
                <c:pt idx="2871">
                  <c:v>5.55</c:v>
                </c:pt>
                <c:pt idx="2872">
                  <c:v>5.56</c:v>
                </c:pt>
                <c:pt idx="2873">
                  <c:v>5.56</c:v>
                </c:pt>
                <c:pt idx="2874">
                  <c:v>5.56</c:v>
                </c:pt>
                <c:pt idx="2875">
                  <c:v>5.57</c:v>
                </c:pt>
                <c:pt idx="2876">
                  <c:v>5.57</c:v>
                </c:pt>
                <c:pt idx="2877">
                  <c:v>5.54</c:v>
                </c:pt>
                <c:pt idx="2878">
                  <c:v>5.52</c:v>
                </c:pt>
                <c:pt idx="2879">
                  <c:v>5.52</c:v>
                </c:pt>
                <c:pt idx="2880">
                  <c:v>5.52</c:v>
                </c:pt>
                <c:pt idx="2881">
                  <c:v>5.53</c:v>
                </c:pt>
                <c:pt idx="2882">
                  <c:v>5.54</c:v>
                </c:pt>
                <c:pt idx="2883">
                  <c:v>5.55</c:v>
                </c:pt>
                <c:pt idx="2884">
                  <c:v>5.54</c:v>
                </c:pt>
                <c:pt idx="2885">
                  <c:v>5.58</c:v>
                </c:pt>
                <c:pt idx="2886">
                  <c:v>5.59</c:v>
                </c:pt>
                <c:pt idx="2887">
                  <c:v>5.6</c:v>
                </c:pt>
                <c:pt idx="2888">
                  <c:v>5.6</c:v>
                </c:pt>
                <c:pt idx="2889">
                  <c:v>5.6</c:v>
                </c:pt>
                <c:pt idx="2890">
                  <c:v>5.61</c:v>
                </c:pt>
                <c:pt idx="2891">
                  <c:v>5.61</c:v>
                </c:pt>
                <c:pt idx="2892">
                  <c:v>5.61</c:v>
                </c:pt>
                <c:pt idx="2893">
                  <c:v>5.61</c:v>
                </c:pt>
                <c:pt idx="2894">
                  <c:v>5.61</c:v>
                </c:pt>
                <c:pt idx="2895">
                  <c:v>5.61</c:v>
                </c:pt>
                <c:pt idx="2896">
                  <c:v>5.61</c:v>
                </c:pt>
                <c:pt idx="2897">
                  <c:v>5.61</c:v>
                </c:pt>
                <c:pt idx="2898">
                  <c:v>5.62</c:v>
                </c:pt>
                <c:pt idx="2899">
                  <c:v>5.61</c:v>
                </c:pt>
                <c:pt idx="2900">
                  <c:v>5.61</c:v>
                </c:pt>
                <c:pt idx="2901">
                  <c:v>5.62</c:v>
                </c:pt>
                <c:pt idx="2902">
                  <c:v>5.61</c:v>
                </c:pt>
                <c:pt idx="2903">
                  <c:v>5.61</c:v>
                </c:pt>
                <c:pt idx="2904">
                  <c:v>5.61</c:v>
                </c:pt>
                <c:pt idx="2905">
                  <c:v>5.61</c:v>
                </c:pt>
                <c:pt idx="2906">
                  <c:v>5.61</c:v>
                </c:pt>
                <c:pt idx="2907">
                  <c:v>5.6</c:v>
                </c:pt>
                <c:pt idx="2908">
                  <c:v>5.6</c:v>
                </c:pt>
                <c:pt idx="2909">
                  <c:v>5.6</c:v>
                </c:pt>
                <c:pt idx="2910">
                  <c:v>5.61</c:v>
                </c:pt>
                <c:pt idx="2911">
                  <c:v>5.6</c:v>
                </c:pt>
                <c:pt idx="2912">
                  <c:v>5.6</c:v>
                </c:pt>
                <c:pt idx="2913">
                  <c:v>5.61</c:v>
                </c:pt>
                <c:pt idx="2914">
                  <c:v>5.63</c:v>
                </c:pt>
                <c:pt idx="2915">
                  <c:v>5.63</c:v>
                </c:pt>
                <c:pt idx="2916">
                  <c:v>5.63</c:v>
                </c:pt>
                <c:pt idx="2917">
                  <c:v>5.63</c:v>
                </c:pt>
                <c:pt idx="2918">
                  <c:v>5.64</c:v>
                </c:pt>
                <c:pt idx="2919">
                  <c:v>5.64</c:v>
                </c:pt>
                <c:pt idx="2920">
                  <c:v>5.65</c:v>
                </c:pt>
                <c:pt idx="2921">
                  <c:v>5.65</c:v>
                </c:pt>
                <c:pt idx="2922">
                  <c:v>5.66</c:v>
                </c:pt>
                <c:pt idx="2923">
                  <c:v>5.67</c:v>
                </c:pt>
                <c:pt idx="2924">
                  <c:v>5.68</c:v>
                </c:pt>
                <c:pt idx="2925">
                  <c:v>5.68</c:v>
                </c:pt>
                <c:pt idx="2926">
                  <c:v>5.69</c:v>
                </c:pt>
                <c:pt idx="2927">
                  <c:v>5.69</c:v>
                </c:pt>
                <c:pt idx="2928">
                  <c:v>5.69</c:v>
                </c:pt>
                <c:pt idx="2929">
                  <c:v>5.69</c:v>
                </c:pt>
                <c:pt idx="2930">
                  <c:v>5.69</c:v>
                </c:pt>
                <c:pt idx="2931">
                  <c:v>5.71</c:v>
                </c:pt>
                <c:pt idx="2932">
                  <c:v>5.7</c:v>
                </c:pt>
                <c:pt idx="2933">
                  <c:v>5.71</c:v>
                </c:pt>
                <c:pt idx="2934">
                  <c:v>5.72</c:v>
                </c:pt>
                <c:pt idx="2935">
                  <c:v>5.72</c:v>
                </c:pt>
                <c:pt idx="2936">
                  <c:v>5.72</c:v>
                </c:pt>
                <c:pt idx="2937">
                  <c:v>5.72</c:v>
                </c:pt>
                <c:pt idx="2938">
                  <c:v>5.72</c:v>
                </c:pt>
                <c:pt idx="2939">
                  <c:v>5.71</c:v>
                </c:pt>
                <c:pt idx="2940">
                  <c:v>5.7</c:v>
                </c:pt>
                <c:pt idx="2941">
                  <c:v>5.69</c:v>
                </c:pt>
                <c:pt idx="2942">
                  <c:v>5.69</c:v>
                </c:pt>
                <c:pt idx="2943">
                  <c:v>5.68</c:v>
                </c:pt>
                <c:pt idx="2944">
                  <c:v>5.68</c:v>
                </c:pt>
                <c:pt idx="2945">
                  <c:v>5.68</c:v>
                </c:pt>
                <c:pt idx="2946">
                  <c:v>5.68</c:v>
                </c:pt>
                <c:pt idx="2947">
                  <c:v>5.68</c:v>
                </c:pt>
                <c:pt idx="2948">
                  <c:v>5.69</c:v>
                </c:pt>
                <c:pt idx="2949">
                  <c:v>5.68</c:v>
                </c:pt>
                <c:pt idx="2950">
                  <c:v>5.67</c:v>
                </c:pt>
                <c:pt idx="2951">
                  <c:v>5.67</c:v>
                </c:pt>
                <c:pt idx="2952">
                  <c:v>5.67</c:v>
                </c:pt>
                <c:pt idx="2953">
                  <c:v>5.67</c:v>
                </c:pt>
                <c:pt idx="2954">
                  <c:v>5.68</c:v>
                </c:pt>
                <c:pt idx="2955">
                  <c:v>5.69</c:v>
                </c:pt>
                <c:pt idx="2956">
                  <c:v>5.7</c:v>
                </c:pt>
                <c:pt idx="2957">
                  <c:v>5.7</c:v>
                </c:pt>
                <c:pt idx="2958">
                  <c:v>5.71</c:v>
                </c:pt>
                <c:pt idx="2959">
                  <c:v>5.71</c:v>
                </c:pt>
                <c:pt idx="2960">
                  <c:v>5.71</c:v>
                </c:pt>
                <c:pt idx="2961">
                  <c:v>5.71</c:v>
                </c:pt>
                <c:pt idx="2962">
                  <c:v>5.71</c:v>
                </c:pt>
                <c:pt idx="2963">
                  <c:v>5.71</c:v>
                </c:pt>
                <c:pt idx="2964">
                  <c:v>5.72</c:v>
                </c:pt>
                <c:pt idx="2965">
                  <c:v>5.72</c:v>
                </c:pt>
                <c:pt idx="2966">
                  <c:v>5.73</c:v>
                </c:pt>
                <c:pt idx="2967">
                  <c:v>5.73</c:v>
                </c:pt>
                <c:pt idx="2968">
                  <c:v>5.74</c:v>
                </c:pt>
                <c:pt idx="2969">
                  <c:v>5.74</c:v>
                </c:pt>
                <c:pt idx="2970">
                  <c:v>5.74</c:v>
                </c:pt>
                <c:pt idx="2971">
                  <c:v>5.74</c:v>
                </c:pt>
                <c:pt idx="2972">
                  <c:v>5.74</c:v>
                </c:pt>
                <c:pt idx="2973">
                  <c:v>5.74</c:v>
                </c:pt>
                <c:pt idx="2974">
                  <c:v>5.74</c:v>
                </c:pt>
                <c:pt idx="2975">
                  <c:v>5.74</c:v>
                </c:pt>
                <c:pt idx="2976">
                  <c:v>5.76</c:v>
                </c:pt>
                <c:pt idx="2977">
                  <c:v>5.76</c:v>
                </c:pt>
                <c:pt idx="2978">
                  <c:v>5.76</c:v>
                </c:pt>
                <c:pt idx="2979">
                  <c:v>5.76</c:v>
                </c:pt>
                <c:pt idx="2980">
                  <c:v>5.76</c:v>
                </c:pt>
                <c:pt idx="2981">
                  <c:v>5.76</c:v>
                </c:pt>
                <c:pt idx="2982">
                  <c:v>5.77</c:v>
                </c:pt>
                <c:pt idx="2983">
                  <c:v>5.76</c:v>
                </c:pt>
                <c:pt idx="2984">
                  <c:v>5.76</c:v>
                </c:pt>
                <c:pt idx="2985">
                  <c:v>5.78</c:v>
                </c:pt>
                <c:pt idx="2986">
                  <c:v>5.78</c:v>
                </c:pt>
                <c:pt idx="2987">
                  <c:v>5.77</c:v>
                </c:pt>
                <c:pt idx="2988">
                  <c:v>5.77</c:v>
                </c:pt>
                <c:pt idx="2989">
                  <c:v>5.77</c:v>
                </c:pt>
                <c:pt idx="2990">
                  <c:v>5.76</c:v>
                </c:pt>
                <c:pt idx="2991">
                  <c:v>5.77</c:v>
                </c:pt>
                <c:pt idx="2992">
                  <c:v>5.77</c:v>
                </c:pt>
                <c:pt idx="2993">
                  <c:v>5.77</c:v>
                </c:pt>
                <c:pt idx="2994">
                  <c:v>5.77</c:v>
                </c:pt>
                <c:pt idx="2995">
                  <c:v>5.77</c:v>
                </c:pt>
                <c:pt idx="2996">
                  <c:v>5.78</c:v>
                </c:pt>
                <c:pt idx="2997">
                  <c:v>5.78</c:v>
                </c:pt>
                <c:pt idx="2998">
                  <c:v>5.79</c:v>
                </c:pt>
                <c:pt idx="2999">
                  <c:v>5.79</c:v>
                </c:pt>
                <c:pt idx="3000">
                  <c:v>5.79</c:v>
                </c:pt>
                <c:pt idx="3001">
                  <c:v>5.8</c:v>
                </c:pt>
                <c:pt idx="3002">
                  <c:v>5.81</c:v>
                </c:pt>
                <c:pt idx="3003">
                  <c:v>5.82</c:v>
                </c:pt>
                <c:pt idx="3004">
                  <c:v>5.83</c:v>
                </c:pt>
                <c:pt idx="3005">
                  <c:v>5.83</c:v>
                </c:pt>
                <c:pt idx="3006">
                  <c:v>5.83</c:v>
                </c:pt>
                <c:pt idx="3007">
                  <c:v>5.83</c:v>
                </c:pt>
                <c:pt idx="3008">
                  <c:v>5.85</c:v>
                </c:pt>
                <c:pt idx="3009">
                  <c:v>5.84</c:v>
                </c:pt>
                <c:pt idx="3010">
                  <c:v>5.85</c:v>
                </c:pt>
                <c:pt idx="3011">
                  <c:v>5.85</c:v>
                </c:pt>
                <c:pt idx="3012">
                  <c:v>5.85</c:v>
                </c:pt>
                <c:pt idx="3013">
                  <c:v>5.84</c:v>
                </c:pt>
                <c:pt idx="3014">
                  <c:v>5.84</c:v>
                </c:pt>
                <c:pt idx="3015">
                  <c:v>5.82</c:v>
                </c:pt>
                <c:pt idx="3016">
                  <c:v>5.82</c:v>
                </c:pt>
                <c:pt idx="3017">
                  <c:v>5.83</c:v>
                </c:pt>
                <c:pt idx="3018">
                  <c:v>5.83</c:v>
                </c:pt>
                <c:pt idx="3019">
                  <c:v>5.81</c:v>
                </c:pt>
                <c:pt idx="3020">
                  <c:v>5.79</c:v>
                </c:pt>
                <c:pt idx="3021">
                  <c:v>5.8</c:v>
                </c:pt>
                <c:pt idx="3022">
                  <c:v>5.8</c:v>
                </c:pt>
                <c:pt idx="3023">
                  <c:v>5.8</c:v>
                </c:pt>
                <c:pt idx="3024">
                  <c:v>5.81</c:v>
                </c:pt>
                <c:pt idx="3025">
                  <c:v>5.81</c:v>
                </c:pt>
                <c:pt idx="3026">
                  <c:v>5.82</c:v>
                </c:pt>
                <c:pt idx="3027">
                  <c:v>5.81</c:v>
                </c:pt>
                <c:pt idx="3028">
                  <c:v>5.81</c:v>
                </c:pt>
                <c:pt idx="3029">
                  <c:v>5.82</c:v>
                </c:pt>
                <c:pt idx="3030">
                  <c:v>5.82</c:v>
                </c:pt>
                <c:pt idx="3031">
                  <c:v>5.82</c:v>
                </c:pt>
                <c:pt idx="3032">
                  <c:v>5.82</c:v>
                </c:pt>
                <c:pt idx="3033">
                  <c:v>5.87</c:v>
                </c:pt>
                <c:pt idx="3034">
                  <c:v>5.88</c:v>
                </c:pt>
                <c:pt idx="3035">
                  <c:v>5.89</c:v>
                </c:pt>
                <c:pt idx="3036">
                  <c:v>5.87</c:v>
                </c:pt>
                <c:pt idx="3037">
                  <c:v>5.85</c:v>
                </c:pt>
                <c:pt idx="3038">
                  <c:v>5.85</c:v>
                </c:pt>
                <c:pt idx="3039">
                  <c:v>5.85</c:v>
                </c:pt>
                <c:pt idx="3040">
                  <c:v>5.86</c:v>
                </c:pt>
                <c:pt idx="3041">
                  <c:v>5.86</c:v>
                </c:pt>
                <c:pt idx="3042">
                  <c:v>5.86</c:v>
                </c:pt>
                <c:pt idx="3043">
                  <c:v>5.87</c:v>
                </c:pt>
                <c:pt idx="3044">
                  <c:v>5.87</c:v>
                </c:pt>
                <c:pt idx="3045">
                  <c:v>5.88</c:v>
                </c:pt>
                <c:pt idx="3046">
                  <c:v>5.88</c:v>
                </c:pt>
                <c:pt idx="3047">
                  <c:v>5.88</c:v>
                </c:pt>
                <c:pt idx="3048">
                  <c:v>5.88</c:v>
                </c:pt>
                <c:pt idx="3049">
                  <c:v>5.88</c:v>
                </c:pt>
                <c:pt idx="3050">
                  <c:v>5.88</c:v>
                </c:pt>
                <c:pt idx="3051">
                  <c:v>5.87</c:v>
                </c:pt>
                <c:pt idx="3052">
                  <c:v>5.87</c:v>
                </c:pt>
                <c:pt idx="3053">
                  <c:v>5.87</c:v>
                </c:pt>
                <c:pt idx="3054">
                  <c:v>5.86</c:v>
                </c:pt>
                <c:pt idx="3055">
                  <c:v>5.87</c:v>
                </c:pt>
                <c:pt idx="3056">
                  <c:v>5.85</c:v>
                </c:pt>
                <c:pt idx="3057">
                  <c:v>5.85</c:v>
                </c:pt>
                <c:pt idx="3058">
                  <c:v>5.85</c:v>
                </c:pt>
                <c:pt idx="3059">
                  <c:v>5.86</c:v>
                </c:pt>
                <c:pt idx="3060">
                  <c:v>5.86</c:v>
                </c:pt>
                <c:pt idx="3061">
                  <c:v>5.86</c:v>
                </c:pt>
                <c:pt idx="3062">
                  <c:v>5.87</c:v>
                </c:pt>
                <c:pt idx="3063">
                  <c:v>5.86</c:v>
                </c:pt>
                <c:pt idx="3064">
                  <c:v>5.86</c:v>
                </c:pt>
                <c:pt idx="3065">
                  <c:v>5.86</c:v>
                </c:pt>
                <c:pt idx="3066">
                  <c:v>5.86</c:v>
                </c:pt>
                <c:pt idx="3067">
                  <c:v>5.86</c:v>
                </c:pt>
                <c:pt idx="3068">
                  <c:v>5.86</c:v>
                </c:pt>
                <c:pt idx="3069">
                  <c:v>5.86</c:v>
                </c:pt>
                <c:pt idx="3070">
                  <c:v>5.87</c:v>
                </c:pt>
                <c:pt idx="3071">
                  <c:v>5.86</c:v>
                </c:pt>
                <c:pt idx="3072">
                  <c:v>5.86</c:v>
                </c:pt>
                <c:pt idx="3073">
                  <c:v>5.86</c:v>
                </c:pt>
                <c:pt idx="3074">
                  <c:v>5.86</c:v>
                </c:pt>
                <c:pt idx="3075">
                  <c:v>5.86</c:v>
                </c:pt>
                <c:pt idx="3076">
                  <c:v>5.86</c:v>
                </c:pt>
                <c:pt idx="3077">
                  <c:v>5.86</c:v>
                </c:pt>
                <c:pt idx="3078">
                  <c:v>5.9</c:v>
                </c:pt>
                <c:pt idx="3079">
                  <c:v>5.9</c:v>
                </c:pt>
                <c:pt idx="3080">
                  <c:v>5.9</c:v>
                </c:pt>
                <c:pt idx="3081">
                  <c:v>5.9</c:v>
                </c:pt>
                <c:pt idx="3082">
                  <c:v>5.91</c:v>
                </c:pt>
                <c:pt idx="3083">
                  <c:v>5.91</c:v>
                </c:pt>
                <c:pt idx="3084">
                  <c:v>5.92</c:v>
                </c:pt>
                <c:pt idx="3085">
                  <c:v>5.93</c:v>
                </c:pt>
                <c:pt idx="3086">
                  <c:v>5.93</c:v>
                </c:pt>
                <c:pt idx="3087">
                  <c:v>5.9</c:v>
                </c:pt>
                <c:pt idx="3088">
                  <c:v>5.92</c:v>
                </c:pt>
                <c:pt idx="3089">
                  <c:v>5.96</c:v>
                </c:pt>
                <c:pt idx="3090">
                  <c:v>5.97</c:v>
                </c:pt>
                <c:pt idx="3091">
                  <c:v>5.99</c:v>
                </c:pt>
                <c:pt idx="3092">
                  <c:v>5.99</c:v>
                </c:pt>
                <c:pt idx="3093">
                  <c:v>6</c:v>
                </c:pt>
                <c:pt idx="3094">
                  <c:v>5.95</c:v>
                </c:pt>
                <c:pt idx="3095">
                  <c:v>5.96</c:v>
                </c:pt>
                <c:pt idx="3096">
                  <c:v>5.96</c:v>
                </c:pt>
                <c:pt idx="3097">
                  <c:v>5.95</c:v>
                </c:pt>
                <c:pt idx="3098">
                  <c:v>5.95</c:v>
                </c:pt>
                <c:pt idx="3099">
                  <c:v>5.95</c:v>
                </c:pt>
                <c:pt idx="3100">
                  <c:v>5.95</c:v>
                </c:pt>
                <c:pt idx="3101">
                  <c:v>5.95</c:v>
                </c:pt>
                <c:pt idx="3102">
                  <c:v>5.95</c:v>
                </c:pt>
                <c:pt idx="3103">
                  <c:v>5.95</c:v>
                </c:pt>
                <c:pt idx="3104">
                  <c:v>5.95</c:v>
                </c:pt>
                <c:pt idx="3105">
                  <c:v>5.95</c:v>
                </c:pt>
                <c:pt idx="3106">
                  <c:v>5.95</c:v>
                </c:pt>
                <c:pt idx="3107">
                  <c:v>5.95</c:v>
                </c:pt>
                <c:pt idx="3108">
                  <c:v>5.95</c:v>
                </c:pt>
                <c:pt idx="3109">
                  <c:v>5.95</c:v>
                </c:pt>
                <c:pt idx="3110">
                  <c:v>5.95</c:v>
                </c:pt>
                <c:pt idx="3111">
                  <c:v>5.95</c:v>
                </c:pt>
                <c:pt idx="3112">
                  <c:v>5.95</c:v>
                </c:pt>
                <c:pt idx="3113">
                  <c:v>5.95</c:v>
                </c:pt>
                <c:pt idx="3114">
                  <c:v>5.88</c:v>
                </c:pt>
                <c:pt idx="3115">
                  <c:v>5.89</c:v>
                </c:pt>
                <c:pt idx="3116">
                  <c:v>5.94</c:v>
                </c:pt>
                <c:pt idx="3117">
                  <c:v>5.94</c:v>
                </c:pt>
                <c:pt idx="3118">
                  <c:v>5.93</c:v>
                </c:pt>
                <c:pt idx="3119">
                  <c:v>5.93</c:v>
                </c:pt>
                <c:pt idx="3120">
                  <c:v>5.93</c:v>
                </c:pt>
                <c:pt idx="3121">
                  <c:v>5.93</c:v>
                </c:pt>
                <c:pt idx="3122">
                  <c:v>5.93</c:v>
                </c:pt>
                <c:pt idx="3123">
                  <c:v>5.93</c:v>
                </c:pt>
                <c:pt idx="3124">
                  <c:v>5.93</c:v>
                </c:pt>
                <c:pt idx="3125">
                  <c:v>5.88</c:v>
                </c:pt>
                <c:pt idx="3126">
                  <c:v>5.86</c:v>
                </c:pt>
                <c:pt idx="3127">
                  <c:v>5.86</c:v>
                </c:pt>
                <c:pt idx="3128">
                  <c:v>5.84</c:v>
                </c:pt>
                <c:pt idx="3129">
                  <c:v>5.83</c:v>
                </c:pt>
                <c:pt idx="3130">
                  <c:v>5.8</c:v>
                </c:pt>
                <c:pt idx="3131">
                  <c:v>5.79</c:v>
                </c:pt>
                <c:pt idx="3132">
                  <c:v>5.82</c:v>
                </c:pt>
                <c:pt idx="3133">
                  <c:v>5.81</c:v>
                </c:pt>
                <c:pt idx="3134">
                  <c:v>5.8</c:v>
                </c:pt>
                <c:pt idx="3135">
                  <c:v>5.79</c:v>
                </c:pt>
                <c:pt idx="3136">
                  <c:v>5.78</c:v>
                </c:pt>
                <c:pt idx="3137">
                  <c:v>5.77</c:v>
                </c:pt>
                <c:pt idx="3138">
                  <c:v>5.77</c:v>
                </c:pt>
                <c:pt idx="3139">
                  <c:v>5.76</c:v>
                </c:pt>
                <c:pt idx="3140">
                  <c:v>5.73</c:v>
                </c:pt>
                <c:pt idx="3141">
                  <c:v>5.73</c:v>
                </c:pt>
                <c:pt idx="3142">
                  <c:v>5.71</c:v>
                </c:pt>
                <c:pt idx="3143">
                  <c:v>5.7</c:v>
                </c:pt>
                <c:pt idx="3144">
                  <c:v>5.7</c:v>
                </c:pt>
                <c:pt idx="3145">
                  <c:v>5.68</c:v>
                </c:pt>
                <c:pt idx="3146">
                  <c:v>5.68</c:v>
                </c:pt>
                <c:pt idx="3147">
                  <c:v>5.68</c:v>
                </c:pt>
                <c:pt idx="3148">
                  <c:v>5.68</c:v>
                </c:pt>
                <c:pt idx="3149">
                  <c:v>5.68</c:v>
                </c:pt>
                <c:pt idx="3150">
                  <c:v>5.68</c:v>
                </c:pt>
                <c:pt idx="3151">
                  <c:v>5.67</c:v>
                </c:pt>
                <c:pt idx="3152">
                  <c:v>5.66</c:v>
                </c:pt>
                <c:pt idx="3153">
                  <c:v>5.66</c:v>
                </c:pt>
                <c:pt idx="3154">
                  <c:v>5.64</c:v>
                </c:pt>
                <c:pt idx="3155">
                  <c:v>5.62</c:v>
                </c:pt>
                <c:pt idx="3156">
                  <c:v>5.61</c:v>
                </c:pt>
                <c:pt idx="3157">
                  <c:v>5.61</c:v>
                </c:pt>
                <c:pt idx="3158">
                  <c:v>5.62</c:v>
                </c:pt>
                <c:pt idx="3159">
                  <c:v>5.62</c:v>
                </c:pt>
                <c:pt idx="3160">
                  <c:v>5.63</c:v>
                </c:pt>
                <c:pt idx="3161">
                  <c:v>5.63</c:v>
                </c:pt>
                <c:pt idx="3162">
                  <c:v>5.65</c:v>
                </c:pt>
                <c:pt idx="3163">
                  <c:v>5.66</c:v>
                </c:pt>
                <c:pt idx="3164">
                  <c:v>5.66</c:v>
                </c:pt>
                <c:pt idx="3165">
                  <c:v>5.67</c:v>
                </c:pt>
                <c:pt idx="3166">
                  <c:v>5.67</c:v>
                </c:pt>
                <c:pt idx="3167">
                  <c:v>5.65</c:v>
                </c:pt>
                <c:pt idx="3168">
                  <c:v>5.66</c:v>
                </c:pt>
                <c:pt idx="3169">
                  <c:v>5.68</c:v>
                </c:pt>
                <c:pt idx="3170">
                  <c:v>5.68</c:v>
                </c:pt>
                <c:pt idx="3171">
                  <c:v>5.68</c:v>
                </c:pt>
                <c:pt idx="3172">
                  <c:v>5.69</c:v>
                </c:pt>
                <c:pt idx="3173">
                  <c:v>5.69</c:v>
                </c:pt>
                <c:pt idx="3174">
                  <c:v>5.69</c:v>
                </c:pt>
                <c:pt idx="3175">
                  <c:v>5.7</c:v>
                </c:pt>
                <c:pt idx="3176">
                  <c:v>5.83</c:v>
                </c:pt>
                <c:pt idx="3177">
                  <c:v>5.87</c:v>
                </c:pt>
                <c:pt idx="3178">
                  <c:v>5.89</c:v>
                </c:pt>
                <c:pt idx="3179">
                  <c:v>5.91</c:v>
                </c:pt>
                <c:pt idx="3180">
                  <c:v>5.92</c:v>
                </c:pt>
                <c:pt idx="3181">
                  <c:v>5.93</c:v>
                </c:pt>
                <c:pt idx="3182">
                  <c:v>5.93</c:v>
                </c:pt>
                <c:pt idx="3183">
                  <c:v>5.93</c:v>
                </c:pt>
                <c:pt idx="3184">
                  <c:v>5.94</c:v>
                </c:pt>
                <c:pt idx="3185">
                  <c:v>5.94</c:v>
                </c:pt>
                <c:pt idx="3186">
                  <c:v>5.95</c:v>
                </c:pt>
                <c:pt idx="3187">
                  <c:v>5.88</c:v>
                </c:pt>
                <c:pt idx="3188">
                  <c:v>5.83</c:v>
                </c:pt>
                <c:pt idx="3189">
                  <c:v>5.83</c:v>
                </c:pt>
                <c:pt idx="3190">
                  <c:v>5.83</c:v>
                </c:pt>
                <c:pt idx="3191">
                  <c:v>5.83</c:v>
                </c:pt>
                <c:pt idx="3192">
                  <c:v>5.83</c:v>
                </c:pt>
                <c:pt idx="3193">
                  <c:v>5.83</c:v>
                </c:pt>
                <c:pt idx="3194">
                  <c:v>5.83</c:v>
                </c:pt>
                <c:pt idx="3195">
                  <c:v>5.83</c:v>
                </c:pt>
                <c:pt idx="3196">
                  <c:v>5.83</c:v>
                </c:pt>
                <c:pt idx="3197">
                  <c:v>5.83</c:v>
                </c:pt>
                <c:pt idx="3198">
                  <c:v>5.83</c:v>
                </c:pt>
                <c:pt idx="3199">
                  <c:v>5.83</c:v>
                </c:pt>
                <c:pt idx="3200">
                  <c:v>5.83</c:v>
                </c:pt>
                <c:pt idx="3201">
                  <c:v>5.83</c:v>
                </c:pt>
                <c:pt idx="3202">
                  <c:v>5.84</c:v>
                </c:pt>
                <c:pt idx="3203">
                  <c:v>5.85</c:v>
                </c:pt>
                <c:pt idx="3204">
                  <c:v>5.85</c:v>
                </c:pt>
                <c:pt idx="3205">
                  <c:v>5.86</c:v>
                </c:pt>
                <c:pt idx="3206">
                  <c:v>5.95</c:v>
                </c:pt>
                <c:pt idx="3207">
                  <c:v>5.99</c:v>
                </c:pt>
                <c:pt idx="3208">
                  <c:v>6.01</c:v>
                </c:pt>
                <c:pt idx="3209">
                  <c:v>6.01</c:v>
                </c:pt>
                <c:pt idx="3210">
                  <c:v>6.01</c:v>
                </c:pt>
                <c:pt idx="3211">
                  <c:v>5.94</c:v>
                </c:pt>
                <c:pt idx="3212">
                  <c:v>5.85</c:v>
                </c:pt>
                <c:pt idx="3213">
                  <c:v>5.82</c:v>
                </c:pt>
                <c:pt idx="3214">
                  <c:v>5.81</c:v>
                </c:pt>
                <c:pt idx="3215">
                  <c:v>5.8</c:v>
                </c:pt>
                <c:pt idx="3216">
                  <c:v>5.83</c:v>
                </c:pt>
                <c:pt idx="3217">
                  <c:v>5.85</c:v>
                </c:pt>
                <c:pt idx="3218">
                  <c:v>5.86</c:v>
                </c:pt>
                <c:pt idx="3219">
                  <c:v>5.86</c:v>
                </c:pt>
                <c:pt idx="3220">
                  <c:v>5.87</c:v>
                </c:pt>
                <c:pt idx="3221">
                  <c:v>5.94</c:v>
                </c:pt>
                <c:pt idx="3222">
                  <c:v>5.96</c:v>
                </c:pt>
                <c:pt idx="3223">
                  <c:v>5.97</c:v>
                </c:pt>
                <c:pt idx="3224">
                  <c:v>5.98</c:v>
                </c:pt>
                <c:pt idx="3225">
                  <c:v>6.02</c:v>
                </c:pt>
                <c:pt idx="3226">
                  <c:v>6.03</c:v>
                </c:pt>
                <c:pt idx="3227">
                  <c:v>6.03</c:v>
                </c:pt>
                <c:pt idx="3228">
                  <c:v>6.01</c:v>
                </c:pt>
                <c:pt idx="3229">
                  <c:v>6</c:v>
                </c:pt>
                <c:pt idx="3230">
                  <c:v>5.99</c:v>
                </c:pt>
                <c:pt idx="3231">
                  <c:v>5.97</c:v>
                </c:pt>
                <c:pt idx="3232">
                  <c:v>5.99</c:v>
                </c:pt>
                <c:pt idx="3233">
                  <c:v>6</c:v>
                </c:pt>
                <c:pt idx="3234">
                  <c:v>6</c:v>
                </c:pt>
                <c:pt idx="3235">
                  <c:v>6</c:v>
                </c:pt>
                <c:pt idx="3236">
                  <c:v>6</c:v>
                </c:pt>
                <c:pt idx="3237">
                  <c:v>6.01</c:v>
                </c:pt>
                <c:pt idx="3238">
                  <c:v>6.01</c:v>
                </c:pt>
                <c:pt idx="3239">
                  <c:v>6.01</c:v>
                </c:pt>
                <c:pt idx="3240">
                  <c:v>5.99</c:v>
                </c:pt>
                <c:pt idx="3241">
                  <c:v>5.98</c:v>
                </c:pt>
                <c:pt idx="3242">
                  <c:v>5.98</c:v>
                </c:pt>
                <c:pt idx="3243">
                  <c:v>5.96</c:v>
                </c:pt>
                <c:pt idx="3244">
                  <c:v>5.96</c:v>
                </c:pt>
                <c:pt idx="3245">
                  <c:v>5.95</c:v>
                </c:pt>
                <c:pt idx="3246">
                  <c:v>5.95</c:v>
                </c:pt>
                <c:pt idx="3247">
                  <c:v>5.95</c:v>
                </c:pt>
                <c:pt idx="3248">
                  <c:v>5.95</c:v>
                </c:pt>
                <c:pt idx="3249">
                  <c:v>5.96</c:v>
                </c:pt>
                <c:pt idx="3250">
                  <c:v>5.96</c:v>
                </c:pt>
                <c:pt idx="3251">
                  <c:v>5.96</c:v>
                </c:pt>
                <c:pt idx="3252">
                  <c:v>5.96</c:v>
                </c:pt>
                <c:pt idx="3253">
                  <c:v>5.96</c:v>
                </c:pt>
                <c:pt idx="3254">
                  <c:v>5.96</c:v>
                </c:pt>
                <c:pt idx="3255">
                  <c:v>5.96</c:v>
                </c:pt>
                <c:pt idx="3256">
                  <c:v>5.96</c:v>
                </c:pt>
                <c:pt idx="3257">
                  <c:v>5.96</c:v>
                </c:pt>
                <c:pt idx="3258">
                  <c:v>5.96</c:v>
                </c:pt>
                <c:pt idx="3259">
                  <c:v>5.96</c:v>
                </c:pt>
                <c:pt idx="3260">
                  <c:v>5.93</c:v>
                </c:pt>
                <c:pt idx="3261">
                  <c:v>5.91</c:v>
                </c:pt>
                <c:pt idx="3262">
                  <c:v>5.98</c:v>
                </c:pt>
                <c:pt idx="3263">
                  <c:v>6.02</c:v>
                </c:pt>
                <c:pt idx="3264">
                  <c:v>6.03</c:v>
                </c:pt>
                <c:pt idx="3265">
                  <c:v>6.04</c:v>
                </c:pt>
                <c:pt idx="3266">
                  <c:v>6.04</c:v>
                </c:pt>
                <c:pt idx="3267">
                  <c:v>6.04</c:v>
                </c:pt>
                <c:pt idx="3268">
                  <c:v>6.05</c:v>
                </c:pt>
                <c:pt idx="3269">
                  <c:v>6.06</c:v>
                </c:pt>
                <c:pt idx="3270">
                  <c:v>6.07</c:v>
                </c:pt>
                <c:pt idx="3271">
                  <c:v>6.07</c:v>
                </c:pt>
                <c:pt idx="3272">
                  <c:v>6.08</c:v>
                </c:pt>
                <c:pt idx="3273">
                  <c:v>6.09</c:v>
                </c:pt>
                <c:pt idx="3274">
                  <c:v>6.05</c:v>
                </c:pt>
                <c:pt idx="3275">
                  <c:v>5.95</c:v>
                </c:pt>
                <c:pt idx="3276">
                  <c:v>5.93</c:v>
                </c:pt>
                <c:pt idx="3277">
                  <c:v>5.9</c:v>
                </c:pt>
                <c:pt idx="3278">
                  <c:v>5.88</c:v>
                </c:pt>
                <c:pt idx="3279">
                  <c:v>5.86</c:v>
                </c:pt>
                <c:pt idx="3280">
                  <c:v>5.85</c:v>
                </c:pt>
                <c:pt idx="3281">
                  <c:v>5.85</c:v>
                </c:pt>
                <c:pt idx="3282">
                  <c:v>5.85</c:v>
                </c:pt>
                <c:pt idx="3283">
                  <c:v>5.86</c:v>
                </c:pt>
                <c:pt idx="3284">
                  <c:v>5.85</c:v>
                </c:pt>
                <c:pt idx="3285">
                  <c:v>5.85</c:v>
                </c:pt>
                <c:pt idx="3286">
                  <c:v>5.85</c:v>
                </c:pt>
                <c:pt idx="3287">
                  <c:v>5.91</c:v>
                </c:pt>
                <c:pt idx="3288">
                  <c:v>5.92</c:v>
                </c:pt>
                <c:pt idx="3289">
                  <c:v>5.91</c:v>
                </c:pt>
                <c:pt idx="3290">
                  <c:v>5.91</c:v>
                </c:pt>
                <c:pt idx="3291">
                  <c:v>5.9</c:v>
                </c:pt>
                <c:pt idx="3292">
                  <c:v>5.9</c:v>
                </c:pt>
                <c:pt idx="3293">
                  <c:v>5.89</c:v>
                </c:pt>
                <c:pt idx="3294">
                  <c:v>5.89</c:v>
                </c:pt>
                <c:pt idx="3295">
                  <c:v>5.88</c:v>
                </c:pt>
                <c:pt idx="3296">
                  <c:v>5.88</c:v>
                </c:pt>
                <c:pt idx="3297">
                  <c:v>5.88</c:v>
                </c:pt>
                <c:pt idx="3298">
                  <c:v>5.87</c:v>
                </c:pt>
                <c:pt idx="3299">
                  <c:v>5.87</c:v>
                </c:pt>
                <c:pt idx="3300">
                  <c:v>5.87</c:v>
                </c:pt>
                <c:pt idx="3301">
                  <c:v>5.87</c:v>
                </c:pt>
                <c:pt idx="3302">
                  <c:v>5.87</c:v>
                </c:pt>
                <c:pt idx="3303">
                  <c:v>5.86</c:v>
                </c:pt>
                <c:pt idx="3304">
                  <c:v>5.86</c:v>
                </c:pt>
                <c:pt idx="3305">
                  <c:v>5.85</c:v>
                </c:pt>
                <c:pt idx="3306">
                  <c:v>5.83</c:v>
                </c:pt>
                <c:pt idx="3307">
                  <c:v>5.83</c:v>
                </c:pt>
                <c:pt idx="3308">
                  <c:v>5.83</c:v>
                </c:pt>
                <c:pt idx="3309">
                  <c:v>5.83</c:v>
                </c:pt>
                <c:pt idx="3310">
                  <c:v>5.8</c:v>
                </c:pt>
                <c:pt idx="3311">
                  <c:v>5.83</c:v>
                </c:pt>
                <c:pt idx="3312">
                  <c:v>5.84</c:v>
                </c:pt>
                <c:pt idx="3313">
                  <c:v>5.84</c:v>
                </c:pt>
                <c:pt idx="3314">
                  <c:v>5.91</c:v>
                </c:pt>
                <c:pt idx="3315">
                  <c:v>6</c:v>
                </c:pt>
                <c:pt idx="3316">
                  <c:v>6.05</c:v>
                </c:pt>
                <c:pt idx="3317">
                  <c:v>6.07</c:v>
                </c:pt>
                <c:pt idx="3318">
                  <c:v>6.07</c:v>
                </c:pt>
                <c:pt idx="3319">
                  <c:v>6.08</c:v>
                </c:pt>
                <c:pt idx="3320">
                  <c:v>6.08</c:v>
                </c:pt>
                <c:pt idx="3321">
                  <c:v>6.1</c:v>
                </c:pt>
                <c:pt idx="3322">
                  <c:v>6.1</c:v>
                </c:pt>
                <c:pt idx="3323">
                  <c:v>6.1</c:v>
                </c:pt>
                <c:pt idx="3324">
                  <c:v>6.11</c:v>
                </c:pt>
                <c:pt idx="3325">
                  <c:v>6.11</c:v>
                </c:pt>
                <c:pt idx="3326">
                  <c:v>6.11</c:v>
                </c:pt>
                <c:pt idx="3327">
                  <c:v>6.11</c:v>
                </c:pt>
                <c:pt idx="3328">
                  <c:v>6.12</c:v>
                </c:pt>
                <c:pt idx="3329">
                  <c:v>6.12</c:v>
                </c:pt>
                <c:pt idx="3330">
                  <c:v>6.12</c:v>
                </c:pt>
                <c:pt idx="3331">
                  <c:v>6.12</c:v>
                </c:pt>
                <c:pt idx="3332">
                  <c:v>6.12</c:v>
                </c:pt>
                <c:pt idx="3333">
                  <c:v>6.13</c:v>
                </c:pt>
                <c:pt idx="3334">
                  <c:v>6.13</c:v>
                </c:pt>
                <c:pt idx="3335">
                  <c:v>6.13</c:v>
                </c:pt>
                <c:pt idx="3336">
                  <c:v>6.13</c:v>
                </c:pt>
                <c:pt idx="3337">
                  <c:v>6.13</c:v>
                </c:pt>
                <c:pt idx="3338">
                  <c:v>6.13</c:v>
                </c:pt>
                <c:pt idx="3339">
                  <c:v>6.13</c:v>
                </c:pt>
                <c:pt idx="3340">
                  <c:v>6.13</c:v>
                </c:pt>
                <c:pt idx="3341">
                  <c:v>6.15</c:v>
                </c:pt>
                <c:pt idx="3342">
                  <c:v>6.15</c:v>
                </c:pt>
                <c:pt idx="3343">
                  <c:v>6.15</c:v>
                </c:pt>
                <c:pt idx="3344">
                  <c:v>6.1</c:v>
                </c:pt>
                <c:pt idx="3345">
                  <c:v>6.09</c:v>
                </c:pt>
                <c:pt idx="3346">
                  <c:v>6.12</c:v>
                </c:pt>
                <c:pt idx="3347">
                  <c:v>6.11</c:v>
                </c:pt>
                <c:pt idx="3348">
                  <c:v>6.16</c:v>
                </c:pt>
                <c:pt idx="3349">
                  <c:v>6.19</c:v>
                </c:pt>
                <c:pt idx="3350">
                  <c:v>6.2</c:v>
                </c:pt>
                <c:pt idx="3351">
                  <c:v>6.21</c:v>
                </c:pt>
                <c:pt idx="3352">
                  <c:v>6.22</c:v>
                </c:pt>
                <c:pt idx="3353">
                  <c:v>6.22</c:v>
                </c:pt>
                <c:pt idx="3354">
                  <c:v>6.23</c:v>
                </c:pt>
                <c:pt idx="3355">
                  <c:v>6.25</c:v>
                </c:pt>
                <c:pt idx="3356">
                  <c:v>6.26</c:v>
                </c:pt>
                <c:pt idx="3357">
                  <c:v>6.25</c:v>
                </c:pt>
                <c:pt idx="3358">
                  <c:v>6.2</c:v>
                </c:pt>
                <c:pt idx="3359">
                  <c:v>6.16</c:v>
                </c:pt>
                <c:pt idx="3360">
                  <c:v>6.15</c:v>
                </c:pt>
                <c:pt idx="3361">
                  <c:v>6.15</c:v>
                </c:pt>
                <c:pt idx="3362">
                  <c:v>6.15</c:v>
                </c:pt>
                <c:pt idx="3363">
                  <c:v>6.15</c:v>
                </c:pt>
                <c:pt idx="3364">
                  <c:v>6.15</c:v>
                </c:pt>
                <c:pt idx="3365">
                  <c:v>6.16</c:v>
                </c:pt>
                <c:pt idx="3366">
                  <c:v>6.18</c:v>
                </c:pt>
                <c:pt idx="3367">
                  <c:v>6.21</c:v>
                </c:pt>
                <c:pt idx="3368">
                  <c:v>6.23</c:v>
                </c:pt>
                <c:pt idx="3369">
                  <c:v>6.23</c:v>
                </c:pt>
                <c:pt idx="3370">
                  <c:v>6.3</c:v>
                </c:pt>
                <c:pt idx="3371">
                  <c:v>6.26</c:v>
                </c:pt>
                <c:pt idx="3372">
                  <c:v>6.32</c:v>
                </c:pt>
                <c:pt idx="3373">
                  <c:v>6.33</c:v>
                </c:pt>
                <c:pt idx="3374">
                  <c:v>6.33</c:v>
                </c:pt>
                <c:pt idx="3375">
                  <c:v>6.33</c:v>
                </c:pt>
                <c:pt idx="3376">
                  <c:v>6.34</c:v>
                </c:pt>
                <c:pt idx="3377">
                  <c:v>6.34</c:v>
                </c:pt>
                <c:pt idx="3378">
                  <c:v>6.34</c:v>
                </c:pt>
                <c:pt idx="3379">
                  <c:v>6.34</c:v>
                </c:pt>
                <c:pt idx="3380">
                  <c:v>6.34</c:v>
                </c:pt>
                <c:pt idx="3381">
                  <c:v>6.34</c:v>
                </c:pt>
                <c:pt idx="3382">
                  <c:v>6.34</c:v>
                </c:pt>
                <c:pt idx="3383">
                  <c:v>6.34</c:v>
                </c:pt>
                <c:pt idx="3384">
                  <c:v>6.32</c:v>
                </c:pt>
                <c:pt idx="3385">
                  <c:v>6.31</c:v>
                </c:pt>
                <c:pt idx="3386">
                  <c:v>6.28</c:v>
                </c:pt>
                <c:pt idx="3387">
                  <c:v>6.28</c:v>
                </c:pt>
                <c:pt idx="3388">
                  <c:v>6.29</c:v>
                </c:pt>
                <c:pt idx="3389">
                  <c:v>6.29</c:v>
                </c:pt>
                <c:pt idx="3390">
                  <c:v>6.29</c:v>
                </c:pt>
                <c:pt idx="3391">
                  <c:v>6.29</c:v>
                </c:pt>
                <c:pt idx="3392">
                  <c:v>6.29</c:v>
                </c:pt>
                <c:pt idx="3393">
                  <c:v>5.34</c:v>
                </c:pt>
                <c:pt idx="3394">
                  <c:v>5.37</c:v>
                </c:pt>
                <c:pt idx="3395">
                  <c:v>5.38</c:v>
                </c:pt>
                <c:pt idx="3396">
                  <c:v>5.3</c:v>
                </c:pt>
                <c:pt idx="3397">
                  <c:v>5.31</c:v>
                </c:pt>
                <c:pt idx="3398">
                  <c:v>5.32</c:v>
                </c:pt>
                <c:pt idx="3399">
                  <c:v>5.33</c:v>
                </c:pt>
                <c:pt idx="3400">
                  <c:v>5.33</c:v>
                </c:pt>
                <c:pt idx="3401">
                  <c:v>5.33</c:v>
                </c:pt>
                <c:pt idx="3402">
                  <c:v>5.34</c:v>
                </c:pt>
                <c:pt idx="3403">
                  <c:v>5.33</c:v>
                </c:pt>
                <c:pt idx="3404">
                  <c:v>5.35</c:v>
                </c:pt>
                <c:pt idx="3405">
                  <c:v>5.34</c:v>
                </c:pt>
                <c:pt idx="3406">
                  <c:v>5.35</c:v>
                </c:pt>
                <c:pt idx="3407">
                  <c:v>5.35</c:v>
                </c:pt>
                <c:pt idx="3408">
                  <c:v>5.34</c:v>
                </c:pt>
                <c:pt idx="3409">
                  <c:v>5.35</c:v>
                </c:pt>
                <c:pt idx="3410">
                  <c:v>5.35</c:v>
                </c:pt>
                <c:pt idx="3411">
                  <c:v>5.35</c:v>
                </c:pt>
                <c:pt idx="3412">
                  <c:v>5.35</c:v>
                </c:pt>
                <c:pt idx="3413">
                  <c:v>5.35</c:v>
                </c:pt>
                <c:pt idx="3414">
                  <c:v>5.35</c:v>
                </c:pt>
                <c:pt idx="3415">
                  <c:v>5.37</c:v>
                </c:pt>
                <c:pt idx="3416">
                  <c:v>5.37</c:v>
                </c:pt>
                <c:pt idx="3417">
                  <c:v>5.36</c:v>
                </c:pt>
                <c:pt idx="3418">
                  <c:v>5.35</c:v>
                </c:pt>
                <c:pt idx="3419">
                  <c:v>5.33</c:v>
                </c:pt>
                <c:pt idx="3420">
                  <c:v>5.55</c:v>
                </c:pt>
                <c:pt idx="3421">
                  <c:v>5.55</c:v>
                </c:pt>
                <c:pt idx="3422">
                  <c:v>5.55</c:v>
                </c:pt>
                <c:pt idx="3423">
                  <c:v>5.55</c:v>
                </c:pt>
                <c:pt idx="3424">
                  <c:v>5.56</c:v>
                </c:pt>
                <c:pt idx="3425">
                  <c:v>5.56</c:v>
                </c:pt>
                <c:pt idx="3426">
                  <c:v>5.57</c:v>
                </c:pt>
                <c:pt idx="3427">
                  <c:v>5.59</c:v>
                </c:pt>
                <c:pt idx="3428">
                  <c:v>5.59</c:v>
                </c:pt>
                <c:pt idx="3429">
                  <c:v>5.61</c:v>
                </c:pt>
                <c:pt idx="3430">
                  <c:v>5.62</c:v>
                </c:pt>
                <c:pt idx="3431">
                  <c:v>5.64</c:v>
                </c:pt>
                <c:pt idx="3432">
                  <c:v>5.65</c:v>
                </c:pt>
                <c:pt idx="3433">
                  <c:v>5.65</c:v>
                </c:pt>
                <c:pt idx="3434">
                  <c:v>5.65</c:v>
                </c:pt>
                <c:pt idx="3435">
                  <c:v>5.65</c:v>
                </c:pt>
                <c:pt idx="3436">
                  <c:v>5.66</c:v>
                </c:pt>
                <c:pt idx="3437">
                  <c:v>5.67</c:v>
                </c:pt>
                <c:pt idx="3438">
                  <c:v>5.67</c:v>
                </c:pt>
                <c:pt idx="3439">
                  <c:v>5.33</c:v>
                </c:pt>
                <c:pt idx="3440">
                  <c:v>5.31</c:v>
                </c:pt>
                <c:pt idx="3441">
                  <c:v>5.3</c:v>
                </c:pt>
                <c:pt idx="3442">
                  <c:v>5.29</c:v>
                </c:pt>
                <c:pt idx="3443">
                  <c:v>5.28</c:v>
                </c:pt>
                <c:pt idx="3444">
                  <c:v>5.28</c:v>
                </c:pt>
                <c:pt idx="3445">
                  <c:v>5.27</c:v>
                </c:pt>
                <c:pt idx="3446">
                  <c:v>5.27</c:v>
                </c:pt>
                <c:pt idx="3447">
                  <c:v>5.28</c:v>
                </c:pt>
                <c:pt idx="3448">
                  <c:v>5.27</c:v>
                </c:pt>
                <c:pt idx="3449">
                  <c:v>5.27</c:v>
                </c:pt>
                <c:pt idx="3450">
                  <c:v>5.27</c:v>
                </c:pt>
                <c:pt idx="3451">
                  <c:v>5.28</c:v>
                </c:pt>
                <c:pt idx="3452">
                  <c:v>5.27</c:v>
                </c:pt>
                <c:pt idx="3453">
                  <c:v>5.28</c:v>
                </c:pt>
                <c:pt idx="3454">
                  <c:v>5.28</c:v>
                </c:pt>
                <c:pt idx="3455">
                  <c:v>5.26</c:v>
                </c:pt>
                <c:pt idx="3456">
                  <c:v>5.25</c:v>
                </c:pt>
                <c:pt idx="3457">
                  <c:v>5.24</c:v>
                </c:pt>
                <c:pt idx="3458">
                  <c:v>5.25</c:v>
                </c:pt>
                <c:pt idx="3459">
                  <c:v>5.25</c:v>
                </c:pt>
                <c:pt idx="3460">
                  <c:v>5.25</c:v>
                </c:pt>
                <c:pt idx="3461">
                  <c:v>5.25</c:v>
                </c:pt>
                <c:pt idx="3462">
                  <c:v>5.25</c:v>
                </c:pt>
                <c:pt idx="3463">
                  <c:v>5.24</c:v>
                </c:pt>
                <c:pt idx="3464">
                  <c:v>5.25</c:v>
                </c:pt>
                <c:pt idx="3465">
                  <c:v>5.25</c:v>
                </c:pt>
                <c:pt idx="3466">
                  <c:v>5.25</c:v>
                </c:pt>
                <c:pt idx="3467">
                  <c:v>5.24</c:v>
                </c:pt>
                <c:pt idx="3468">
                  <c:v>5.23</c:v>
                </c:pt>
                <c:pt idx="3469">
                  <c:v>5.22</c:v>
                </c:pt>
                <c:pt idx="3470">
                  <c:v>5.18</c:v>
                </c:pt>
                <c:pt idx="3471">
                  <c:v>5.12</c:v>
                </c:pt>
                <c:pt idx="3472">
                  <c:v>5.14</c:v>
                </c:pt>
                <c:pt idx="3473">
                  <c:v>5.14</c:v>
                </c:pt>
                <c:pt idx="3474">
                  <c:v>5.13</c:v>
                </c:pt>
                <c:pt idx="3475">
                  <c:v>5.14</c:v>
                </c:pt>
                <c:pt idx="3476">
                  <c:v>5.14</c:v>
                </c:pt>
                <c:pt idx="3477">
                  <c:v>5.14</c:v>
                </c:pt>
                <c:pt idx="3478">
                  <c:v>5.1100000000000003</c:v>
                </c:pt>
                <c:pt idx="3479">
                  <c:v>5.09</c:v>
                </c:pt>
                <c:pt idx="3480">
                  <c:v>5.07</c:v>
                </c:pt>
                <c:pt idx="3481">
                  <c:v>5.04</c:v>
                </c:pt>
                <c:pt idx="3482">
                  <c:v>5.0199999999999996</c:v>
                </c:pt>
                <c:pt idx="3483">
                  <c:v>5.01</c:v>
                </c:pt>
                <c:pt idx="3484">
                  <c:v>5.0199999999999996</c:v>
                </c:pt>
                <c:pt idx="3485">
                  <c:v>5.0199999999999996</c:v>
                </c:pt>
                <c:pt idx="3486">
                  <c:v>5</c:v>
                </c:pt>
                <c:pt idx="3487">
                  <c:v>5</c:v>
                </c:pt>
                <c:pt idx="3488">
                  <c:v>5</c:v>
                </c:pt>
                <c:pt idx="3489">
                  <c:v>5</c:v>
                </c:pt>
                <c:pt idx="3490">
                  <c:v>4.99</c:v>
                </c:pt>
                <c:pt idx="3491">
                  <c:v>4.99</c:v>
                </c:pt>
                <c:pt idx="3492">
                  <c:v>4.99</c:v>
                </c:pt>
                <c:pt idx="3493">
                  <c:v>4.99</c:v>
                </c:pt>
                <c:pt idx="3494">
                  <c:v>5</c:v>
                </c:pt>
                <c:pt idx="3495">
                  <c:v>5.0199999999999996</c:v>
                </c:pt>
                <c:pt idx="3496">
                  <c:v>5.03</c:v>
                </c:pt>
                <c:pt idx="3497">
                  <c:v>5.05</c:v>
                </c:pt>
                <c:pt idx="3498">
                  <c:v>5.0599999999999996</c:v>
                </c:pt>
                <c:pt idx="3499">
                  <c:v>5.07</c:v>
                </c:pt>
                <c:pt idx="3500">
                  <c:v>5.1100000000000003</c:v>
                </c:pt>
                <c:pt idx="3501">
                  <c:v>5.15</c:v>
                </c:pt>
                <c:pt idx="3502">
                  <c:v>5.16</c:v>
                </c:pt>
                <c:pt idx="3503">
                  <c:v>5.17</c:v>
                </c:pt>
                <c:pt idx="3504">
                  <c:v>5.18</c:v>
                </c:pt>
                <c:pt idx="3505">
                  <c:v>5.19</c:v>
                </c:pt>
                <c:pt idx="3506">
                  <c:v>5.2</c:v>
                </c:pt>
                <c:pt idx="3507">
                  <c:v>5.2</c:v>
                </c:pt>
                <c:pt idx="3508">
                  <c:v>5.21</c:v>
                </c:pt>
                <c:pt idx="3509">
                  <c:v>5.22</c:v>
                </c:pt>
                <c:pt idx="3510">
                  <c:v>5.23</c:v>
                </c:pt>
                <c:pt idx="3511">
                  <c:v>5.25</c:v>
                </c:pt>
                <c:pt idx="3512">
                  <c:v>5.25</c:v>
                </c:pt>
                <c:pt idx="3513">
                  <c:v>5.2</c:v>
                </c:pt>
                <c:pt idx="3514">
                  <c:v>5.14</c:v>
                </c:pt>
                <c:pt idx="3515">
                  <c:v>5.12</c:v>
                </c:pt>
                <c:pt idx="3516">
                  <c:v>5.09</c:v>
                </c:pt>
                <c:pt idx="3517">
                  <c:v>5.09</c:v>
                </c:pt>
                <c:pt idx="3518">
                  <c:v>5.08</c:v>
                </c:pt>
                <c:pt idx="3519">
                  <c:v>5.08</c:v>
                </c:pt>
                <c:pt idx="3520">
                  <c:v>5.08</c:v>
                </c:pt>
                <c:pt idx="3521">
                  <c:v>5.07</c:v>
                </c:pt>
                <c:pt idx="3522">
                  <c:v>5.0599999999999996</c:v>
                </c:pt>
                <c:pt idx="3523">
                  <c:v>5.0599999999999996</c:v>
                </c:pt>
                <c:pt idx="3524">
                  <c:v>5.05</c:v>
                </c:pt>
                <c:pt idx="3525">
                  <c:v>5.07</c:v>
                </c:pt>
                <c:pt idx="3526">
                  <c:v>5.07</c:v>
                </c:pt>
                <c:pt idx="3527">
                  <c:v>5.0599999999999996</c:v>
                </c:pt>
                <c:pt idx="3528">
                  <c:v>5.07</c:v>
                </c:pt>
                <c:pt idx="3529">
                  <c:v>5.05</c:v>
                </c:pt>
                <c:pt idx="3530">
                  <c:v>5.03</c:v>
                </c:pt>
                <c:pt idx="3531">
                  <c:v>5.04</c:v>
                </c:pt>
                <c:pt idx="3532">
                  <c:v>5.04</c:v>
                </c:pt>
                <c:pt idx="3533">
                  <c:v>5.03</c:v>
                </c:pt>
                <c:pt idx="3534">
                  <c:v>5.03</c:v>
                </c:pt>
                <c:pt idx="3535">
                  <c:v>5.03</c:v>
                </c:pt>
                <c:pt idx="3536">
                  <c:v>5.03</c:v>
                </c:pt>
                <c:pt idx="3537">
                  <c:v>4.99</c:v>
                </c:pt>
                <c:pt idx="3538">
                  <c:v>4.9400000000000004</c:v>
                </c:pt>
                <c:pt idx="3539">
                  <c:v>4.95</c:v>
                </c:pt>
                <c:pt idx="3540">
                  <c:v>4.9800000000000004</c:v>
                </c:pt>
                <c:pt idx="3541">
                  <c:v>5</c:v>
                </c:pt>
                <c:pt idx="3542">
                  <c:v>5.01</c:v>
                </c:pt>
                <c:pt idx="3543">
                  <c:v>5.0199999999999996</c:v>
                </c:pt>
                <c:pt idx="3544">
                  <c:v>5.03</c:v>
                </c:pt>
                <c:pt idx="3545">
                  <c:v>5.03</c:v>
                </c:pt>
                <c:pt idx="3546">
                  <c:v>5.04</c:v>
                </c:pt>
                <c:pt idx="3547">
                  <c:v>5.04</c:v>
                </c:pt>
                <c:pt idx="3548">
                  <c:v>5.05</c:v>
                </c:pt>
                <c:pt idx="3549">
                  <c:v>5.0599999999999996</c:v>
                </c:pt>
                <c:pt idx="3550">
                  <c:v>5.1100000000000003</c:v>
                </c:pt>
                <c:pt idx="3551">
                  <c:v>5.01</c:v>
                </c:pt>
                <c:pt idx="3552">
                  <c:v>4.99</c:v>
                </c:pt>
                <c:pt idx="3553">
                  <c:v>4.99</c:v>
                </c:pt>
                <c:pt idx="3554">
                  <c:v>4.9800000000000004</c:v>
                </c:pt>
                <c:pt idx="3555">
                  <c:v>4.95</c:v>
                </c:pt>
                <c:pt idx="3556">
                  <c:v>4.96</c:v>
                </c:pt>
                <c:pt idx="3557">
                  <c:v>4.95</c:v>
                </c:pt>
                <c:pt idx="3558">
                  <c:v>4.9400000000000004</c:v>
                </c:pt>
                <c:pt idx="3559">
                  <c:v>4.9400000000000004</c:v>
                </c:pt>
                <c:pt idx="3560">
                  <c:v>4.93</c:v>
                </c:pt>
                <c:pt idx="3561">
                  <c:v>4.93</c:v>
                </c:pt>
                <c:pt idx="3562">
                  <c:v>4.91</c:v>
                </c:pt>
                <c:pt idx="3563">
                  <c:v>4.92</c:v>
                </c:pt>
                <c:pt idx="3564">
                  <c:v>4.92</c:v>
                </c:pt>
                <c:pt idx="3565">
                  <c:v>4.92</c:v>
                </c:pt>
                <c:pt idx="3566">
                  <c:v>4.92</c:v>
                </c:pt>
                <c:pt idx="3567">
                  <c:v>4.92</c:v>
                </c:pt>
                <c:pt idx="3568">
                  <c:v>4.92</c:v>
                </c:pt>
                <c:pt idx="3569">
                  <c:v>4.91</c:v>
                </c:pt>
                <c:pt idx="3570">
                  <c:v>4.91</c:v>
                </c:pt>
                <c:pt idx="3571">
                  <c:v>4.9000000000000004</c:v>
                </c:pt>
                <c:pt idx="3572">
                  <c:v>4.9000000000000004</c:v>
                </c:pt>
                <c:pt idx="3573">
                  <c:v>4.9000000000000004</c:v>
                </c:pt>
                <c:pt idx="3574">
                  <c:v>4.9000000000000004</c:v>
                </c:pt>
                <c:pt idx="3575">
                  <c:v>4.8899999999999997</c:v>
                </c:pt>
                <c:pt idx="3576">
                  <c:v>4.8899999999999997</c:v>
                </c:pt>
                <c:pt idx="3577">
                  <c:v>4.8899999999999997</c:v>
                </c:pt>
                <c:pt idx="3578">
                  <c:v>4.88</c:v>
                </c:pt>
                <c:pt idx="3579">
                  <c:v>4.88</c:v>
                </c:pt>
                <c:pt idx="3580">
                  <c:v>4.87</c:v>
                </c:pt>
                <c:pt idx="3581">
                  <c:v>4.8600000000000003</c:v>
                </c:pt>
                <c:pt idx="3582">
                  <c:v>4.8600000000000003</c:v>
                </c:pt>
                <c:pt idx="3583">
                  <c:v>4.87</c:v>
                </c:pt>
                <c:pt idx="3584">
                  <c:v>4.88</c:v>
                </c:pt>
                <c:pt idx="3585">
                  <c:v>4.87</c:v>
                </c:pt>
                <c:pt idx="3586">
                  <c:v>4.87</c:v>
                </c:pt>
                <c:pt idx="3587">
                  <c:v>4.87</c:v>
                </c:pt>
                <c:pt idx="3588">
                  <c:v>4.87</c:v>
                </c:pt>
                <c:pt idx="3589">
                  <c:v>4.87</c:v>
                </c:pt>
                <c:pt idx="3590">
                  <c:v>4.87</c:v>
                </c:pt>
                <c:pt idx="3591">
                  <c:v>4.87</c:v>
                </c:pt>
                <c:pt idx="3592">
                  <c:v>4.88</c:v>
                </c:pt>
                <c:pt idx="3593">
                  <c:v>4.8899999999999997</c:v>
                </c:pt>
                <c:pt idx="3594">
                  <c:v>4.8899999999999997</c:v>
                </c:pt>
                <c:pt idx="3595">
                  <c:v>4.8899999999999997</c:v>
                </c:pt>
                <c:pt idx="3596">
                  <c:v>4.97</c:v>
                </c:pt>
                <c:pt idx="3597">
                  <c:v>5.01</c:v>
                </c:pt>
                <c:pt idx="3598">
                  <c:v>5.03</c:v>
                </c:pt>
                <c:pt idx="3599">
                  <c:v>5.03</c:v>
                </c:pt>
                <c:pt idx="3600">
                  <c:v>5.03</c:v>
                </c:pt>
                <c:pt idx="3601">
                  <c:v>5.03</c:v>
                </c:pt>
                <c:pt idx="3602">
                  <c:v>5.03</c:v>
                </c:pt>
                <c:pt idx="3603">
                  <c:v>5.05</c:v>
                </c:pt>
                <c:pt idx="3604">
                  <c:v>5.0599999999999996</c:v>
                </c:pt>
                <c:pt idx="3605">
                  <c:v>5.07</c:v>
                </c:pt>
                <c:pt idx="3606">
                  <c:v>5.08</c:v>
                </c:pt>
                <c:pt idx="3607">
                  <c:v>5.08</c:v>
                </c:pt>
                <c:pt idx="3608">
                  <c:v>5.08</c:v>
                </c:pt>
                <c:pt idx="3609">
                  <c:v>5.0999999999999996</c:v>
                </c:pt>
                <c:pt idx="3610">
                  <c:v>5.0999999999999996</c:v>
                </c:pt>
                <c:pt idx="3611">
                  <c:v>5.12</c:v>
                </c:pt>
                <c:pt idx="3612">
                  <c:v>5.12</c:v>
                </c:pt>
                <c:pt idx="3613">
                  <c:v>5.12</c:v>
                </c:pt>
                <c:pt idx="3614">
                  <c:v>5.12</c:v>
                </c:pt>
                <c:pt idx="3615">
                  <c:v>5.14</c:v>
                </c:pt>
                <c:pt idx="3616">
                  <c:v>5.16</c:v>
                </c:pt>
                <c:pt idx="3617">
                  <c:v>5.15</c:v>
                </c:pt>
                <c:pt idx="3618">
                  <c:v>5.16</c:v>
                </c:pt>
                <c:pt idx="3619">
                  <c:v>5.15</c:v>
                </c:pt>
                <c:pt idx="3620">
                  <c:v>5.17</c:v>
                </c:pt>
                <c:pt idx="3621">
                  <c:v>5.17</c:v>
                </c:pt>
                <c:pt idx="3622">
                  <c:v>5.17</c:v>
                </c:pt>
                <c:pt idx="3623">
                  <c:v>5.18</c:v>
                </c:pt>
                <c:pt idx="3624">
                  <c:v>5.18</c:v>
                </c:pt>
                <c:pt idx="3625">
                  <c:v>5.16</c:v>
                </c:pt>
                <c:pt idx="3626">
                  <c:v>5.16</c:v>
                </c:pt>
                <c:pt idx="3627">
                  <c:v>5.17</c:v>
                </c:pt>
                <c:pt idx="3628">
                  <c:v>5.18</c:v>
                </c:pt>
                <c:pt idx="3629">
                  <c:v>5.19</c:v>
                </c:pt>
                <c:pt idx="3630">
                  <c:v>5.2</c:v>
                </c:pt>
                <c:pt idx="3631">
                  <c:v>5.2</c:v>
                </c:pt>
                <c:pt idx="3632">
                  <c:v>5.23</c:v>
                </c:pt>
                <c:pt idx="3633">
                  <c:v>5.28</c:v>
                </c:pt>
                <c:pt idx="3634">
                  <c:v>5.33</c:v>
                </c:pt>
                <c:pt idx="3635">
                  <c:v>5.36</c:v>
                </c:pt>
                <c:pt idx="3636">
                  <c:v>5.53</c:v>
                </c:pt>
                <c:pt idx="3637">
                  <c:v>5.52</c:v>
                </c:pt>
                <c:pt idx="3638">
                  <c:v>5.57</c:v>
                </c:pt>
                <c:pt idx="3639">
                  <c:v>5.54</c:v>
                </c:pt>
                <c:pt idx="3640">
                  <c:v>5.54</c:v>
                </c:pt>
                <c:pt idx="3641">
                  <c:v>5.55</c:v>
                </c:pt>
                <c:pt idx="3642">
                  <c:v>6.1</c:v>
                </c:pt>
                <c:pt idx="3643">
                  <c:v>6.08</c:v>
                </c:pt>
                <c:pt idx="3644">
                  <c:v>6.08</c:v>
                </c:pt>
                <c:pt idx="3645">
                  <c:v>6.1</c:v>
                </c:pt>
                <c:pt idx="3646">
                  <c:v>6.14</c:v>
                </c:pt>
                <c:pt idx="3647">
                  <c:v>6.15</c:v>
                </c:pt>
                <c:pt idx="3648">
                  <c:v>6.17</c:v>
                </c:pt>
                <c:pt idx="3649">
                  <c:v>6.19</c:v>
                </c:pt>
                <c:pt idx="3650">
                  <c:v>6.19</c:v>
                </c:pt>
                <c:pt idx="3651">
                  <c:v>6.2</c:v>
                </c:pt>
                <c:pt idx="3652">
                  <c:v>6.21</c:v>
                </c:pt>
                <c:pt idx="3653">
                  <c:v>6.22</c:v>
                </c:pt>
                <c:pt idx="3654">
                  <c:v>6.21</c:v>
                </c:pt>
                <c:pt idx="3655">
                  <c:v>6.2</c:v>
                </c:pt>
                <c:pt idx="3656">
                  <c:v>6.2</c:v>
                </c:pt>
                <c:pt idx="3657">
                  <c:v>6.21</c:v>
                </c:pt>
                <c:pt idx="3658">
                  <c:v>6.21</c:v>
                </c:pt>
                <c:pt idx="3659">
                  <c:v>6.22</c:v>
                </c:pt>
                <c:pt idx="3660">
                  <c:v>6.2</c:v>
                </c:pt>
                <c:pt idx="3661">
                  <c:v>6.19</c:v>
                </c:pt>
                <c:pt idx="3662">
                  <c:v>6.21</c:v>
                </c:pt>
                <c:pt idx="3663">
                  <c:v>6.21</c:v>
                </c:pt>
                <c:pt idx="3664">
                  <c:v>6.22</c:v>
                </c:pt>
                <c:pt idx="3665">
                  <c:v>6.23</c:v>
                </c:pt>
                <c:pt idx="3666">
                  <c:v>6.23</c:v>
                </c:pt>
                <c:pt idx="3667">
                  <c:v>6.23</c:v>
                </c:pt>
                <c:pt idx="3668">
                  <c:v>6.23</c:v>
                </c:pt>
                <c:pt idx="3669">
                  <c:v>6.23</c:v>
                </c:pt>
                <c:pt idx="3670">
                  <c:v>6.23</c:v>
                </c:pt>
                <c:pt idx="3671">
                  <c:v>6.22</c:v>
                </c:pt>
                <c:pt idx="3672">
                  <c:v>6.22</c:v>
                </c:pt>
                <c:pt idx="3673">
                  <c:v>6.22</c:v>
                </c:pt>
                <c:pt idx="3674">
                  <c:v>6.23</c:v>
                </c:pt>
                <c:pt idx="3675">
                  <c:v>6.23</c:v>
                </c:pt>
                <c:pt idx="3676">
                  <c:v>6.23</c:v>
                </c:pt>
                <c:pt idx="3677">
                  <c:v>6.23</c:v>
                </c:pt>
                <c:pt idx="3678">
                  <c:v>6.22</c:v>
                </c:pt>
                <c:pt idx="3679">
                  <c:v>6.21</c:v>
                </c:pt>
                <c:pt idx="3680">
                  <c:v>6.22</c:v>
                </c:pt>
                <c:pt idx="3681">
                  <c:v>6.22</c:v>
                </c:pt>
                <c:pt idx="3682">
                  <c:v>6.21</c:v>
                </c:pt>
                <c:pt idx="3683">
                  <c:v>6.22</c:v>
                </c:pt>
                <c:pt idx="3684">
                  <c:v>6.22</c:v>
                </c:pt>
                <c:pt idx="3685">
                  <c:v>6.22</c:v>
                </c:pt>
                <c:pt idx="3686">
                  <c:v>6.22</c:v>
                </c:pt>
                <c:pt idx="3687">
                  <c:v>6.22</c:v>
                </c:pt>
                <c:pt idx="3688">
                  <c:v>6.22</c:v>
                </c:pt>
                <c:pt idx="3689">
                  <c:v>6.23</c:v>
                </c:pt>
                <c:pt idx="3690">
                  <c:v>6.22</c:v>
                </c:pt>
                <c:pt idx="3691">
                  <c:v>6.22</c:v>
                </c:pt>
                <c:pt idx="3692">
                  <c:v>6.21</c:v>
                </c:pt>
                <c:pt idx="3693">
                  <c:v>6.21</c:v>
                </c:pt>
                <c:pt idx="3694">
                  <c:v>6.21</c:v>
                </c:pt>
                <c:pt idx="3695">
                  <c:v>6.21</c:v>
                </c:pt>
                <c:pt idx="3696">
                  <c:v>6.2</c:v>
                </c:pt>
                <c:pt idx="3697">
                  <c:v>6.2</c:v>
                </c:pt>
                <c:pt idx="3698">
                  <c:v>6.2</c:v>
                </c:pt>
                <c:pt idx="3699">
                  <c:v>6.2</c:v>
                </c:pt>
                <c:pt idx="3700">
                  <c:v>6.2</c:v>
                </c:pt>
                <c:pt idx="3701">
                  <c:v>6.2</c:v>
                </c:pt>
                <c:pt idx="3702">
                  <c:v>6.19</c:v>
                </c:pt>
                <c:pt idx="3703">
                  <c:v>6.18</c:v>
                </c:pt>
                <c:pt idx="3704">
                  <c:v>6.18</c:v>
                </c:pt>
                <c:pt idx="3705">
                  <c:v>6.17</c:v>
                </c:pt>
                <c:pt idx="3706">
                  <c:v>6.17</c:v>
                </c:pt>
                <c:pt idx="3707">
                  <c:v>6.17</c:v>
                </c:pt>
                <c:pt idx="3708">
                  <c:v>6.15</c:v>
                </c:pt>
                <c:pt idx="3709">
                  <c:v>6.14</c:v>
                </c:pt>
                <c:pt idx="3710">
                  <c:v>6.14</c:v>
                </c:pt>
                <c:pt idx="3711">
                  <c:v>6.14</c:v>
                </c:pt>
                <c:pt idx="3712">
                  <c:v>6.14</c:v>
                </c:pt>
                <c:pt idx="3713">
                  <c:v>6.14</c:v>
                </c:pt>
                <c:pt idx="3714">
                  <c:v>6.14</c:v>
                </c:pt>
                <c:pt idx="3715">
                  <c:v>6.13</c:v>
                </c:pt>
                <c:pt idx="3716">
                  <c:v>6.12</c:v>
                </c:pt>
                <c:pt idx="3717">
                  <c:v>6.12</c:v>
                </c:pt>
                <c:pt idx="3718">
                  <c:v>6.12</c:v>
                </c:pt>
                <c:pt idx="3719">
                  <c:v>6.12</c:v>
                </c:pt>
                <c:pt idx="3720">
                  <c:v>6.12</c:v>
                </c:pt>
                <c:pt idx="3721">
                  <c:v>6.12</c:v>
                </c:pt>
                <c:pt idx="3722">
                  <c:v>6.12</c:v>
                </c:pt>
                <c:pt idx="3723">
                  <c:v>6.12</c:v>
                </c:pt>
                <c:pt idx="3724">
                  <c:v>6.12</c:v>
                </c:pt>
                <c:pt idx="3725">
                  <c:v>6.12</c:v>
                </c:pt>
                <c:pt idx="3726">
                  <c:v>6.12</c:v>
                </c:pt>
                <c:pt idx="3727">
                  <c:v>6.12</c:v>
                </c:pt>
                <c:pt idx="3728">
                  <c:v>6.12</c:v>
                </c:pt>
                <c:pt idx="3729">
                  <c:v>6.12</c:v>
                </c:pt>
                <c:pt idx="3730">
                  <c:v>6.13</c:v>
                </c:pt>
                <c:pt idx="3731">
                  <c:v>6.14</c:v>
                </c:pt>
                <c:pt idx="3732">
                  <c:v>6.13</c:v>
                </c:pt>
                <c:pt idx="3733">
                  <c:v>6.14</c:v>
                </c:pt>
                <c:pt idx="3734">
                  <c:v>6.13</c:v>
                </c:pt>
                <c:pt idx="3735">
                  <c:v>6.12</c:v>
                </c:pt>
                <c:pt idx="3736">
                  <c:v>6.13</c:v>
                </c:pt>
                <c:pt idx="3737">
                  <c:v>6.12</c:v>
                </c:pt>
                <c:pt idx="3738">
                  <c:v>6.11</c:v>
                </c:pt>
                <c:pt idx="3739">
                  <c:v>6.11</c:v>
                </c:pt>
                <c:pt idx="3740">
                  <c:v>6.1</c:v>
                </c:pt>
                <c:pt idx="3741">
                  <c:v>6.08</c:v>
                </c:pt>
                <c:pt idx="3742">
                  <c:v>6.06</c:v>
                </c:pt>
                <c:pt idx="3743">
                  <c:v>6.06</c:v>
                </c:pt>
                <c:pt idx="3744">
                  <c:v>6.06</c:v>
                </c:pt>
                <c:pt idx="3745">
                  <c:v>6.05</c:v>
                </c:pt>
                <c:pt idx="3746">
                  <c:v>6.04</c:v>
                </c:pt>
                <c:pt idx="3747">
                  <c:v>6.04</c:v>
                </c:pt>
                <c:pt idx="3748">
                  <c:v>6.03</c:v>
                </c:pt>
                <c:pt idx="3749">
                  <c:v>6.03</c:v>
                </c:pt>
                <c:pt idx="3750">
                  <c:v>6.02</c:v>
                </c:pt>
                <c:pt idx="3751">
                  <c:v>6.02</c:v>
                </c:pt>
                <c:pt idx="3752">
                  <c:v>6</c:v>
                </c:pt>
                <c:pt idx="3753">
                  <c:v>6</c:v>
                </c:pt>
                <c:pt idx="3754">
                  <c:v>6</c:v>
                </c:pt>
                <c:pt idx="3755">
                  <c:v>6</c:v>
                </c:pt>
                <c:pt idx="3756">
                  <c:v>5.99</c:v>
                </c:pt>
                <c:pt idx="3757">
                  <c:v>5.99</c:v>
                </c:pt>
                <c:pt idx="3758">
                  <c:v>5.99</c:v>
                </c:pt>
                <c:pt idx="3759">
                  <c:v>5.99</c:v>
                </c:pt>
                <c:pt idx="3760">
                  <c:v>6</c:v>
                </c:pt>
                <c:pt idx="3761">
                  <c:v>6</c:v>
                </c:pt>
                <c:pt idx="3762">
                  <c:v>6.01</c:v>
                </c:pt>
                <c:pt idx="3763">
                  <c:v>6</c:v>
                </c:pt>
                <c:pt idx="3764">
                  <c:v>6.01</c:v>
                </c:pt>
                <c:pt idx="3765">
                  <c:v>6.03</c:v>
                </c:pt>
                <c:pt idx="3766">
                  <c:v>6.02</c:v>
                </c:pt>
                <c:pt idx="3767">
                  <c:v>6.01</c:v>
                </c:pt>
                <c:pt idx="3768">
                  <c:v>5.98</c:v>
                </c:pt>
                <c:pt idx="3769">
                  <c:v>5.98</c:v>
                </c:pt>
                <c:pt idx="3770">
                  <c:v>5.98</c:v>
                </c:pt>
                <c:pt idx="3771">
                  <c:v>5.99</c:v>
                </c:pt>
                <c:pt idx="3772">
                  <c:v>5.99</c:v>
                </c:pt>
                <c:pt idx="3773">
                  <c:v>5.98</c:v>
                </c:pt>
                <c:pt idx="3774">
                  <c:v>5.98</c:v>
                </c:pt>
                <c:pt idx="3775">
                  <c:v>5.98</c:v>
                </c:pt>
                <c:pt idx="3776">
                  <c:v>5.98</c:v>
                </c:pt>
                <c:pt idx="3777">
                  <c:v>5.99</c:v>
                </c:pt>
                <c:pt idx="3778">
                  <c:v>5.98</c:v>
                </c:pt>
                <c:pt idx="3779">
                  <c:v>5.97</c:v>
                </c:pt>
                <c:pt idx="3780">
                  <c:v>5.97</c:v>
                </c:pt>
                <c:pt idx="3781">
                  <c:v>5.97</c:v>
                </c:pt>
                <c:pt idx="3782">
                  <c:v>5.97</c:v>
                </c:pt>
                <c:pt idx="3783">
                  <c:v>5.97</c:v>
                </c:pt>
                <c:pt idx="3784">
                  <c:v>5.97</c:v>
                </c:pt>
                <c:pt idx="3785">
                  <c:v>5.98</c:v>
                </c:pt>
                <c:pt idx="3786">
                  <c:v>5.98</c:v>
                </c:pt>
                <c:pt idx="3787">
                  <c:v>5.97</c:v>
                </c:pt>
                <c:pt idx="3788">
                  <c:v>5.99</c:v>
                </c:pt>
                <c:pt idx="3789">
                  <c:v>5.97</c:v>
                </c:pt>
                <c:pt idx="3790">
                  <c:v>5.97</c:v>
                </c:pt>
                <c:pt idx="3791">
                  <c:v>5.99</c:v>
                </c:pt>
                <c:pt idx="3792">
                  <c:v>5.98</c:v>
                </c:pt>
                <c:pt idx="3793">
                  <c:v>5.99</c:v>
                </c:pt>
                <c:pt idx="3794">
                  <c:v>5.98</c:v>
                </c:pt>
                <c:pt idx="3795">
                  <c:v>5.98</c:v>
                </c:pt>
                <c:pt idx="3796">
                  <c:v>5.99</c:v>
                </c:pt>
                <c:pt idx="3797">
                  <c:v>6</c:v>
                </c:pt>
                <c:pt idx="3798">
                  <c:v>6</c:v>
                </c:pt>
                <c:pt idx="3799">
                  <c:v>6</c:v>
                </c:pt>
                <c:pt idx="3800">
                  <c:v>6.02</c:v>
                </c:pt>
                <c:pt idx="3801">
                  <c:v>6</c:v>
                </c:pt>
                <c:pt idx="3802">
                  <c:v>6</c:v>
                </c:pt>
                <c:pt idx="3803">
                  <c:v>6</c:v>
                </c:pt>
                <c:pt idx="3804">
                  <c:v>6.01</c:v>
                </c:pt>
                <c:pt idx="3805">
                  <c:v>6.01</c:v>
                </c:pt>
                <c:pt idx="3806">
                  <c:v>6</c:v>
                </c:pt>
                <c:pt idx="3807">
                  <c:v>6.01</c:v>
                </c:pt>
                <c:pt idx="3808">
                  <c:v>6.02</c:v>
                </c:pt>
                <c:pt idx="3809">
                  <c:v>6.03</c:v>
                </c:pt>
                <c:pt idx="3810">
                  <c:v>6.04</c:v>
                </c:pt>
                <c:pt idx="3811">
                  <c:v>6.04</c:v>
                </c:pt>
                <c:pt idx="3812">
                  <c:v>6.04</c:v>
                </c:pt>
                <c:pt idx="3813">
                  <c:v>6.04</c:v>
                </c:pt>
                <c:pt idx="3814">
                  <c:v>6.04</c:v>
                </c:pt>
                <c:pt idx="3815">
                  <c:v>6.03</c:v>
                </c:pt>
                <c:pt idx="3816">
                  <c:v>6.02</c:v>
                </c:pt>
                <c:pt idx="3817">
                  <c:v>6.02</c:v>
                </c:pt>
                <c:pt idx="3818">
                  <c:v>6.01</c:v>
                </c:pt>
                <c:pt idx="3819">
                  <c:v>6.01</c:v>
                </c:pt>
                <c:pt idx="3820">
                  <c:v>6.02</c:v>
                </c:pt>
                <c:pt idx="3821">
                  <c:v>6.02</c:v>
                </c:pt>
                <c:pt idx="3822">
                  <c:v>6.02</c:v>
                </c:pt>
                <c:pt idx="3823">
                  <c:v>6.02</c:v>
                </c:pt>
                <c:pt idx="3824">
                  <c:v>6.02</c:v>
                </c:pt>
                <c:pt idx="3825">
                  <c:v>6.02</c:v>
                </c:pt>
                <c:pt idx="3826">
                  <c:v>6.02</c:v>
                </c:pt>
                <c:pt idx="3827">
                  <c:v>6.05</c:v>
                </c:pt>
                <c:pt idx="3828">
                  <c:v>6.04</c:v>
                </c:pt>
                <c:pt idx="3829">
                  <c:v>6.04</c:v>
                </c:pt>
                <c:pt idx="3830">
                  <c:v>6.05</c:v>
                </c:pt>
                <c:pt idx="3831">
                  <c:v>6.05</c:v>
                </c:pt>
                <c:pt idx="3832">
                  <c:v>6.06</c:v>
                </c:pt>
                <c:pt idx="3833">
                  <c:v>6.08</c:v>
                </c:pt>
                <c:pt idx="3834">
                  <c:v>6.09</c:v>
                </c:pt>
                <c:pt idx="3835">
                  <c:v>6.09</c:v>
                </c:pt>
                <c:pt idx="3836">
                  <c:v>6.09</c:v>
                </c:pt>
                <c:pt idx="3837">
                  <c:v>6.09</c:v>
                </c:pt>
                <c:pt idx="3838">
                  <c:v>6.09</c:v>
                </c:pt>
                <c:pt idx="3839">
                  <c:v>6.08</c:v>
                </c:pt>
                <c:pt idx="3840">
                  <c:v>6.08</c:v>
                </c:pt>
                <c:pt idx="3841">
                  <c:v>6.08</c:v>
                </c:pt>
                <c:pt idx="3842">
                  <c:v>6.07</c:v>
                </c:pt>
                <c:pt idx="3843">
                  <c:v>6.07</c:v>
                </c:pt>
                <c:pt idx="3844">
                  <c:v>6.07</c:v>
                </c:pt>
                <c:pt idx="3845">
                  <c:v>6.07</c:v>
                </c:pt>
                <c:pt idx="3846">
                  <c:v>6.07</c:v>
                </c:pt>
                <c:pt idx="3847">
                  <c:v>6.07</c:v>
                </c:pt>
                <c:pt idx="3848">
                  <c:v>6.04</c:v>
                </c:pt>
                <c:pt idx="3849">
                  <c:v>6.04</c:v>
                </c:pt>
                <c:pt idx="3850">
                  <c:v>6.04</c:v>
                </c:pt>
                <c:pt idx="3851">
                  <c:v>6.04</c:v>
                </c:pt>
                <c:pt idx="3852">
                  <c:v>6.05</c:v>
                </c:pt>
                <c:pt idx="3853">
                  <c:v>6.07</c:v>
                </c:pt>
                <c:pt idx="3854">
                  <c:v>6.07</c:v>
                </c:pt>
                <c:pt idx="3855">
                  <c:v>6.08</c:v>
                </c:pt>
                <c:pt idx="3856">
                  <c:v>6.1</c:v>
                </c:pt>
                <c:pt idx="3857">
                  <c:v>6.11</c:v>
                </c:pt>
                <c:pt idx="3858">
                  <c:v>6.11</c:v>
                </c:pt>
                <c:pt idx="3859">
                  <c:v>6.02</c:v>
                </c:pt>
                <c:pt idx="3860">
                  <c:v>5.99</c:v>
                </c:pt>
                <c:pt idx="3861">
                  <c:v>5.98</c:v>
                </c:pt>
                <c:pt idx="3862">
                  <c:v>5.98</c:v>
                </c:pt>
                <c:pt idx="3863">
                  <c:v>5.96</c:v>
                </c:pt>
                <c:pt idx="3864">
                  <c:v>5.96</c:v>
                </c:pt>
                <c:pt idx="3865">
                  <c:v>5.96</c:v>
                </c:pt>
                <c:pt idx="3866">
                  <c:v>5.96</c:v>
                </c:pt>
                <c:pt idx="3867">
                  <c:v>5.96</c:v>
                </c:pt>
                <c:pt idx="3868">
                  <c:v>5.96</c:v>
                </c:pt>
                <c:pt idx="3869">
                  <c:v>5.98</c:v>
                </c:pt>
                <c:pt idx="3870">
                  <c:v>5.98</c:v>
                </c:pt>
                <c:pt idx="3871">
                  <c:v>5.98</c:v>
                </c:pt>
                <c:pt idx="3872">
                  <c:v>5.98</c:v>
                </c:pt>
                <c:pt idx="3873">
                  <c:v>5.99</c:v>
                </c:pt>
                <c:pt idx="3874">
                  <c:v>6</c:v>
                </c:pt>
                <c:pt idx="3875">
                  <c:v>6</c:v>
                </c:pt>
                <c:pt idx="3876">
                  <c:v>6</c:v>
                </c:pt>
                <c:pt idx="3877">
                  <c:v>6</c:v>
                </c:pt>
                <c:pt idx="3878">
                  <c:v>6</c:v>
                </c:pt>
                <c:pt idx="3879">
                  <c:v>6</c:v>
                </c:pt>
                <c:pt idx="3880">
                  <c:v>6.01</c:v>
                </c:pt>
                <c:pt idx="3881">
                  <c:v>6.02</c:v>
                </c:pt>
                <c:pt idx="3882">
                  <c:v>6.03</c:v>
                </c:pt>
                <c:pt idx="3883">
                  <c:v>6.03</c:v>
                </c:pt>
                <c:pt idx="3884">
                  <c:v>6.03</c:v>
                </c:pt>
                <c:pt idx="3885">
                  <c:v>6.04</c:v>
                </c:pt>
                <c:pt idx="3886">
                  <c:v>6.04</c:v>
                </c:pt>
                <c:pt idx="3887">
                  <c:v>6.03</c:v>
                </c:pt>
                <c:pt idx="3888">
                  <c:v>6.02</c:v>
                </c:pt>
                <c:pt idx="3889">
                  <c:v>6.03</c:v>
                </c:pt>
                <c:pt idx="3890">
                  <c:v>6.02</c:v>
                </c:pt>
                <c:pt idx="3891">
                  <c:v>6.02</c:v>
                </c:pt>
                <c:pt idx="3892">
                  <c:v>6.01</c:v>
                </c:pt>
                <c:pt idx="3893">
                  <c:v>6.01</c:v>
                </c:pt>
                <c:pt idx="3894">
                  <c:v>6</c:v>
                </c:pt>
                <c:pt idx="3895">
                  <c:v>6.01</c:v>
                </c:pt>
                <c:pt idx="3896">
                  <c:v>6.01</c:v>
                </c:pt>
                <c:pt idx="3897">
                  <c:v>6</c:v>
                </c:pt>
                <c:pt idx="3898">
                  <c:v>6</c:v>
                </c:pt>
                <c:pt idx="3899">
                  <c:v>6</c:v>
                </c:pt>
                <c:pt idx="3900">
                  <c:v>6</c:v>
                </c:pt>
                <c:pt idx="3901">
                  <c:v>6</c:v>
                </c:pt>
                <c:pt idx="3902">
                  <c:v>6</c:v>
                </c:pt>
                <c:pt idx="3903">
                  <c:v>6.01</c:v>
                </c:pt>
                <c:pt idx="3904">
                  <c:v>6.01</c:v>
                </c:pt>
                <c:pt idx="3905">
                  <c:v>6.03</c:v>
                </c:pt>
                <c:pt idx="3906">
                  <c:v>6.03</c:v>
                </c:pt>
                <c:pt idx="3907">
                  <c:v>6.03</c:v>
                </c:pt>
                <c:pt idx="3908">
                  <c:v>6.03</c:v>
                </c:pt>
                <c:pt idx="3909">
                  <c:v>6.04</c:v>
                </c:pt>
                <c:pt idx="3910">
                  <c:v>6.04</c:v>
                </c:pt>
                <c:pt idx="3911">
                  <c:v>6.05</c:v>
                </c:pt>
                <c:pt idx="3912">
                  <c:v>6.05</c:v>
                </c:pt>
                <c:pt idx="3913">
                  <c:v>6.05</c:v>
                </c:pt>
                <c:pt idx="3914">
                  <c:v>6.05</c:v>
                </c:pt>
                <c:pt idx="3915">
                  <c:v>6.05</c:v>
                </c:pt>
                <c:pt idx="3916">
                  <c:v>6.05</c:v>
                </c:pt>
                <c:pt idx="3917">
                  <c:v>6.06</c:v>
                </c:pt>
                <c:pt idx="3918">
                  <c:v>6.07</c:v>
                </c:pt>
                <c:pt idx="3919">
                  <c:v>6.08</c:v>
                </c:pt>
                <c:pt idx="3920">
                  <c:v>6.08</c:v>
                </c:pt>
                <c:pt idx="3921">
                  <c:v>6.08</c:v>
                </c:pt>
                <c:pt idx="3922">
                  <c:v>6.07</c:v>
                </c:pt>
                <c:pt idx="3923">
                  <c:v>6.06</c:v>
                </c:pt>
                <c:pt idx="3924">
                  <c:v>6.05</c:v>
                </c:pt>
                <c:pt idx="3925">
                  <c:v>6.04</c:v>
                </c:pt>
                <c:pt idx="3926">
                  <c:v>6.04</c:v>
                </c:pt>
                <c:pt idx="3927">
                  <c:v>6.05</c:v>
                </c:pt>
                <c:pt idx="3928">
                  <c:v>6.04</c:v>
                </c:pt>
                <c:pt idx="3929">
                  <c:v>6.05</c:v>
                </c:pt>
                <c:pt idx="3930">
                  <c:v>6.05</c:v>
                </c:pt>
                <c:pt idx="3931">
                  <c:v>6.05</c:v>
                </c:pt>
                <c:pt idx="3932">
                  <c:v>6.04</c:v>
                </c:pt>
                <c:pt idx="3933">
                  <c:v>6.03</c:v>
                </c:pt>
                <c:pt idx="3934">
                  <c:v>6.02</c:v>
                </c:pt>
                <c:pt idx="3935">
                  <c:v>6.03</c:v>
                </c:pt>
                <c:pt idx="3936">
                  <c:v>6.02</c:v>
                </c:pt>
                <c:pt idx="3937">
                  <c:v>6.02</c:v>
                </c:pt>
                <c:pt idx="3938">
                  <c:v>6.03</c:v>
                </c:pt>
                <c:pt idx="3939">
                  <c:v>6.04</c:v>
                </c:pt>
                <c:pt idx="3940">
                  <c:v>6.05</c:v>
                </c:pt>
                <c:pt idx="3941">
                  <c:v>6.05</c:v>
                </c:pt>
                <c:pt idx="3942">
                  <c:v>6.05</c:v>
                </c:pt>
                <c:pt idx="3943">
                  <c:v>6.05</c:v>
                </c:pt>
                <c:pt idx="3944">
                  <c:v>6.05</c:v>
                </c:pt>
                <c:pt idx="3945">
                  <c:v>6</c:v>
                </c:pt>
                <c:pt idx="3946">
                  <c:v>5.96</c:v>
                </c:pt>
                <c:pt idx="3947">
                  <c:v>5.96</c:v>
                </c:pt>
                <c:pt idx="3948">
                  <c:v>6</c:v>
                </c:pt>
                <c:pt idx="3949">
                  <c:v>6.02</c:v>
                </c:pt>
                <c:pt idx="3950">
                  <c:v>6.03</c:v>
                </c:pt>
                <c:pt idx="3951">
                  <c:v>6.04</c:v>
                </c:pt>
                <c:pt idx="3952">
                  <c:v>6.04</c:v>
                </c:pt>
                <c:pt idx="3953">
                  <c:v>6.06</c:v>
                </c:pt>
                <c:pt idx="3954">
                  <c:v>6.07</c:v>
                </c:pt>
                <c:pt idx="3955">
                  <c:v>6.07</c:v>
                </c:pt>
                <c:pt idx="3956">
                  <c:v>6.07</c:v>
                </c:pt>
                <c:pt idx="3957">
                  <c:v>6.08</c:v>
                </c:pt>
                <c:pt idx="3958">
                  <c:v>6.04</c:v>
                </c:pt>
                <c:pt idx="3959">
                  <c:v>5.99</c:v>
                </c:pt>
                <c:pt idx="3960">
                  <c:v>5.98</c:v>
                </c:pt>
                <c:pt idx="3961">
                  <c:v>5.98</c:v>
                </c:pt>
                <c:pt idx="3962">
                  <c:v>5.98</c:v>
                </c:pt>
                <c:pt idx="3963">
                  <c:v>6</c:v>
                </c:pt>
                <c:pt idx="3964">
                  <c:v>6.03</c:v>
                </c:pt>
                <c:pt idx="3965">
                  <c:v>6.05</c:v>
                </c:pt>
                <c:pt idx="3966">
                  <c:v>6.07</c:v>
                </c:pt>
                <c:pt idx="3967">
                  <c:v>6.09</c:v>
                </c:pt>
                <c:pt idx="3968">
                  <c:v>6.09</c:v>
                </c:pt>
                <c:pt idx="3969">
                  <c:v>6.11</c:v>
                </c:pt>
                <c:pt idx="3970">
                  <c:v>6.12</c:v>
                </c:pt>
                <c:pt idx="3971">
                  <c:v>6.12</c:v>
                </c:pt>
                <c:pt idx="3972">
                  <c:v>6.12</c:v>
                </c:pt>
                <c:pt idx="3973">
                  <c:v>6.12</c:v>
                </c:pt>
                <c:pt idx="3974">
                  <c:v>6.11</c:v>
                </c:pt>
                <c:pt idx="3975">
                  <c:v>6.09</c:v>
                </c:pt>
                <c:pt idx="3976">
                  <c:v>6.09</c:v>
                </c:pt>
                <c:pt idx="3977">
                  <c:v>6.09</c:v>
                </c:pt>
                <c:pt idx="3978">
                  <c:v>6.08</c:v>
                </c:pt>
                <c:pt idx="3979">
                  <c:v>6.07</c:v>
                </c:pt>
                <c:pt idx="3980">
                  <c:v>6.07</c:v>
                </c:pt>
                <c:pt idx="3981">
                  <c:v>6.06</c:v>
                </c:pt>
                <c:pt idx="3982">
                  <c:v>6.05</c:v>
                </c:pt>
                <c:pt idx="3983">
                  <c:v>6.04</c:v>
                </c:pt>
                <c:pt idx="3984">
                  <c:v>6.03</c:v>
                </c:pt>
                <c:pt idx="3985">
                  <c:v>6.02</c:v>
                </c:pt>
                <c:pt idx="3986">
                  <c:v>6.01</c:v>
                </c:pt>
                <c:pt idx="3987">
                  <c:v>6.01</c:v>
                </c:pt>
                <c:pt idx="3988">
                  <c:v>6.01</c:v>
                </c:pt>
                <c:pt idx="3989">
                  <c:v>6.01</c:v>
                </c:pt>
                <c:pt idx="3990">
                  <c:v>6.01</c:v>
                </c:pt>
                <c:pt idx="3991">
                  <c:v>6</c:v>
                </c:pt>
                <c:pt idx="3992">
                  <c:v>6</c:v>
                </c:pt>
                <c:pt idx="3993">
                  <c:v>5.99</c:v>
                </c:pt>
                <c:pt idx="3994">
                  <c:v>5.99</c:v>
                </c:pt>
                <c:pt idx="3995">
                  <c:v>5.99</c:v>
                </c:pt>
                <c:pt idx="3996">
                  <c:v>5.99</c:v>
                </c:pt>
                <c:pt idx="3997">
                  <c:v>5.99</c:v>
                </c:pt>
                <c:pt idx="3998">
                  <c:v>6</c:v>
                </c:pt>
                <c:pt idx="3999">
                  <c:v>6</c:v>
                </c:pt>
                <c:pt idx="4000">
                  <c:v>6.01</c:v>
                </c:pt>
                <c:pt idx="4001">
                  <c:v>6.02</c:v>
                </c:pt>
                <c:pt idx="4002">
                  <c:v>6.02</c:v>
                </c:pt>
                <c:pt idx="4003">
                  <c:v>6.02</c:v>
                </c:pt>
                <c:pt idx="4004">
                  <c:v>6.02</c:v>
                </c:pt>
                <c:pt idx="4005">
                  <c:v>6.02</c:v>
                </c:pt>
                <c:pt idx="4006">
                  <c:v>6.01</c:v>
                </c:pt>
                <c:pt idx="4007">
                  <c:v>6.01</c:v>
                </c:pt>
                <c:pt idx="4008">
                  <c:v>6.01</c:v>
                </c:pt>
                <c:pt idx="4009">
                  <c:v>6.01</c:v>
                </c:pt>
                <c:pt idx="4010">
                  <c:v>6</c:v>
                </c:pt>
                <c:pt idx="4011">
                  <c:v>6</c:v>
                </c:pt>
                <c:pt idx="4012">
                  <c:v>6</c:v>
                </c:pt>
                <c:pt idx="4013">
                  <c:v>6.01</c:v>
                </c:pt>
                <c:pt idx="4014">
                  <c:v>6.01</c:v>
                </c:pt>
                <c:pt idx="4015">
                  <c:v>6.01</c:v>
                </c:pt>
                <c:pt idx="4016">
                  <c:v>6.02</c:v>
                </c:pt>
                <c:pt idx="4017">
                  <c:v>5.46</c:v>
                </c:pt>
                <c:pt idx="4018">
                  <c:v>5.35</c:v>
                </c:pt>
                <c:pt idx="4019">
                  <c:v>5.33</c:v>
                </c:pt>
                <c:pt idx="4020">
                  <c:v>5.32</c:v>
                </c:pt>
                <c:pt idx="4021">
                  <c:v>5.33</c:v>
                </c:pt>
                <c:pt idx="4022">
                  <c:v>5.32</c:v>
                </c:pt>
                <c:pt idx="4023">
                  <c:v>5.31</c:v>
                </c:pt>
                <c:pt idx="4024">
                  <c:v>5.31</c:v>
                </c:pt>
                <c:pt idx="4025">
                  <c:v>5.31</c:v>
                </c:pt>
                <c:pt idx="4026">
                  <c:v>5.31</c:v>
                </c:pt>
                <c:pt idx="4027">
                  <c:v>5.31</c:v>
                </c:pt>
                <c:pt idx="4028">
                  <c:v>5.28</c:v>
                </c:pt>
                <c:pt idx="4029">
                  <c:v>5.28</c:v>
                </c:pt>
                <c:pt idx="4030">
                  <c:v>5.28</c:v>
                </c:pt>
                <c:pt idx="4031">
                  <c:v>5.28</c:v>
                </c:pt>
                <c:pt idx="4032">
                  <c:v>5.28</c:v>
                </c:pt>
                <c:pt idx="4033">
                  <c:v>5.27</c:v>
                </c:pt>
                <c:pt idx="4034">
                  <c:v>5.26</c:v>
                </c:pt>
                <c:pt idx="4035">
                  <c:v>5.25</c:v>
                </c:pt>
                <c:pt idx="4036">
                  <c:v>5.25</c:v>
                </c:pt>
                <c:pt idx="4037">
                  <c:v>5.25</c:v>
                </c:pt>
                <c:pt idx="4038">
                  <c:v>5.25</c:v>
                </c:pt>
                <c:pt idx="4039">
                  <c:v>5.22</c:v>
                </c:pt>
                <c:pt idx="4040">
                  <c:v>5.23</c:v>
                </c:pt>
                <c:pt idx="4041">
                  <c:v>5.24</c:v>
                </c:pt>
                <c:pt idx="4042">
                  <c:v>5.23</c:v>
                </c:pt>
                <c:pt idx="4043">
                  <c:v>5.23</c:v>
                </c:pt>
                <c:pt idx="4044">
                  <c:v>5.22</c:v>
                </c:pt>
                <c:pt idx="4045">
                  <c:v>5.21</c:v>
                </c:pt>
                <c:pt idx="4046">
                  <c:v>5.2</c:v>
                </c:pt>
                <c:pt idx="4047">
                  <c:v>5.19</c:v>
                </c:pt>
                <c:pt idx="4048">
                  <c:v>5.19</c:v>
                </c:pt>
                <c:pt idx="4049">
                  <c:v>5.2</c:v>
                </c:pt>
                <c:pt idx="4050">
                  <c:v>5.18</c:v>
                </c:pt>
                <c:pt idx="4051">
                  <c:v>5.19</c:v>
                </c:pt>
                <c:pt idx="4052">
                  <c:v>5.21</c:v>
                </c:pt>
                <c:pt idx="4053">
                  <c:v>5.22</c:v>
                </c:pt>
                <c:pt idx="4054">
                  <c:v>5.2</c:v>
                </c:pt>
                <c:pt idx="4055">
                  <c:v>5.19</c:v>
                </c:pt>
                <c:pt idx="4056">
                  <c:v>5.19</c:v>
                </c:pt>
                <c:pt idx="4057">
                  <c:v>5.2</c:v>
                </c:pt>
                <c:pt idx="4058">
                  <c:v>5.2</c:v>
                </c:pt>
                <c:pt idx="4059">
                  <c:v>5.19</c:v>
                </c:pt>
                <c:pt idx="4060">
                  <c:v>5.19</c:v>
                </c:pt>
                <c:pt idx="4061">
                  <c:v>5.18</c:v>
                </c:pt>
                <c:pt idx="4062">
                  <c:v>5.18</c:v>
                </c:pt>
                <c:pt idx="4063">
                  <c:v>5.17</c:v>
                </c:pt>
                <c:pt idx="4064">
                  <c:v>5.16</c:v>
                </c:pt>
                <c:pt idx="4065">
                  <c:v>5.16</c:v>
                </c:pt>
                <c:pt idx="4066">
                  <c:v>5.15</c:v>
                </c:pt>
                <c:pt idx="4067">
                  <c:v>5.14</c:v>
                </c:pt>
                <c:pt idx="4068">
                  <c:v>5.12</c:v>
                </c:pt>
                <c:pt idx="4069">
                  <c:v>5.1100000000000003</c:v>
                </c:pt>
                <c:pt idx="4070">
                  <c:v>5.1100000000000003</c:v>
                </c:pt>
                <c:pt idx="4071">
                  <c:v>5.1100000000000003</c:v>
                </c:pt>
                <c:pt idx="4072">
                  <c:v>5.0999999999999996</c:v>
                </c:pt>
                <c:pt idx="4073">
                  <c:v>5.0999999999999996</c:v>
                </c:pt>
                <c:pt idx="4074">
                  <c:v>5.09</c:v>
                </c:pt>
                <c:pt idx="4075">
                  <c:v>5.09</c:v>
                </c:pt>
                <c:pt idx="4076">
                  <c:v>5.09</c:v>
                </c:pt>
                <c:pt idx="4077">
                  <c:v>5.09</c:v>
                </c:pt>
                <c:pt idx="4078">
                  <c:v>5.09</c:v>
                </c:pt>
                <c:pt idx="4079">
                  <c:v>5.09</c:v>
                </c:pt>
                <c:pt idx="4080">
                  <c:v>5.08</c:v>
                </c:pt>
                <c:pt idx="4081">
                  <c:v>5.08</c:v>
                </c:pt>
                <c:pt idx="4082">
                  <c:v>5.08</c:v>
                </c:pt>
                <c:pt idx="4083">
                  <c:v>5.08</c:v>
                </c:pt>
                <c:pt idx="4084">
                  <c:v>5.09</c:v>
                </c:pt>
                <c:pt idx="4085">
                  <c:v>5.09</c:v>
                </c:pt>
                <c:pt idx="4086">
                  <c:v>5.09</c:v>
                </c:pt>
                <c:pt idx="4087">
                  <c:v>5.0999999999999996</c:v>
                </c:pt>
                <c:pt idx="4088">
                  <c:v>5.1100000000000003</c:v>
                </c:pt>
                <c:pt idx="4089">
                  <c:v>5.1100000000000003</c:v>
                </c:pt>
                <c:pt idx="4090">
                  <c:v>5.12</c:v>
                </c:pt>
                <c:pt idx="4091">
                  <c:v>5.13</c:v>
                </c:pt>
                <c:pt idx="4092">
                  <c:v>5.15</c:v>
                </c:pt>
                <c:pt idx="4093">
                  <c:v>5.15</c:v>
                </c:pt>
                <c:pt idx="4094">
                  <c:v>5.16</c:v>
                </c:pt>
                <c:pt idx="4095">
                  <c:v>5.16</c:v>
                </c:pt>
                <c:pt idx="4096">
                  <c:v>5.17</c:v>
                </c:pt>
                <c:pt idx="4097">
                  <c:v>5.17</c:v>
                </c:pt>
                <c:pt idx="4098">
                  <c:v>5.18</c:v>
                </c:pt>
                <c:pt idx="4099">
                  <c:v>5.19</c:v>
                </c:pt>
                <c:pt idx="4100">
                  <c:v>5.18</c:v>
                </c:pt>
                <c:pt idx="4101">
                  <c:v>5.18</c:v>
                </c:pt>
                <c:pt idx="4102">
                  <c:v>5.19</c:v>
                </c:pt>
                <c:pt idx="4103">
                  <c:v>5.18</c:v>
                </c:pt>
                <c:pt idx="4104">
                  <c:v>5.17</c:v>
                </c:pt>
                <c:pt idx="4105">
                  <c:v>5.16</c:v>
                </c:pt>
                <c:pt idx="4106">
                  <c:v>5.16</c:v>
                </c:pt>
                <c:pt idx="4107">
                  <c:v>5.16</c:v>
                </c:pt>
                <c:pt idx="4108">
                  <c:v>5.15</c:v>
                </c:pt>
                <c:pt idx="4109">
                  <c:v>5.15</c:v>
                </c:pt>
                <c:pt idx="4110">
                  <c:v>5.15</c:v>
                </c:pt>
                <c:pt idx="4111">
                  <c:v>5.17</c:v>
                </c:pt>
                <c:pt idx="4112">
                  <c:v>5.18</c:v>
                </c:pt>
                <c:pt idx="4113">
                  <c:v>5.18</c:v>
                </c:pt>
                <c:pt idx="4114">
                  <c:v>5.17</c:v>
                </c:pt>
                <c:pt idx="4115">
                  <c:v>5.17</c:v>
                </c:pt>
                <c:pt idx="4116">
                  <c:v>5.18</c:v>
                </c:pt>
                <c:pt idx="4117">
                  <c:v>5.18</c:v>
                </c:pt>
                <c:pt idx="4118">
                  <c:v>5.18</c:v>
                </c:pt>
                <c:pt idx="4119">
                  <c:v>5.18</c:v>
                </c:pt>
                <c:pt idx="4120">
                  <c:v>5.18</c:v>
                </c:pt>
                <c:pt idx="4121">
                  <c:v>5.19</c:v>
                </c:pt>
                <c:pt idx="4122">
                  <c:v>5.2</c:v>
                </c:pt>
                <c:pt idx="4123">
                  <c:v>5.19</c:v>
                </c:pt>
                <c:pt idx="4124">
                  <c:v>5.19</c:v>
                </c:pt>
                <c:pt idx="4125">
                  <c:v>5.2</c:v>
                </c:pt>
                <c:pt idx="4126">
                  <c:v>5.2</c:v>
                </c:pt>
                <c:pt idx="4127">
                  <c:v>5.21</c:v>
                </c:pt>
                <c:pt idx="4128">
                  <c:v>5.2</c:v>
                </c:pt>
                <c:pt idx="4129">
                  <c:v>5.2</c:v>
                </c:pt>
                <c:pt idx="4130">
                  <c:v>5.19</c:v>
                </c:pt>
                <c:pt idx="4131">
                  <c:v>5.18</c:v>
                </c:pt>
                <c:pt idx="4132">
                  <c:v>5.18</c:v>
                </c:pt>
                <c:pt idx="4133">
                  <c:v>5.19</c:v>
                </c:pt>
                <c:pt idx="4134">
                  <c:v>5.18</c:v>
                </c:pt>
                <c:pt idx="4135">
                  <c:v>5.18</c:v>
                </c:pt>
                <c:pt idx="4136">
                  <c:v>5.18</c:v>
                </c:pt>
                <c:pt idx="4137">
                  <c:v>5.19</c:v>
                </c:pt>
                <c:pt idx="4138">
                  <c:v>5.19</c:v>
                </c:pt>
                <c:pt idx="4139">
                  <c:v>5.19</c:v>
                </c:pt>
                <c:pt idx="4140">
                  <c:v>5.19</c:v>
                </c:pt>
                <c:pt idx="4141">
                  <c:v>5.19</c:v>
                </c:pt>
                <c:pt idx="4142">
                  <c:v>5.19</c:v>
                </c:pt>
                <c:pt idx="4143">
                  <c:v>5.18</c:v>
                </c:pt>
                <c:pt idx="4144">
                  <c:v>5.19</c:v>
                </c:pt>
                <c:pt idx="4145">
                  <c:v>5.2</c:v>
                </c:pt>
                <c:pt idx="4146">
                  <c:v>5.19</c:v>
                </c:pt>
                <c:pt idx="4147">
                  <c:v>5.2</c:v>
                </c:pt>
                <c:pt idx="4148">
                  <c:v>5.2</c:v>
                </c:pt>
                <c:pt idx="4149">
                  <c:v>5.2</c:v>
                </c:pt>
                <c:pt idx="4150">
                  <c:v>5.17</c:v>
                </c:pt>
                <c:pt idx="4151">
                  <c:v>5.15</c:v>
                </c:pt>
                <c:pt idx="4152">
                  <c:v>5.12</c:v>
                </c:pt>
                <c:pt idx="4153">
                  <c:v>5.0999999999999996</c:v>
                </c:pt>
                <c:pt idx="4154">
                  <c:v>5.09</c:v>
                </c:pt>
                <c:pt idx="4155">
                  <c:v>5.08</c:v>
                </c:pt>
                <c:pt idx="4156">
                  <c:v>5.07</c:v>
                </c:pt>
                <c:pt idx="4157">
                  <c:v>5.07</c:v>
                </c:pt>
                <c:pt idx="4158">
                  <c:v>5.0599999999999996</c:v>
                </c:pt>
                <c:pt idx="4159">
                  <c:v>5.05</c:v>
                </c:pt>
                <c:pt idx="4160">
                  <c:v>5.05</c:v>
                </c:pt>
                <c:pt idx="4161">
                  <c:v>5.05</c:v>
                </c:pt>
                <c:pt idx="4162">
                  <c:v>5.0599999999999996</c:v>
                </c:pt>
                <c:pt idx="4163">
                  <c:v>5.05</c:v>
                </c:pt>
                <c:pt idx="4164">
                  <c:v>5.05</c:v>
                </c:pt>
                <c:pt idx="4165">
                  <c:v>5.05</c:v>
                </c:pt>
                <c:pt idx="4166">
                  <c:v>5.0599999999999996</c:v>
                </c:pt>
                <c:pt idx="4167">
                  <c:v>5.07</c:v>
                </c:pt>
                <c:pt idx="4168">
                  <c:v>5.07</c:v>
                </c:pt>
                <c:pt idx="4169">
                  <c:v>5.07</c:v>
                </c:pt>
                <c:pt idx="4170">
                  <c:v>5.0599999999999996</c:v>
                </c:pt>
                <c:pt idx="4171">
                  <c:v>5.09</c:v>
                </c:pt>
                <c:pt idx="4172">
                  <c:v>5.09</c:v>
                </c:pt>
                <c:pt idx="4173">
                  <c:v>5.0999999999999996</c:v>
                </c:pt>
                <c:pt idx="4174">
                  <c:v>5.09</c:v>
                </c:pt>
                <c:pt idx="4175">
                  <c:v>5.0999999999999996</c:v>
                </c:pt>
                <c:pt idx="4176">
                  <c:v>5.09</c:v>
                </c:pt>
                <c:pt idx="4177">
                  <c:v>5.09</c:v>
                </c:pt>
                <c:pt idx="4178">
                  <c:v>5.08</c:v>
                </c:pt>
                <c:pt idx="4179">
                  <c:v>5.0999999999999996</c:v>
                </c:pt>
                <c:pt idx="4180">
                  <c:v>5.09</c:v>
                </c:pt>
                <c:pt idx="4181">
                  <c:v>5.0999999999999996</c:v>
                </c:pt>
                <c:pt idx="4182">
                  <c:v>5.0999999999999996</c:v>
                </c:pt>
                <c:pt idx="4183">
                  <c:v>5.09</c:v>
                </c:pt>
                <c:pt idx="4184">
                  <c:v>5.09</c:v>
                </c:pt>
                <c:pt idx="4185">
                  <c:v>5.08</c:v>
                </c:pt>
                <c:pt idx="4186">
                  <c:v>5.08</c:v>
                </c:pt>
                <c:pt idx="4187">
                  <c:v>5.08</c:v>
                </c:pt>
                <c:pt idx="4188">
                  <c:v>5.09</c:v>
                </c:pt>
                <c:pt idx="4189">
                  <c:v>5.09</c:v>
                </c:pt>
                <c:pt idx="4190">
                  <c:v>5.09</c:v>
                </c:pt>
                <c:pt idx="4191">
                  <c:v>5.0999999999999996</c:v>
                </c:pt>
                <c:pt idx="4192">
                  <c:v>5.1100000000000003</c:v>
                </c:pt>
                <c:pt idx="4193">
                  <c:v>5.1100000000000003</c:v>
                </c:pt>
                <c:pt idx="4194">
                  <c:v>5.1100000000000003</c:v>
                </c:pt>
                <c:pt idx="4195">
                  <c:v>5.1100000000000003</c:v>
                </c:pt>
                <c:pt idx="4196">
                  <c:v>5.1100000000000003</c:v>
                </c:pt>
                <c:pt idx="4197">
                  <c:v>5.1100000000000003</c:v>
                </c:pt>
                <c:pt idx="4198">
                  <c:v>5.1100000000000003</c:v>
                </c:pt>
                <c:pt idx="4199">
                  <c:v>5.1100000000000003</c:v>
                </c:pt>
                <c:pt idx="4200">
                  <c:v>5.0999999999999996</c:v>
                </c:pt>
                <c:pt idx="4201">
                  <c:v>5.0999999999999996</c:v>
                </c:pt>
                <c:pt idx="4202">
                  <c:v>5.0999999999999996</c:v>
                </c:pt>
                <c:pt idx="4203">
                  <c:v>5.0999999999999996</c:v>
                </c:pt>
                <c:pt idx="4204">
                  <c:v>5.0999999999999996</c:v>
                </c:pt>
                <c:pt idx="4205">
                  <c:v>5.1100000000000003</c:v>
                </c:pt>
                <c:pt idx="4206">
                  <c:v>5.1100000000000003</c:v>
                </c:pt>
                <c:pt idx="4207">
                  <c:v>5.1100000000000003</c:v>
                </c:pt>
                <c:pt idx="4208">
                  <c:v>5.1100000000000003</c:v>
                </c:pt>
                <c:pt idx="4209">
                  <c:v>5.1100000000000003</c:v>
                </c:pt>
                <c:pt idx="4210">
                  <c:v>5.1100000000000003</c:v>
                </c:pt>
                <c:pt idx="4211">
                  <c:v>5.1100000000000003</c:v>
                </c:pt>
                <c:pt idx="4212">
                  <c:v>5.1100000000000003</c:v>
                </c:pt>
                <c:pt idx="4213">
                  <c:v>5.09</c:v>
                </c:pt>
                <c:pt idx="4214">
                  <c:v>5.09</c:v>
                </c:pt>
                <c:pt idx="4215">
                  <c:v>5.08</c:v>
                </c:pt>
                <c:pt idx="4216">
                  <c:v>5.0599999999999996</c:v>
                </c:pt>
                <c:pt idx="4217">
                  <c:v>5.05</c:v>
                </c:pt>
                <c:pt idx="4218">
                  <c:v>5.04</c:v>
                </c:pt>
                <c:pt idx="4219">
                  <c:v>5.05</c:v>
                </c:pt>
                <c:pt idx="4220">
                  <c:v>5.03</c:v>
                </c:pt>
                <c:pt idx="4221">
                  <c:v>5.01</c:v>
                </c:pt>
                <c:pt idx="4222">
                  <c:v>5.01</c:v>
                </c:pt>
                <c:pt idx="4223">
                  <c:v>5.01</c:v>
                </c:pt>
                <c:pt idx="4224">
                  <c:v>5</c:v>
                </c:pt>
                <c:pt idx="4225">
                  <c:v>4.99</c:v>
                </c:pt>
                <c:pt idx="4226">
                  <c:v>4.9800000000000004</c:v>
                </c:pt>
                <c:pt idx="4227">
                  <c:v>4.9800000000000004</c:v>
                </c:pt>
                <c:pt idx="4228">
                  <c:v>4.97</c:v>
                </c:pt>
                <c:pt idx="4229">
                  <c:v>4.9800000000000004</c:v>
                </c:pt>
                <c:pt idx="4230">
                  <c:v>4.97</c:v>
                </c:pt>
                <c:pt idx="4231">
                  <c:v>4.9800000000000004</c:v>
                </c:pt>
                <c:pt idx="4232">
                  <c:v>4.97</c:v>
                </c:pt>
                <c:pt idx="4233">
                  <c:v>4.97</c:v>
                </c:pt>
                <c:pt idx="4234">
                  <c:v>4.97</c:v>
                </c:pt>
                <c:pt idx="4235">
                  <c:v>4.97</c:v>
                </c:pt>
                <c:pt idx="4236">
                  <c:v>4.96</c:v>
                </c:pt>
                <c:pt idx="4237">
                  <c:v>4.95</c:v>
                </c:pt>
                <c:pt idx="4238">
                  <c:v>4.92</c:v>
                </c:pt>
                <c:pt idx="4239">
                  <c:v>4.93</c:v>
                </c:pt>
                <c:pt idx="4240">
                  <c:v>4.9400000000000004</c:v>
                </c:pt>
                <c:pt idx="4241">
                  <c:v>4.9400000000000004</c:v>
                </c:pt>
                <c:pt idx="4242">
                  <c:v>4.95</c:v>
                </c:pt>
                <c:pt idx="4243">
                  <c:v>4.95</c:v>
                </c:pt>
                <c:pt idx="4244">
                  <c:v>4.96</c:v>
                </c:pt>
                <c:pt idx="4245">
                  <c:v>4.96</c:v>
                </c:pt>
                <c:pt idx="4246">
                  <c:v>4.96</c:v>
                </c:pt>
                <c:pt idx="4247">
                  <c:v>4.96</c:v>
                </c:pt>
                <c:pt idx="4248">
                  <c:v>4.96</c:v>
                </c:pt>
                <c:pt idx="4249">
                  <c:v>4.97</c:v>
                </c:pt>
                <c:pt idx="4250">
                  <c:v>4.97</c:v>
                </c:pt>
                <c:pt idx="4251">
                  <c:v>4.97</c:v>
                </c:pt>
                <c:pt idx="4252">
                  <c:v>4.97</c:v>
                </c:pt>
                <c:pt idx="4253">
                  <c:v>4.9800000000000004</c:v>
                </c:pt>
                <c:pt idx="4254">
                  <c:v>4.97</c:v>
                </c:pt>
                <c:pt idx="4255">
                  <c:v>4.97</c:v>
                </c:pt>
                <c:pt idx="4256">
                  <c:v>4.9800000000000004</c:v>
                </c:pt>
                <c:pt idx="4257">
                  <c:v>4.9800000000000004</c:v>
                </c:pt>
                <c:pt idx="4258">
                  <c:v>4.97</c:v>
                </c:pt>
                <c:pt idx="4259">
                  <c:v>4.97</c:v>
                </c:pt>
                <c:pt idx="4260">
                  <c:v>4.97</c:v>
                </c:pt>
                <c:pt idx="4261">
                  <c:v>4.97</c:v>
                </c:pt>
                <c:pt idx="4262">
                  <c:v>4.9800000000000004</c:v>
                </c:pt>
                <c:pt idx="4263">
                  <c:v>4.97</c:v>
                </c:pt>
                <c:pt idx="4264">
                  <c:v>4.9800000000000004</c:v>
                </c:pt>
                <c:pt idx="4265">
                  <c:v>4.9800000000000004</c:v>
                </c:pt>
                <c:pt idx="4266">
                  <c:v>4.9800000000000004</c:v>
                </c:pt>
                <c:pt idx="4267">
                  <c:v>4.9800000000000004</c:v>
                </c:pt>
                <c:pt idx="4268">
                  <c:v>4.9800000000000004</c:v>
                </c:pt>
                <c:pt idx="4269">
                  <c:v>4.97</c:v>
                </c:pt>
                <c:pt idx="4270">
                  <c:v>4.9800000000000004</c:v>
                </c:pt>
                <c:pt idx="4271">
                  <c:v>4.9800000000000004</c:v>
                </c:pt>
                <c:pt idx="4272">
                  <c:v>4.9800000000000004</c:v>
                </c:pt>
                <c:pt idx="4273">
                  <c:v>4.97</c:v>
                </c:pt>
                <c:pt idx="4274">
                  <c:v>4.97</c:v>
                </c:pt>
                <c:pt idx="4275">
                  <c:v>4.9800000000000004</c:v>
                </c:pt>
                <c:pt idx="4276">
                  <c:v>4.9800000000000004</c:v>
                </c:pt>
                <c:pt idx="4277">
                  <c:v>4.99</c:v>
                </c:pt>
                <c:pt idx="4278">
                  <c:v>4.99</c:v>
                </c:pt>
                <c:pt idx="4279">
                  <c:v>4.99</c:v>
                </c:pt>
                <c:pt idx="4280">
                  <c:v>4.99</c:v>
                </c:pt>
                <c:pt idx="4281">
                  <c:v>4.9800000000000004</c:v>
                </c:pt>
                <c:pt idx="4282">
                  <c:v>4.97</c:v>
                </c:pt>
                <c:pt idx="4283">
                  <c:v>4.96</c:v>
                </c:pt>
                <c:pt idx="4284">
                  <c:v>4.96</c:v>
                </c:pt>
                <c:pt idx="4285">
                  <c:v>4.96</c:v>
                </c:pt>
                <c:pt idx="4286">
                  <c:v>4.96</c:v>
                </c:pt>
                <c:pt idx="4287">
                  <c:v>4.95</c:v>
                </c:pt>
                <c:pt idx="4288">
                  <c:v>4.95</c:v>
                </c:pt>
                <c:pt idx="4289">
                  <c:v>4.95</c:v>
                </c:pt>
                <c:pt idx="4290">
                  <c:v>4.95</c:v>
                </c:pt>
                <c:pt idx="4291">
                  <c:v>4.95</c:v>
                </c:pt>
                <c:pt idx="4292">
                  <c:v>4.96</c:v>
                </c:pt>
                <c:pt idx="4293">
                  <c:v>4.95</c:v>
                </c:pt>
                <c:pt idx="4294">
                  <c:v>4.96</c:v>
                </c:pt>
                <c:pt idx="4295">
                  <c:v>4.96</c:v>
                </c:pt>
                <c:pt idx="4296">
                  <c:v>4.95</c:v>
                </c:pt>
                <c:pt idx="4297">
                  <c:v>4.95</c:v>
                </c:pt>
                <c:pt idx="4298">
                  <c:v>4.96</c:v>
                </c:pt>
                <c:pt idx="4299">
                  <c:v>4.96</c:v>
                </c:pt>
                <c:pt idx="4300">
                  <c:v>4.97</c:v>
                </c:pt>
                <c:pt idx="4301">
                  <c:v>4.97</c:v>
                </c:pt>
                <c:pt idx="4302">
                  <c:v>4.9800000000000004</c:v>
                </c:pt>
                <c:pt idx="4303">
                  <c:v>4.9800000000000004</c:v>
                </c:pt>
                <c:pt idx="4304">
                  <c:v>4.9800000000000004</c:v>
                </c:pt>
                <c:pt idx="4305">
                  <c:v>4.99</c:v>
                </c:pt>
                <c:pt idx="4306">
                  <c:v>4.97</c:v>
                </c:pt>
                <c:pt idx="4307">
                  <c:v>4.96</c:v>
                </c:pt>
                <c:pt idx="4308">
                  <c:v>4.96</c:v>
                </c:pt>
                <c:pt idx="4309">
                  <c:v>4.95</c:v>
                </c:pt>
                <c:pt idx="4310">
                  <c:v>4.95</c:v>
                </c:pt>
                <c:pt idx="4311">
                  <c:v>4.95</c:v>
                </c:pt>
                <c:pt idx="4312">
                  <c:v>4.95</c:v>
                </c:pt>
                <c:pt idx="4313">
                  <c:v>4.95</c:v>
                </c:pt>
                <c:pt idx="4314">
                  <c:v>4.95</c:v>
                </c:pt>
                <c:pt idx="4315">
                  <c:v>4.95</c:v>
                </c:pt>
                <c:pt idx="4316">
                  <c:v>4.9400000000000004</c:v>
                </c:pt>
                <c:pt idx="4317">
                  <c:v>4.9400000000000004</c:v>
                </c:pt>
                <c:pt idx="4318">
                  <c:v>4.92</c:v>
                </c:pt>
                <c:pt idx="4319">
                  <c:v>4.91</c:v>
                </c:pt>
                <c:pt idx="4320">
                  <c:v>4.9000000000000004</c:v>
                </c:pt>
                <c:pt idx="4321">
                  <c:v>4.9000000000000004</c:v>
                </c:pt>
                <c:pt idx="4322">
                  <c:v>4.9000000000000004</c:v>
                </c:pt>
                <c:pt idx="4323">
                  <c:v>4.9000000000000004</c:v>
                </c:pt>
                <c:pt idx="4324">
                  <c:v>4.9000000000000004</c:v>
                </c:pt>
                <c:pt idx="4325">
                  <c:v>4.91</c:v>
                </c:pt>
                <c:pt idx="4326">
                  <c:v>4.91</c:v>
                </c:pt>
                <c:pt idx="4327">
                  <c:v>4.91</c:v>
                </c:pt>
                <c:pt idx="4328">
                  <c:v>4.9000000000000004</c:v>
                </c:pt>
                <c:pt idx="4329">
                  <c:v>4.9000000000000004</c:v>
                </c:pt>
                <c:pt idx="4330">
                  <c:v>4.9000000000000004</c:v>
                </c:pt>
                <c:pt idx="4331">
                  <c:v>4.9000000000000004</c:v>
                </c:pt>
                <c:pt idx="4332">
                  <c:v>4.9000000000000004</c:v>
                </c:pt>
                <c:pt idx="4333">
                  <c:v>4.9000000000000004</c:v>
                </c:pt>
                <c:pt idx="4334">
                  <c:v>4.9000000000000004</c:v>
                </c:pt>
                <c:pt idx="4335">
                  <c:v>4.9000000000000004</c:v>
                </c:pt>
                <c:pt idx="4336">
                  <c:v>4.9000000000000004</c:v>
                </c:pt>
                <c:pt idx="4337">
                  <c:v>4.9000000000000004</c:v>
                </c:pt>
                <c:pt idx="4338">
                  <c:v>4.9000000000000004</c:v>
                </c:pt>
                <c:pt idx="4339">
                  <c:v>4.9000000000000004</c:v>
                </c:pt>
                <c:pt idx="4340">
                  <c:v>4.8899999999999997</c:v>
                </c:pt>
                <c:pt idx="4341">
                  <c:v>4.8899999999999997</c:v>
                </c:pt>
                <c:pt idx="4342">
                  <c:v>4.88</c:v>
                </c:pt>
                <c:pt idx="4343">
                  <c:v>4.87</c:v>
                </c:pt>
                <c:pt idx="4344">
                  <c:v>4.8600000000000003</c:v>
                </c:pt>
                <c:pt idx="4345">
                  <c:v>4.8600000000000003</c:v>
                </c:pt>
                <c:pt idx="4346">
                  <c:v>4.8499999999999996</c:v>
                </c:pt>
                <c:pt idx="4347">
                  <c:v>4.87</c:v>
                </c:pt>
                <c:pt idx="4348">
                  <c:v>4.87</c:v>
                </c:pt>
                <c:pt idx="4349">
                  <c:v>4.88</c:v>
                </c:pt>
                <c:pt idx="4350">
                  <c:v>4.87</c:v>
                </c:pt>
                <c:pt idx="4351">
                  <c:v>4.8600000000000003</c:v>
                </c:pt>
                <c:pt idx="4352">
                  <c:v>4.8600000000000003</c:v>
                </c:pt>
                <c:pt idx="4353">
                  <c:v>4.84</c:v>
                </c:pt>
                <c:pt idx="4354">
                  <c:v>4.88</c:v>
                </c:pt>
                <c:pt idx="4355">
                  <c:v>4.88</c:v>
                </c:pt>
                <c:pt idx="4356">
                  <c:v>4.88</c:v>
                </c:pt>
                <c:pt idx="4357">
                  <c:v>4.8899999999999997</c:v>
                </c:pt>
                <c:pt idx="4358">
                  <c:v>4.8899999999999997</c:v>
                </c:pt>
                <c:pt idx="4359">
                  <c:v>4.8899999999999997</c:v>
                </c:pt>
                <c:pt idx="4360">
                  <c:v>4.8899999999999997</c:v>
                </c:pt>
                <c:pt idx="4361">
                  <c:v>4.8899999999999997</c:v>
                </c:pt>
                <c:pt idx="4362">
                  <c:v>4.88</c:v>
                </c:pt>
                <c:pt idx="4363">
                  <c:v>4.88</c:v>
                </c:pt>
                <c:pt idx="4364">
                  <c:v>4.87</c:v>
                </c:pt>
                <c:pt idx="4365">
                  <c:v>4.8499999999999996</c:v>
                </c:pt>
                <c:pt idx="4366">
                  <c:v>4.84</c:v>
                </c:pt>
                <c:pt idx="4367">
                  <c:v>4.83</c:v>
                </c:pt>
                <c:pt idx="4368">
                  <c:v>4.84</c:v>
                </c:pt>
                <c:pt idx="4369">
                  <c:v>4.84</c:v>
                </c:pt>
                <c:pt idx="4370">
                  <c:v>4.84</c:v>
                </c:pt>
                <c:pt idx="4371">
                  <c:v>4.84</c:v>
                </c:pt>
                <c:pt idx="4372">
                  <c:v>4.84</c:v>
                </c:pt>
                <c:pt idx="4373">
                  <c:v>4.8499999999999996</c:v>
                </c:pt>
                <c:pt idx="4374">
                  <c:v>4.8499999999999996</c:v>
                </c:pt>
                <c:pt idx="4375">
                  <c:v>4.8499999999999996</c:v>
                </c:pt>
                <c:pt idx="4376">
                  <c:v>4.82</c:v>
                </c:pt>
                <c:pt idx="4377">
                  <c:v>4.8</c:v>
                </c:pt>
                <c:pt idx="4378">
                  <c:v>4.78</c:v>
                </c:pt>
                <c:pt idx="4379">
                  <c:v>4.7699999999999996</c:v>
                </c:pt>
                <c:pt idx="4380">
                  <c:v>4.76</c:v>
                </c:pt>
                <c:pt idx="4381">
                  <c:v>4.75</c:v>
                </c:pt>
                <c:pt idx="4382">
                  <c:v>4.74</c:v>
                </c:pt>
                <c:pt idx="4383">
                  <c:v>4.74</c:v>
                </c:pt>
                <c:pt idx="4384">
                  <c:v>4.7300000000000004</c:v>
                </c:pt>
                <c:pt idx="4385">
                  <c:v>4.74</c:v>
                </c:pt>
                <c:pt idx="4386">
                  <c:v>4.7300000000000004</c:v>
                </c:pt>
                <c:pt idx="4387">
                  <c:v>4.7300000000000004</c:v>
                </c:pt>
                <c:pt idx="4388">
                  <c:v>4.7300000000000004</c:v>
                </c:pt>
                <c:pt idx="4389">
                  <c:v>4.7300000000000004</c:v>
                </c:pt>
                <c:pt idx="4390">
                  <c:v>4.7300000000000004</c:v>
                </c:pt>
                <c:pt idx="4391">
                  <c:v>4.7300000000000004</c:v>
                </c:pt>
                <c:pt idx="4392">
                  <c:v>4.72</c:v>
                </c:pt>
                <c:pt idx="4393">
                  <c:v>4.72</c:v>
                </c:pt>
                <c:pt idx="4394">
                  <c:v>4.71</c:v>
                </c:pt>
                <c:pt idx="4395">
                  <c:v>4.72</c:v>
                </c:pt>
                <c:pt idx="4396">
                  <c:v>4.72</c:v>
                </c:pt>
                <c:pt idx="4397">
                  <c:v>4.71</c:v>
                </c:pt>
                <c:pt idx="4398">
                  <c:v>4.71</c:v>
                </c:pt>
                <c:pt idx="4399">
                  <c:v>4.71</c:v>
                </c:pt>
                <c:pt idx="4400">
                  <c:v>4.71</c:v>
                </c:pt>
                <c:pt idx="4401">
                  <c:v>4.72</c:v>
                </c:pt>
                <c:pt idx="4402">
                  <c:v>4.72</c:v>
                </c:pt>
                <c:pt idx="4403">
                  <c:v>4.7300000000000004</c:v>
                </c:pt>
                <c:pt idx="4404">
                  <c:v>4.74</c:v>
                </c:pt>
                <c:pt idx="4405">
                  <c:v>4.7300000000000004</c:v>
                </c:pt>
                <c:pt idx="4406">
                  <c:v>4.74</c:v>
                </c:pt>
                <c:pt idx="4407">
                  <c:v>4.74</c:v>
                </c:pt>
                <c:pt idx="4408">
                  <c:v>4.75</c:v>
                </c:pt>
                <c:pt idx="4409">
                  <c:v>4.75</c:v>
                </c:pt>
                <c:pt idx="4410">
                  <c:v>4.76</c:v>
                </c:pt>
                <c:pt idx="4411">
                  <c:v>4.76</c:v>
                </c:pt>
                <c:pt idx="4412">
                  <c:v>4.76</c:v>
                </c:pt>
                <c:pt idx="4413">
                  <c:v>4.76</c:v>
                </c:pt>
                <c:pt idx="4414">
                  <c:v>4.76</c:v>
                </c:pt>
                <c:pt idx="4415">
                  <c:v>4.76</c:v>
                </c:pt>
                <c:pt idx="4416">
                  <c:v>4.7699999999999996</c:v>
                </c:pt>
                <c:pt idx="4417">
                  <c:v>4.7699999999999996</c:v>
                </c:pt>
                <c:pt idx="4418">
                  <c:v>4.7699999999999996</c:v>
                </c:pt>
                <c:pt idx="4419">
                  <c:v>4.76</c:v>
                </c:pt>
                <c:pt idx="4420">
                  <c:v>4.7699999999999996</c:v>
                </c:pt>
                <c:pt idx="4421">
                  <c:v>4.78</c:v>
                </c:pt>
                <c:pt idx="4422">
                  <c:v>4.79</c:v>
                </c:pt>
                <c:pt idx="4423">
                  <c:v>4.79</c:v>
                </c:pt>
                <c:pt idx="4424">
                  <c:v>4.79</c:v>
                </c:pt>
                <c:pt idx="4425">
                  <c:v>4.79</c:v>
                </c:pt>
                <c:pt idx="4426">
                  <c:v>4.79</c:v>
                </c:pt>
                <c:pt idx="4427">
                  <c:v>4.8</c:v>
                </c:pt>
                <c:pt idx="4428">
                  <c:v>4.8</c:v>
                </c:pt>
                <c:pt idx="4429">
                  <c:v>4.8099999999999996</c:v>
                </c:pt>
                <c:pt idx="4430">
                  <c:v>4.82</c:v>
                </c:pt>
                <c:pt idx="4431">
                  <c:v>4.82</c:v>
                </c:pt>
                <c:pt idx="4432">
                  <c:v>4.82</c:v>
                </c:pt>
                <c:pt idx="4433">
                  <c:v>4.8499999999999996</c:v>
                </c:pt>
                <c:pt idx="4434">
                  <c:v>4.8600000000000003</c:v>
                </c:pt>
                <c:pt idx="4435">
                  <c:v>4.8899999999999997</c:v>
                </c:pt>
                <c:pt idx="4436">
                  <c:v>4.93</c:v>
                </c:pt>
                <c:pt idx="4437">
                  <c:v>4.9400000000000004</c:v>
                </c:pt>
                <c:pt idx="4438">
                  <c:v>4.95</c:v>
                </c:pt>
                <c:pt idx="4439">
                  <c:v>4.95</c:v>
                </c:pt>
                <c:pt idx="4440">
                  <c:v>4.9400000000000004</c:v>
                </c:pt>
                <c:pt idx="4441">
                  <c:v>4.95</c:v>
                </c:pt>
                <c:pt idx="4442">
                  <c:v>4.95</c:v>
                </c:pt>
                <c:pt idx="4443">
                  <c:v>4.96</c:v>
                </c:pt>
                <c:pt idx="4444">
                  <c:v>4.96</c:v>
                </c:pt>
                <c:pt idx="4445">
                  <c:v>4.97</c:v>
                </c:pt>
                <c:pt idx="4446">
                  <c:v>4.99</c:v>
                </c:pt>
                <c:pt idx="4447">
                  <c:v>4.99</c:v>
                </c:pt>
                <c:pt idx="4448">
                  <c:v>4.99</c:v>
                </c:pt>
                <c:pt idx="4449">
                  <c:v>4.99</c:v>
                </c:pt>
                <c:pt idx="4450">
                  <c:v>4.99</c:v>
                </c:pt>
                <c:pt idx="4451">
                  <c:v>4.9800000000000004</c:v>
                </c:pt>
                <c:pt idx="4452">
                  <c:v>4.9800000000000004</c:v>
                </c:pt>
                <c:pt idx="4453">
                  <c:v>4.96</c:v>
                </c:pt>
                <c:pt idx="4454">
                  <c:v>4.9400000000000004</c:v>
                </c:pt>
                <c:pt idx="4455">
                  <c:v>4.9400000000000004</c:v>
                </c:pt>
                <c:pt idx="4456">
                  <c:v>4.9400000000000004</c:v>
                </c:pt>
                <c:pt idx="4457">
                  <c:v>4.93</c:v>
                </c:pt>
                <c:pt idx="4458">
                  <c:v>4.93</c:v>
                </c:pt>
                <c:pt idx="4459">
                  <c:v>4.91</c:v>
                </c:pt>
                <c:pt idx="4460">
                  <c:v>4.9000000000000004</c:v>
                </c:pt>
                <c:pt idx="4461">
                  <c:v>4.88</c:v>
                </c:pt>
                <c:pt idx="4462">
                  <c:v>4.92</c:v>
                </c:pt>
                <c:pt idx="4463">
                  <c:v>4.96</c:v>
                </c:pt>
                <c:pt idx="4464">
                  <c:v>4.95</c:v>
                </c:pt>
                <c:pt idx="4465">
                  <c:v>4.9400000000000004</c:v>
                </c:pt>
                <c:pt idx="4466">
                  <c:v>4.95</c:v>
                </c:pt>
                <c:pt idx="4467">
                  <c:v>4.96</c:v>
                </c:pt>
                <c:pt idx="4468">
                  <c:v>4.97</c:v>
                </c:pt>
                <c:pt idx="4469">
                  <c:v>4.97</c:v>
                </c:pt>
                <c:pt idx="4470">
                  <c:v>4.97</c:v>
                </c:pt>
                <c:pt idx="4471">
                  <c:v>4.96</c:v>
                </c:pt>
                <c:pt idx="4472">
                  <c:v>4.96</c:v>
                </c:pt>
                <c:pt idx="4473">
                  <c:v>4.95</c:v>
                </c:pt>
                <c:pt idx="4474">
                  <c:v>4.95</c:v>
                </c:pt>
                <c:pt idx="4475">
                  <c:v>4.95</c:v>
                </c:pt>
                <c:pt idx="4476">
                  <c:v>4.95</c:v>
                </c:pt>
                <c:pt idx="4477">
                  <c:v>4.9400000000000004</c:v>
                </c:pt>
                <c:pt idx="4478">
                  <c:v>4.9400000000000004</c:v>
                </c:pt>
                <c:pt idx="4479">
                  <c:v>4.95</c:v>
                </c:pt>
                <c:pt idx="4480">
                  <c:v>4.96</c:v>
                </c:pt>
                <c:pt idx="4481">
                  <c:v>4.96</c:v>
                </c:pt>
                <c:pt idx="4482">
                  <c:v>4.97</c:v>
                </c:pt>
                <c:pt idx="4483">
                  <c:v>4.97</c:v>
                </c:pt>
                <c:pt idx="4484">
                  <c:v>4.97</c:v>
                </c:pt>
                <c:pt idx="4485">
                  <c:v>4.96</c:v>
                </c:pt>
                <c:pt idx="4486">
                  <c:v>4.96</c:v>
                </c:pt>
                <c:pt idx="4487">
                  <c:v>4.96</c:v>
                </c:pt>
                <c:pt idx="4488">
                  <c:v>4.9400000000000004</c:v>
                </c:pt>
                <c:pt idx="4489">
                  <c:v>4.92</c:v>
                </c:pt>
                <c:pt idx="4490">
                  <c:v>4.91</c:v>
                </c:pt>
                <c:pt idx="4491">
                  <c:v>4.91</c:v>
                </c:pt>
                <c:pt idx="4492">
                  <c:v>4.92</c:v>
                </c:pt>
                <c:pt idx="4493">
                  <c:v>4.92</c:v>
                </c:pt>
                <c:pt idx="4494">
                  <c:v>4.93</c:v>
                </c:pt>
                <c:pt idx="4495">
                  <c:v>4.92</c:v>
                </c:pt>
                <c:pt idx="4496">
                  <c:v>4.92</c:v>
                </c:pt>
                <c:pt idx="4497">
                  <c:v>4.92</c:v>
                </c:pt>
                <c:pt idx="4498">
                  <c:v>4.96</c:v>
                </c:pt>
                <c:pt idx="4499">
                  <c:v>4.97</c:v>
                </c:pt>
                <c:pt idx="4500">
                  <c:v>4.9800000000000004</c:v>
                </c:pt>
                <c:pt idx="4501">
                  <c:v>4.9800000000000004</c:v>
                </c:pt>
                <c:pt idx="4502">
                  <c:v>4.96</c:v>
                </c:pt>
                <c:pt idx="4503">
                  <c:v>4.93</c:v>
                </c:pt>
                <c:pt idx="4504">
                  <c:v>4.93</c:v>
                </c:pt>
                <c:pt idx="4505">
                  <c:v>4.93</c:v>
                </c:pt>
                <c:pt idx="4506">
                  <c:v>4.9400000000000004</c:v>
                </c:pt>
                <c:pt idx="4507">
                  <c:v>4.9400000000000004</c:v>
                </c:pt>
                <c:pt idx="4508">
                  <c:v>4.9400000000000004</c:v>
                </c:pt>
                <c:pt idx="4509">
                  <c:v>4.9400000000000004</c:v>
                </c:pt>
                <c:pt idx="4510">
                  <c:v>4.9400000000000004</c:v>
                </c:pt>
                <c:pt idx="4511">
                  <c:v>4.93</c:v>
                </c:pt>
                <c:pt idx="4512">
                  <c:v>4.93</c:v>
                </c:pt>
                <c:pt idx="4513">
                  <c:v>4.9400000000000004</c:v>
                </c:pt>
                <c:pt idx="4514">
                  <c:v>4.9400000000000004</c:v>
                </c:pt>
                <c:pt idx="4515">
                  <c:v>4.9400000000000004</c:v>
                </c:pt>
                <c:pt idx="4516">
                  <c:v>4.95</c:v>
                </c:pt>
                <c:pt idx="4517">
                  <c:v>4.96</c:v>
                </c:pt>
                <c:pt idx="4518">
                  <c:v>4.96</c:v>
                </c:pt>
                <c:pt idx="4519">
                  <c:v>4.95</c:v>
                </c:pt>
                <c:pt idx="4520">
                  <c:v>4.93</c:v>
                </c:pt>
                <c:pt idx="4521">
                  <c:v>4.9000000000000004</c:v>
                </c:pt>
                <c:pt idx="4522">
                  <c:v>4.87</c:v>
                </c:pt>
                <c:pt idx="4523">
                  <c:v>4.8600000000000003</c:v>
                </c:pt>
                <c:pt idx="4524">
                  <c:v>4.8600000000000003</c:v>
                </c:pt>
                <c:pt idx="4525">
                  <c:v>4.8499999999999996</c:v>
                </c:pt>
                <c:pt idx="4526">
                  <c:v>4.8499999999999996</c:v>
                </c:pt>
                <c:pt idx="4527">
                  <c:v>4.8499999999999996</c:v>
                </c:pt>
                <c:pt idx="4528">
                  <c:v>4.8499999999999996</c:v>
                </c:pt>
                <c:pt idx="4529">
                  <c:v>4.8499999999999996</c:v>
                </c:pt>
                <c:pt idx="4530">
                  <c:v>4.8499999999999996</c:v>
                </c:pt>
                <c:pt idx="4531">
                  <c:v>4.8499999999999996</c:v>
                </c:pt>
                <c:pt idx="4532">
                  <c:v>4.84</c:v>
                </c:pt>
                <c:pt idx="4533">
                  <c:v>4.83</c:v>
                </c:pt>
                <c:pt idx="4534">
                  <c:v>4.82</c:v>
                </c:pt>
                <c:pt idx="4535">
                  <c:v>4.8099999999999996</c:v>
                </c:pt>
                <c:pt idx="4536">
                  <c:v>4.8</c:v>
                </c:pt>
                <c:pt idx="4537">
                  <c:v>4.8</c:v>
                </c:pt>
                <c:pt idx="4538">
                  <c:v>4.8</c:v>
                </c:pt>
                <c:pt idx="4539">
                  <c:v>4.8099999999999996</c:v>
                </c:pt>
                <c:pt idx="4540">
                  <c:v>4.8099999999999996</c:v>
                </c:pt>
                <c:pt idx="4541">
                  <c:v>4.82</c:v>
                </c:pt>
                <c:pt idx="4542">
                  <c:v>4.82</c:v>
                </c:pt>
                <c:pt idx="4543">
                  <c:v>4.82</c:v>
                </c:pt>
                <c:pt idx="4544">
                  <c:v>4.82</c:v>
                </c:pt>
                <c:pt idx="4545">
                  <c:v>4.83</c:v>
                </c:pt>
                <c:pt idx="4546">
                  <c:v>4.83</c:v>
                </c:pt>
                <c:pt idx="4547">
                  <c:v>4.83</c:v>
                </c:pt>
                <c:pt idx="4548">
                  <c:v>4.82</c:v>
                </c:pt>
                <c:pt idx="4549">
                  <c:v>4.82</c:v>
                </c:pt>
                <c:pt idx="4550">
                  <c:v>4.82</c:v>
                </c:pt>
                <c:pt idx="4551">
                  <c:v>4.82</c:v>
                </c:pt>
                <c:pt idx="4552">
                  <c:v>4.83</c:v>
                </c:pt>
                <c:pt idx="4553">
                  <c:v>4.84</c:v>
                </c:pt>
                <c:pt idx="4554">
                  <c:v>4.8499999999999996</c:v>
                </c:pt>
                <c:pt idx="4555">
                  <c:v>4.8499999999999996</c:v>
                </c:pt>
                <c:pt idx="4556">
                  <c:v>4.8499999999999996</c:v>
                </c:pt>
                <c:pt idx="4557">
                  <c:v>4.8600000000000003</c:v>
                </c:pt>
                <c:pt idx="4558">
                  <c:v>4.87</c:v>
                </c:pt>
                <c:pt idx="4559">
                  <c:v>4.88</c:v>
                </c:pt>
                <c:pt idx="4560">
                  <c:v>4.88</c:v>
                </c:pt>
                <c:pt idx="4561">
                  <c:v>4.88</c:v>
                </c:pt>
                <c:pt idx="4562">
                  <c:v>4.88</c:v>
                </c:pt>
                <c:pt idx="4563">
                  <c:v>4.9000000000000004</c:v>
                </c:pt>
                <c:pt idx="4564">
                  <c:v>4.92</c:v>
                </c:pt>
                <c:pt idx="4565">
                  <c:v>4.9400000000000004</c:v>
                </c:pt>
                <c:pt idx="4566">
                  <c:v>4.95</c:v>
                </c:pt>
                <c:pt idx="4567">
                  <c:v>4.9400000000000004</c:v>
                </c:pt>
                <c:pt idx="4568">
                  <c:v>4.9400000000000004</c:v>
                </c:pt>
                <c:pt idx="4569">
                  <c:v>4.9400000000000004</c:v>
                </c:pt>
                <c:pt idx="4570">
                  <c:v>5.67</c:v>
                </c:pt>
                <c:pt idx="4571">
                  <c:v>5.64</c:v>
                </c:pt>
                <c:pt idx="4572">
                  <c:v>5.62</c:v>
                </c:pt>
                <c:pt idx="4573">
                  <c:v>5.59</c:v>
                </c:pt>
                <c:pt idx="4574">
                  <c:v>5.54</c:v>
                </c:pt>
                <c:pt idx="4575">
                  <c:v>5.59</c:v>
                </c:pt>
                <c:pt idx="4576">
                  <c:v>5.6</c:v>
                </c:pt>
                <c:pt idx="4577">
                  <c:v>5.62</c:v>
                </c:pt>
                <c:pt idx="4578">
                  <c:v>5.61</c:v>
                </c:pt>
                <c:pt idx="4579">
                  <c:v>5.61</c:v>
                </c:pt>
                <c:pt idx="4580">
                  <c:v>5.6</c:v>
                </c:pt>
                <c:pt idx="4581">
                  <c:v>5.59</c:v>
                </c:pt>
                <c:pt idx="4582">
                  <c:v>5.59</c:v>
                </c:pt>
                <c:pt idx="4583">
                  <c:v>5.58</c:v>
                </c:pt>
                <c:pt idx="4584">
                  <c:v>5.58</c:v>
                </c:pt>
                <c:pt idx="4585">
                  <c:v>5.56</c:v>
                </c:pt>
                <c:pt idx="4586">
                  <c:v>5.55</c:v>
                </c:pt>
                <c:pt idx="4587">
                  <c:v>5.55</c:v>
                </c:pt>
                <c:pt idx="4588">
                  <c:v>5.56</c:v>
                </c:pt>
                <c:pt idx="4589">
                  <c:v>5.56</c:v>
                </c:pt>
                <c:pt idx="4590">
                  <c:v>5.56</c:v>
                </c:pt>
                <c:pt idx="4591">
                  <c:v>5.56</c:v>
                </c:pt>
                <c:pt idx="4592">
                  <c:v>5.56</c:v>
                </c:pt>
                <c:pt idx="4593">
                  <c:v>5.58</c:v>
                </c:pt>
                <c:pt idx="4594">
                  <c:v>5.59</c:v>
                </c:pt>
                <c:pt idx="4595">
                  <c:v>5.59</c:v>
                </c:pt>
                <c:pt idx="4596">
                  <c:v>5.58</c:v>
                </c:pt>
                <c:pt idx="4597">
                  <c:v>5.58</c:v>
                </c:pt>
                <c:pt idx="4598">
                  <c:v>5.58</c:v>
                </c:pt>
                <c:pt idx="4599">
                  <c:v>5.58</c:v>
                </c:pt>
                <c:pt idx="4600">
                  <c:v>5.58</c:v>
                </c:pt>
                <c:pt idx="4601">
                  <c:v>5.59</c:v>
                </c:pt>
                <c:pt idx="4602">
                  <c:v>5.59</c:v>
                </c:pt>
                <c:pt idx="4603">
                  <c:v>5.59</c:v>
                </c:pt>
                <c:pt idx="4604">
                  <c:v>5.57</c:v>
                </c:pt>
                <c:pt idx="4605">
                  <c:v>5.56</c:v>
                </c:pt>
                <c:pt idx="4606">
                  <c:v>5.55</c:v>
                </c:pt>
                <c:pt idx="4607">
                  <c:v>5.54</c:v>
                </c:pt>
                <c:pt idx="4608">
                  <c:v>5.54</c:v>
                </c:pt>
                <c:pt idx="4609">
                  <c:v>5.54</c:v>
                </c:pt>
                <c:pt idx="4610">
                  <c:v>5.55</c:v>
                </c:pt>
                <c:pt idx="4611">
                  <c:v>5.57</c:v>
                </c:pt>
                <c:pt idx="4612">
                  <c:v>5.58</c:v>
                </c:pt>
                <c:pt idx="4613">
                  <c:v>5.59</c:v>
                </c:pt>
                <c:pt idx="4614">
                  <c:v>5.59</c:v>
                </c:pt>
                <c:pt idx="4615">
                  <c:v>5.59</c:v>
                </c:pt>
                <c:pt idx="4616">
                  <c:v>5.58</c:v>
                </c:pt>
                <c:pt idx="4617">
                  <c:v>5.58</c:v>
                </c:pt>
                <c:pt idx="4618">
                  <c:v>4.95</c:v>
                </c:pt>
                <c:pt idx="4619">
                  <c:v>4.95</c:v>
                </c:pt>
                <c:pt idx="4620">
                  <c:v>4.95</c:v>
                </c:pt>
                <c:pt idx="4621">
                  <c:v>4.96</c:v>
                </c:pt>
                <c:pt idx="4622">
                  <c:v>4.95</c:v>
                </c:pt>
                <c:pt idx="4623">
                  <c:v>4.96</c:v>
                </c:pt>
                <c:pt idx="4624">
                  <c:v>4.96</c:v>
                </c:pt>
                <c:pt idx="4625">
                  <c:v>4.97</c:v>
                </c:pt>
                <c:pt idx="4626">
                  <c:v>4.97</c:v>
                </c:pt>
                <c:pt idx="4627">
                  <c:v>4.97</c:v>
                </c:pt>
                <c:pt idx="4628">
                  <c:v>4.97</c:v>
                </c:pt>
                <c:pt idx="4629">
                  <c:v>4.97</c:v>
                </c:pt>
                <c:pt idx="4630">
                  <c:v>4.97</c:v>
                </c:pt>
                <c:pt idx="4631">
                  <c:v>4.9800000000000004</c:v>
                </c:pt>
                <c:pt idx="4632">
                  <c:v>4.9800000000000004</c:v>
                </c:pt>
                <c:pt idx="4633">
                  <c:v>4.9800000000000004</c:v>
                </c:pt>
                <c:pt idx="4634">
                  <c:v>4.9800000000000004</c:v>
                </c:pt>
                <c:pt idx="4635">
                  <c:v>4.99</c:v>
                </c:pt>
                <c:pt idx="4636">
                  <c:v>4.99</c:v>
                </c:pt>
                <c:pt idx="4637">
                  <c:v>4.99</c:v>
                </c:pt>
                <c:pt idx="4638">
                  <c:v>4.99</c:v>
                </c:pt>
                <c:pt idx="4639">
                  <c:v>4.97</c:v>
                </c:pt>
                <c:pt idx="4640">
                  <c:v>4.97</c:v>
                </c:pt>
                <c:pt idx="4641">
                  <c:v>4.95</c:v>
                </c:pt>
                <c:pt idx="4642">
                  <c:v>4.9400000000000004</c:v>
                </c:pt>
                <c:pt idx="4643">
                  <c:v>4.95</c:v>
                </c:pt>
                <c:pt idx="4644">
                  <c:v>4.9400000000000004</c:v>
                </c:pt>
                <c:pt idx="4645">
                  <c:v>4.9400000000000004</c:v>
                </c:pt>
                <c:pt idx="4646">
                  <c:v>4.9400000000000004</c:v>
                </c:pt>
                <c:pt idx="4647">
                  <c:v>4.9400000000000004</c:v>
                </c:pt>
                <c:pt idx="4648">
                  <c:v>4.9400000000000004</c:v>
                </c:pt>
                <c:pt idx="4649">
                  <c:v>4.9400000000000004</c:v>
                </c:pt>
                <c:pt idx="4650">
                  <c:v>4.95</c:v>
                </c:pt>
                <c:pt idx="4651">
                  <c:v>4.92</c:v>
                </c:pt>
                <c:pt idx="4652">
                  <c:v>5.35</c:v>
                </c:pt>
                <c:pt idx="4653">
                  <c:v>5.67</c:v>
                </c:pt>
                <c:pt idx="4654">
                  <c:v>5.64</c:v>
                </c:pt>
                <c:pt idx="4655">
                  <c:v>5.62</c:v>
                </c:pt>
                <c:pt idx="4656">
                  <c:v>5.61</c:v>
                </c:pt>
                <c:pt idx="4657">
                  <c:v>5.59</c:v>
                </c:pt>
                <c:pt idx="4658">
                  <c:v>5.58</c:v>
                </c:pt>
                <c:pt idx="4659">
                  <c:v>5.57</c:v>
                </c:pt>
                <c:pt idx="4660">
                  <c:v>5.56</c:v>
                </c:pt>
                <c:pt idx="4661">
                  <c:v>5.55</c:v>
                </c:pt>
                <c:pt idx="4662">
                  <c:v>5.54</c:v>
                </c:pt>
                <c:pt idx="4663">
                  <c:v>5.54</c:v>
                </c:pt>
                <c:pt idx="4664">
                  <c:v>5.54</c:v>
                </c:pt>
                <c:pt idx="4665">
                  <c:v>5.54</c:v>
                </c:pt>
                <c:pt idx="4666">
                  <c:v>5.54</c:v>
                </c:pt>
                <c:pt idx="4667">
                  <c:v>5.54</c:v>
                </c:pt>
                <c:pt idx="4668">
                  <c:v>5.54</c:v>
                </c:pt>
                <c:pt idx="4669">
                  <c:v>5.54</c:v>
                </c:pt>
                <c:pt idx="4670">
                  <c:v>5.54</c:v>
                </c:pt>
                <c:pt idx="4671">
                  <c:v>5.53</c:v>
                </c:pt>
                <c:pt idx="4672">
                  <c:v>5.53</c:v>
                </c:pt>
                <c:pt idx="4673">
                  <c:v>5.52</c:v>
                </c:pt>
                <c:pt idx="4674">
                  <c:v>5.54</c:v>
                </c:pt>
                <c:pt idx="4675">
                  <c:v>5.54</c:v>
                </c:pt>
                <c:pt idx="4676">
                  <c:v>5.55</c:v>
                </c:pt>
                <c:pt idx="4677">
                  <c:v>5.56</c:v>
                </c:pt>
                <c:pt idx="4678">
                  <c:v>5.57</c:v>
                </c:pt>
                <c:pt idx="4679">
                  <c:v>5.58</c:v>
                </c:pt>
                <c:pt idx="4680">
                  <c:v>5.59</c:v>
                </c:pt>
                <c:pt idx="4681">
                  <c:v>5.59</c:v>
                </c:pt>
                <c:pt idx="4682">
                  <c:v>5.6</c:v>
                </c:pt>
                <c:pt idx="4683">
                  <c:v>5.61</c:v>
                </c:pt>
                <c:pt idx="4684">
                  <c:v>5.61</c:v>
                </c:pt>
                <c:pt idx="4685">
                  <c:v>5.61</c:v>
                </c:pt>
                <c:pt idx="4686">
                  <c:v>5.61</c:v>
                </c:pt>
                <c:pt idx="4687">
                  <c:v>5.61</c:v>
                </c:pt>
                <c:pt idx="4688">
                  <c:v>5.61</c:v>
                </c:pt>
                <c:pt idx="4689">
                  <c:v>5.61</c:v>
                </c:pt>
                <c:pt idx="4690">
                  <c:v>5.61</c:v>
                </c:pt>
                <c:pt idx="4691">
                  <c:v>5.61</c:v>
                </c:pt>
                <c:pt idx="4692">
                  <c:v>5.62</c:v>
                </c:pt>
                <c:pt idx="4693">
                  <c:v>5.62</c:v>
                </c:pt>
                <c:pt idx="4694">
                  <c:v>5.62</c:v>
                </c:pt>
                <c:pt idx="4695">
                  <c:v>5.63</c:v>
                </c:pt>
                <c:pt idx="4696">
                  <c:v>5.63</c:v>
                </c:pt>
                <c:pt idx="4697">
                  <c:v>5.63</c:v>
                </c:pt>
                <c:pt idx="4698">
                  <c:v>5.63</c:v>
                </c:pt>
                <c:pt idx="4699">
                  <c:v>5.63</c:v>
                </c:pt>
                <c:pt idx="4700">
                  <c:v>5.63</c:v>
                </c:pt>
                <c:pt idx="4701">
                  <c:v>5.36</c:v>
                </c:pt>
                <c:pt idx="4702">
                  <c:v>5.37</c:v>
                </c:pt>
                <c:pt idx="4703">
                  <c:v>5.38</c:v>
                </c:pt>
                <c:pt idx="4704">
                  <c:v>5.38</c:v>
                </c:pt>
                <c:pt idx="4705">
                  <c:v>5.39</c:v>
                </c:pt>
                <c:pt idx="4706">
                  <c:v>5.39</c:v>
                </c:pt>
                <c:pt idx="4707">
                  <c:v>5.4</c:v>
                </c:pt>
                <c:pt idx="4708">
                  <c:v>5.4</c:v>
                </c:pt>
                <c:pt idx="4709">
                  <c:v>5.41</c:v>
                </c:pt>
                <c:pt idx="4710">
                  <c:v>5.4</c:v>
                </c:pt>
                <c:pt idx="4711">
                  <c:v>5.4</c:v>
                </c:pt>
                <c:pt idx="4712">
                  <c:v>5.41</c:v>
                </c:pt>
                <c:pt idx="4713">
                  <c:v>5.41</c:v>
                </c:pt>
                <c:pt idx="4714">
                  <c:v>5.39</c:v>
                </c:pt>
                <c:pt idx="4715">
                  <c:v>5.39</c:v>
                </c:pt>
                <c:pt idx="4716">
                  <c:v>5.38</c:v>
                </c:pt>
                <c:pt idx="4717">
                  <c:v>5.37</c:v>
                </c:pt>
                <c:pt idx="4718">
                  <c:v>5.37</c:v>
                </c:pt>
                <c:pt idx="4719">
                  <c:v>5.37</c:v>
                </c:pt>
                <c:pt idx="4720">
                  <c:v>5.37</c:v>
                </c:pt>
                <c:pt idx="4721">
                  <c:v>5.37</c:v>
                </c:pt>
                <c:pt idx="4722">
                  <c:v>5.37</c:v>
                </c:pt>
                <c:pt idx="4723">
                  <c:v>5.37</c:v>
                </c:pt>
                <c:pt idx="4724">
                  <c:v>5.37</c:v>
                </c:pt>
                <c:pt idx="4725">
                  <c:v>5.37</c:v>
                </c:pt>
                <c:pt idx="4726">
                  <c:v>5.37</c:v>
                </c:pt>
                <c:pt idx="4727">
                  <c:v>5.37</c:v>
                </c:pt>
                <c:pt idx="4728">
                  <c:v>5.37</c:v>
                </c:pt>
                <c:pt idx="4729">
                  <c:v>5.37</c:v>
                </c:pt>
                <c:pt idx="4730">
                  <c:v>5.35</c:v>
                </c:pt>
                <c:pt idx="4731">
                  <c:v>5.35</c:v>
                </c:pt>
                <c:pt idx="4732">
                  <c:v>5.35</c:v>
                </c:pt>
                <c:pt idx="4733">
                  <c:v>5.35</c:v>
                </c:pt>
                <c:pt idx="4734">
                  <c:v>5.35</c:v>
                </c:pt>
                <c:pt idx="4735">
                  <c:v>5.33</c:v>
                </c:pt>
                <c:pt idx="4736">
                  <c:v>5.34</c:v>
                </c:pt>
                <c:pt idx="4737">
                  <c:v>5.33</c:v>
                </c:pt>
                <c:pt idx="4738">
                  <c:v>5.33</c:v>
                </c:pt>
                <c:pt idx="4739">
                  <c:v>5.32</c:v>
                </c:pt>
                <c:pt idx="4740">
                  <c:v>5.31</c:v>
                </c:pt>
                <c:pt idx="4741">
                  <c:v>5.31</c:v>
                </c:pt>
                <c:pt idx="4742">
                  <c:v>5.3</c:v>
                </c:pt>
                <c:pt idx="4743">
                  <c:v>5.3</c:v>
                </c:pt>
                <c:pt idx="4744">
                  <c:v>5.29</c:v>
                </c:pt>
                <c:pt idx="4745">
                  <c:v>5.28</c:v>
                </c:pt>
                <c:pt idx="4746">
                  <c:v>5.27</c:v>
                </c:pt>
                <c:pt idx="4747">
                  <c:v>5.28</c:v>
                </c:pt>
                <c:pt idx="4748">
                  <c:v>5.27</c:v>
                </c:pt>
                <c:pt idx="4749">
                  <c:v>5.26</c:v>
                </c:pt>
                <c:pt idx="4750">
                  <c:v>5.26</c:v>
                </c:pt>
                <c:pt idx="4751">
                  <c:v>5.25</c:v>
                </c:pt>
                <c:pt idx="4752">
                  <c:v>5.26</c:v>
                </c:pt>
                <c:pt idx="4753">
                  <c:v>5.26</c:v>
                </c:pt>
                <c:pt idx="4754">
                  <c:v>5.26</c:v>
                </c:pt>
                <c:pt idx="4755">
                  <c:v>5.26</c:v>
                </c:pt>
                <c:pt idx="4756">
                  <c:v>5.26</c:v>
                </c:pt>
                <c:pt idx="4757">
                  <c:v>5.26</c:v>
                </c:pt>
                <c:pt idx="4758">
                  <c:v>5.26</c:v>
                </c:pt>
                <c:pt idx="4759">
                  <c:v>5.26</c:v>
                </c:pt>
                <c:pt idx="4760">
                  <c:v>5.26</c:v>
                </c:pt>
                <c:pt idx="4761">
                  <c:v>5.26</c:v>
                </c:pt>
                <c:pt idx="4762">
                  <c:v>5.26</c:v>
                </c:pt>
                <c:pt idx="4763">
                  <c:v>5.26</c:v>
                </c:pt>
                <c:pt idx="4764">
                  <c:v>5.26</c:v>
                </c:pt>
                <c:pt idx="4765">
                  <c:v>5.25</c:v>
                </c:pt>
                <c:pt idx="4766">
                  <c:v>5.26</c:v>
                </c:pt>
                <c:pt idx="4767">
                  <c:v>5.26</c:v>
                </c:pt>
                <c:pt idx="4768">
                  <c:v>5.27</c:v>
                </c:pt>
                <c:pt idx="4769">
                  <c:v>5.28</c:v>
                </c:pt>
                <c:pt idx="4770">
                  <c:v>5.28</c:v>
                </c:pt>
                <c:pt idx="4771">
                  <c:v>5.35</c:v>
                </c:pt>
                <c:pt idx="4772">
                  <c:v>5.25</c:v>
                </c:pt>
                <c:pt idx="4773">
                  <c:v>5.29</c:v>
                </c:pt>
                <c:pt idx="4774">
                  <c:v>5.08</c:v>
                </c:pt>
                <c:pt idx="4775">
                  <c:v>4.99</c:v>
                </c:pt>
                <c:pt idx="4776">
                  <c:v>4.92</c:v>
                </c:pt>
                <c:pt idx="4777">
                  <c:v>4.8600000000000003</c:v>
                </c:pt>
                <c:pt idx="4778">
                  <c:v>4.8600000000000003</c:v>
                </c:pt>
                <c:pt idx="4779">
                  <c:v>4.87</c:v>
                </c:pt>
                <c:pt idx="4780">
                  <c:v>4.88</c:v>
                </c:pt>
                <c:pt idx="4781">
                  <c:v>4.8899999999999997</c:v>
                </c:pt>
                <c:pt idx="4782">
                  <c:v>4.8899999999999997</c:v>
                </c:pt>
                <c:pt idx="4783">
                  <c:v>4.8899999999999997</c:v>
                </c:pt>
                <c:pt idx="4784">
                  <c:v>4.9000000000000004</c:v>
                </c:pt>
                <c:pt idx="4785">
                  <c:v>4.92</c:v>
                </c:pt>
                <c:pt idx="4786">
                  <c:v>4.93</c:v>
                </c:pt>
                <c:pt idx="4787">
                  <c:v>4.9400000000000004</c:v>
                </c:pt>
                <c:pt idx="4788">
                  <c:v>4.9400000000000004</c:v>
                </c:pt>
                <c:pt idx="4789">
                  <c:v>4.95</c:v>
                </c:pt>
                <c:pt idx="4790">
                  <c:v>4.95</c:v>
                </c:pt>
                <c:pt idx="4791">
                  <c:v>4.96</c:v>
                </c:pt>
                <c:pt idx="4792">
                  <c:v>4.96</c:v>
                </c:pt>
                <c:pt idx="4793">
                  <c:v>4.97</c:v>
                </c:pt>
                <c:pt idx="4794">
                  <c:v>4.96</c:v>
                </c:pt>
                <c:pt idx="4795">
                  <c:v>4.97</c:v>
                </c:pt>
                <c:pt idx="4796">
                  <c:v>4.97</c:v>
                </c:pt>
                <c:pt idx="4797">
                  <c:v>4.97</c:v>
                </c:pt>
                <c:pt idx="4798">
                  <c:v>4.97</c:v>
                </c:pt>
                <c:pt idx="4799">
                  <c:v>4.97</c:v>
                </c:pt>
                <c:pt idx="4800">
                  <c:v>4.97</c:v>
                </c:pt>
                <c:pt idx="4801">
                  <c:v>4.97</c:v>
                </c:pt>
                <c:pt idx="4802">
                  <c:v>4.9800000000000004</c:v>
                </c:pt>
                <c:pt idx="4803">
                  <c:v>4.99</c:v>
                </c:pt>
                <c:pt idx="4804">
                  <c:v>5</c:v>
                </c:pt>
                <c:pt idx="4805">
                  <c:v>5.0199999999999996</c:v>
                </c:pt>
                <c:pt idx="4806">
                  <c:v>5.0199999999999996</c:v>
                </c:pt>
                <c:pt idx="4807">
                  <c:v>5.03</c:v>
                </c:pt>
                <c:pt idx="4808">
                  <c:v>5.0599999999999996</c:v>
                </c:pt>
                <c:pt idx="4809">
                  <c:v>5.0599999999999996</c:v>
                </c:pt>
                <c:pt idx="4810">
                  <c:v>5.0599999999999996</c:v>
                </c:pt>
                <c:pt idx="4811">
                  <c:v>5.0599999999999996</c:v>
                </c:pt>
                <c:pt idx="4812">
                  <c:v>5.08</c:v>
                </c:pt>
                <c:pt idx="4813">
                  <c:v>5.08</c:v>
                </c:pt>
                <c:pt idx="4814">
                  <c:v>5.09</c:v>
                </c:pt>
                <c:pt idx="4815">
                  <c:v>5.0999999999999996</c:v>
                </c:pt>
                <c:pt idx="4816">
                  <c:v>5.1100000000000003</c:v>
                </c:pt>
                <c:pt idx="4817">
                  <c:v>5.12</c:v>
                </c:pt>
                <c:pt idx="4818">
                  <c:v>5.13</c:v>
                </c:pt>
                <c:pt idx="4819">
                  <c:v>5.13</c:v>
                </c:pt>
                <c:pt idx="4820">
                  <c:v>5.13</c:v>
                </c:pt>
                <c:pt idx="4821">
                  <c:v>5.13</c:v>
                </c:pt>
                <c:pt idx="4822">
                  <c:v>5.14</c:v>
                </c:pt>
                <c:pt idx="4823">
                  <c:v>5.16</c:v>
                </c:pt>
                <c:pt idx="4824">
                  <c:v>5.18</c:v>
                </c:pt>
                <c:pt idx="4825">
                  <c:v>5.18</c:v>
                </c:pt>
                <c:pt idx="4826">
                  <c:v>5.2</c:v>
                </c:pt>
                <c:pt idx="4827">
                  <c:v>5.21</c:v>
                </c:pt>
                <c:pt idx="4828">
                  <c:v>5.21</c:v>
                </c:pt>
                <c:pt idx="4829">
                  <c:v>5.22</c:v>
                </c:pt>
                <c:pt idx="4830">
                  <c:v>5.23</c:v>
                </c:pt>
                <c:pt idx="4831">
                  <c:v>5.2</c:v>
                </c:pt>
                <c:pt idx="4832">
                  <c:v>5.2</c:v>
                </c:pt>
                <c:pt idx="4833">
                  <c:v>5.2</c:v>
                </c:pt>
                <c:pt idx="4834">
                  <c:v>5.19</c:v>
                </c:pt>
                <c:pt idx="4835">
                  <c:v>5.2</c:v>
                </c:pt>
                <c:pt idx="4836">
                  <c:v>5.2</c:v>
                </c:pt>
                <c:pt idx="4837">
                  <c:v>5.21</c:v>
                </c:pt>
                <c:pt idx="4838">
                  <c:v>5.21</c:v>
                </c:pt>
                <c:pt idx="4839">
                  <c:v>5.22</c:v>
                </c:pt>
                <c:pt idx="4840">
                  <c:v>5.22</c:v>
                </c:pt>
                <c:pt idx="4841">
                  <c:v>5.23</c:v>
                </c:pt>
                <c:pt idx="4842">
                  <c:v>5.22</c:v>
                </c:pt>
                <c:pt idx="4843">
                  <c:v>5.22</c:v>
                </c:pt>
                <c:pt idx="4844">
                  <c:v>5.22</c:v>
                </c:pt>
                <c:pt idx="4845">
                  <c:v>5.21</c:v>
                </c:pt>
                <c:pt idx="4846">
                  <c:v>5.21</c:v>
                </c:pt>
                <c:pt idx="4847">
                  <c:v>5.21</c:v>
                </c:pt>
                <c:pt idx="4848">
                  <c:v>5.21</c:v>
                </c:pt>
                <c:pt idx="4849">
                  <c:v>5.2</c:v>
                </c:pt>
                <c:pt idx="4850">
                  <c:v>5.2</c:v>
                </c:pt>
                <c:pt idx="4851">
                  <c:v>5.19</c:v>
                </c:pt>
                <c:pt idx="4852">
                  <c:v>5.2</c:v>
                </c:pt>
                <c:pt idx="4853">
                  <c:v>5.2</c:v>
                </c:pt>
                <c:pt idx="4854">
                  <c:v>5.19</c:v>
                </c:pt>
                <c:pt idx="4855">
                  <c:v>5.19</c:v>
                </c:pt>
                <c:pt idx="4856">
                  <c:v>5.19</c:v>
                </c:pt>
                <c:pt idx="4857">
                  <c:v>5.19</c:v>
                </c:pt>
                <c:pt idx="4858">
                  <c:v>5.18</c:v>
                </c:pt>
                <c:pt idx="4859">
                  <c:v>5.18</c:v>
                </c:pt>
                <c:pt idx="4860">
                  <c:v>5.19</c:v>
                </c:pt>
                <c:pt idx="4861">
                  <c:v>5.18</c:v>
                </c:pt>
                <c:pt idx="4862">
                  <c:v>5.19</c:v>
                </c:pt>
                <c:pt idx="4863">
                  <c:v>5.18</c:v>
                </c:pt>
                <c:pt idx="4864">
                  <c:v>5.19</c:v>
                </c:pt>
                <c:pt idx="4865">
                  <c:v>5.19</c:v>
                </c:pt>
                <c:pt idx="4866">
                  <c:v>5.19</c:v>
                </c:pt>
                <c:pt idx="4867">
                  <c:v>5.19</c:v>
                </c:pt>
                <c:pt idx="4868">
                  <c:v>5.2</c:v>
                </c:pt>
                <c:pt idx="4869">
                  <c:v>5.19</c:v>
                </c:pt>
                <c:pt idx="4870">
                  <c:v>5.17</c:v>
                </c:pt>
                <c:pt idx="4871">
                  <c:v>5.16</c:v>
                </c:pt>
                <c:pt idx="4872">
                  <c:v>5.14</c:v>
                </c:pt>
                <c:pt idx="4873">
                  <c:v>5.14</c:v>
                </c:pt>
                <c:pt idx="4874">
                  <c:v>5.13</c:v>
                </c:pt>
                <c:pt idx="4875">
                  <c:v>5.13</c:v>
                </c:pt>
                <c:pt idx="4876">
                  <c:v>5.13</c:v>
                </c:pt>
                <c:pt idx="4877">
                  <c:v>5.14</c:v>
                </c:pt>
                <c:pt idx="4878">
                  <c:v>5.13</c:v>
                </c:pt>
                <c:pt idx="4879">
                  <c:v>5.13</c:v>
                </c:pt>
                <c:pt idx="4880">
                  <c:v>5.13</c:v>
                </c:pt>
                <c:pt idx="4881">
                  <c:v>5.12</c:v>
                </c:pt>
                <c:pt idx="4882">
                  <c:v>5.12</c:v>
                </c:pt>
                <c:pt idx="4883">
                  <c:v>5.1100000000000003</c:v>
                </c:pt>
                <c:pt idx="4884">
                  <c:v>5.09</c:v>
                </c:pt>
                <c:pt idx="4885">
                  <c:v>5.09</c:v>
                </c:pt>
                <c:pt idx="4886">
                  <c:v>5.09</c:v>
                </c:pt>
                <c:pt idx="4887">
                  <c:v>5.09</c:v>
                </c:pt>
                <c:pt idx="4888">
                  <c:v>5.09</c:v>
                </c:pt>
                <c:pt idx="4889">
                  <c:v>5.1100000000000003</c:v>
                </c:pt>
                <c:pt idx="4890">
                  <c:v>5.1100000000000003</c:v>
                </c:pt>
                <c:pt idx="4891">
                  <c:v>5.12</c:v>
                </c:pt>
                <c:pt idx="4892">
                  <c:v>5.12</c:v>
                </c:pt>
                <c:pt idx="4893">
                  <c:v>5.12</c:v>
                </c:pt>
                <c:pt idx="4894">
                  <c:v>5.12</c:v>
                </c:pt>
                <c:pt idx="4895">
                  <c:v>5.12</c:v>
                </c:pt>
                <c:pt idx="4896">
                  <c:v>5.12</c:v>
                </c:pt>
                <c:pt idx="4897">
                  <c:v>5.0999999999999996</c:v>
                </c:pt>
                <c:pt idx="4898">
                  <c:v>5.0999999999999996</c:v>
                </c:pt>
                <c:pt idx="4899">
                  <c:v>5.1100000000000003</c:v>
                </c:pt>
                <c:pt idx="4900">
                  <c:v>5.1100000000000003</c:v>
                </c:pt>
                <c:pt idx="4901">
                  <c:v>5.12</c:v>
                </c:pt>
                <c:pt idx="4902">
                  <c:v>5.12</c:v>
                </c:pt>
                <c:pt idx="4903">
                  <c:v>5.12</c:v>
                </c:pt>
                <c:pt idx="4904">
                  <c:v>5.13</c:v>
                </c:pt>
                <c:pt idx="4905">
                  <c:v>5.13</c:v>
                </c:pt>
                <c:pt idx="4906">
                  <c:v>5.14</c:v>
                </c:pt>
                <c:pt idx="4907">
                  <c:v>5.14</c:v>
                </c:pt>
                <c:pt idx="4908">
                  <c:v>5.15</c:v>
                </c:pt>
                <c:pt idx="4909">
                  <c:v>5.15</c:v>
                </c:pt>
                <c:pt idx="4910">
                  <c:v>5.15</c:v>
                </c:pt>
                <c:pt idx="4911">
                  <c:v>5.15</c:v>
                </c:pt>
                <c:pt idx="4912">
                  <c:v>5.16</c:v>
                </c:pt>
                <c:pt idx="4913">
                  <c:v>5.17</c:v>
                </c:pt>
                <c:pt idx="4914">
                  <c:v>5.17</c:v>
                </c:pt>
                <c:pt idx="4915">
                  <c:v>5.17</c:v>
                </c:pt>
                <c:pt idx="4916">
                  <c:v>5.17</c:v>
                </c:pt>
                <c:pt idx="4917">
                  <c:v>5.17</c:v>
                </c:pt>
                <c:pt idx="4918">
                  <c:v>5.17</c:v>
                </c:pt>
                <c:pt idx="4919">
                  <c:v>5.17</c:v>
                </c:pt>
                <c:pt idx="4920">
                  <c:v>5.17</c:v>
                </c:pt>
                <c:pt idx="4921">
                  <c:v>5.17</c:v>
                </c:pt>
                <c:pt idx="4922">
                  <c:v>5.16</c:v>
                </c:pt>
                <c:pt idx="4923">
                  <c:v>5.17</c:v>
                </c:pt>
                <c:pt idx="4924">
                  <c:v>5.17</c:v>
                </c:pt>
                <c:pt idx="4925">
                  <c:v>5.18</c:v>
                </c:pt>
                <c:pt idx="4926">
                  <c:v>5.19</c:v>
                </c:pt>
                <c:pt idx="4927">
                  <c:v>5.2</c:v>
                </c:pt>
                <c:pt idx="4928">
                  <c:v>5.23</c:v>
                </c:pt>
                <c:pt idx="4929">
                  <c:v>5.24</c:v>
                </c:pt>
                <c:pt idx="4930">
                  <c:v>5.24</c:v>
                </c:pt>
                <c:pt idx="4931">
                  <c:v>5.24</c:v>
                </c:pt>
                <c:pt idx="4932">
                  <c:v>5.24</c:v>
                </c:pt>
                <c:pt idx="4933">
                  <c:v>5.24</c:v>
                </c:pt>
                <c:pt idx="4934">
                  <c:v>5.24</c:v>
                </c:pt>
                <c:pt idx="4935">
                  <c:v>5.25</c:v>
                </c:pt>
                <c:pt idx="4936">
                  <c:v>5.25</c:v>
                </c:pt>
                <c:pt idx="4937">
                  <c:v>5.26</c:v>
                </c:pt>
                <c:pt idx="4938">
                  <c:v>5.28</c:v>
                </c:pt>
                <c:pt idx="4939">
                  <c:v>5.27</c:v>
                </c:pt>
                <c:pt idx="4940">
                  <c:v>5.27</c:v>
                </c:pt>
                <c:pt idx="4941">
                  <c:v>5.26</c:v>
                </c:pt>
                <c:pt idx="4942">
                  <c:v>5.25</c:v>
                </c:pt>
                <c:pt idx="4943">
                  <c:v>5.25</c:v>
                </c:pt>
                <c:pt idx="4944">
                  <c:v>5.25</c:v>
                </c:pt>
                <c:pt idx="4945">
                  <c:v>5.23</c:v>
                </c:pt>
                <c:pt idx="4946">
                  <c:v>5.23</c:v>
                </c:pt>
                <c:pt idx="4947">
                  <c:v>5.25</c:v>
                </c:pt>
                <c:pt idx="4948">
                  <c:v>5.25</c:v>
                </c:pt>
                <c:pt idx="4949">
                  <c:v>5.26</c:v>
                </c:pt>
                <c:pt idx="4950">
                  <c:v>5.25</c:v>
                </c:pt>
                <c:pt idx="4951">
                  <c:v>5.36</c:v>
                </c:pt>
                <c:pt idx="4952">
                  <c:v>5.36</c:v>
                </c:pt>
                <c:pt idx="4953">
                  <c:v>5.35</c:v>
                </c:pt>
                <c:pt idx="4954">
                  <c:v>5.34</c:v>
                </c:pt>
                <c:pt idx="4955">
                  <c:v>5.34</c:v>
                </c:pt>
                <c:pt idx="4956">
                  <c:v>5.34</c:v>
                </c:pt>
                <c:pt idx="4957">
                  <c:v>5.34</c:v>
                </c:pt>
                <c:pt idx="4958">
                  <c:v>5.34</c:v>
                </c:pt>
                <c:pt idx="4959">
                  <c:v>5.34</c:v>
                </c:pt>
                <c:pt idx="4960">
                  <c:v>5.34</c:v>
                </c:pt>
                <c:pt idx="4961">
                  <c:v>5.34</c:v>
                </c:pt>
                <c:pt idx="4962">
                  <c:v>5.33</c:v>
                </c:pt>
                <c:pt idx="4963">
                  <c:v>5.33</c:v>
                </c:pt>
                <c:pt idx="4964">
                  <c:v>5.32</c:v>
                </c:pt>
                <c:pt idx="4965">
                  <c:v>5.36</c:v>
                </c:pt>
                <c:pt idx="4966">
                  <c:v>5.37</c:v>
                </c:pt>
                <c:pt idx="4967">
                  <c:v>5.36</c:v>
                </c:pt>
                <c:pt idx="4968">
                  <c:v>5.33</c:v>
                </c:pt>
                <c:pt idx="4969">
                  <c:v>5.32</c:v>
                </c:pt>
                <c:pt idx="4970">
                  <c:v>5.31</c:v>
                </c:pt>
                <c:pt idx="4971">
                  <c:v>5.31</c:v>
                </c:pt>
                <c:pt idx="4972">
                  <c:v>5.31</c:v>
                </c:pt>
                <c:pt idx="4973">
                  <c:v>5.31</c:v>
                </c:pt>
                <c:pt idx="4974">
                  <c:v>5.3</c:v>
                </c:pt>
                <c:pt idx="4975">
                  <c:v>5.29</c:v>
                </c:pt>
                <c:pt idx="4976">
                  <c:v>5.29</c:v>
                </c:pt>
                <c:pt idx="4977">
                  <c:v>5.28</c:v>
                </c:pt>
                <c:pt idx="4978">
                  <c:v>5.28</c:v>
                </c:pt>
                <c:pt idx="4979">
                  <c:v>5.28</c:v>
                </c:pt>
                <c:pt idx="4980">
                  <c:v>5.27</c:v>
                </c:pt>
                <c:pt idx="4981">
                  <c:v>5.26</c:v>
                </c:pt>
                <c:pt idx="4982">
                  <c:v>5.26</c:v>
                </c:pt>
                <c:pt idx="4983">
                  <c:v>5.29</c:v>
                </c:pt>
                <c:pt idx="4984">
                  <c:v>5.31</c:v>
                </c:pt>
                <c:pt idx="4985">
                  <c:v>5.32</c:v>
                </c:pt>
                <c:pt idx="4986">
                  <c:v>5.32</c:v>
                </c:pt>
                <c:pt idx="4987">
                  <c:v>5.33</c:v>
                </c:pt>
                <c:pt idx="4988">
                  <c:v>5.33</c:v>
                </c:pt>
                <c:pt idx="4989">
                  <c:v>5.33</c:v>
                </c:pt>
                <c:pt idx="4990">
                  <c:v>5.4</c:v>
                </c:pt>
                <c:pt idx="4991">
                  <c:v>5.36</c:v>
                </c:pt>
                <c:pt idx="4992">
                  <c:v>5.35</c:v>
                </c:pt>
                <c:pt idx="4993">
                  <c:v>5.35</c:v>
                </c:pt>
                <c:pt idx="4994">
                  <c:v>5.37</c:v>
                </c:pt>
                <c:pt idx="4995">
                  <c:v>5.38</c:v>
                </c:pt>
                <c:pt idx="4996">
                  <c:v>5.38</c:v>
                </c:pt>
                <c:pt idx="4997">
                  <c:v>5.38</c:v>
                </c:pt>
                <c:pt idx="4998">
                  <c:v>5.38</c:v>
                </c:pt>
                <c:pt idx="4999">
                  <c:v>5.38</c:v>
                </c:pt>
                <c:pt idx="5000">
                  <c:v>5.39</c:v>
                </c:pt>
                <c:pt idx="5001">
                  <c:v>5.41</c:v>
                </c:pt>
                <c:pt idx="5002">
                  <c:v>5.42</c:v>
                </c:pt>
                <c:pt idx="5003">
                  <c:v>5.42</c:v>
                </c:pt>
                <c:pt idx="5004">
                  <c:v>5.42</c:v>
                </c:pt>
                <c:pt idx="5005">
                  <c:v>5.42</c:v>
                </c:pt>
                <c:pt idx="5006">
                  <c:v>5.4</c:v>
                </c:pt>
                <c:pt idx="5007">
                  <c:v>5.4</c:v>
                </c:pt>
                <c:pt idx="5008">
                  <c:v>5.41</c:v>
                </c:pt>
                <c:pt idx="5009">
                  <c:v>5.4</c:v>
                </c:pt>
                <c:pt idx="5010">
                  <c:v>5.4</c:v>
                </c:pt>
                <c:pt idx="5011">
                  <c:v>5.39</c:v>
                </c:pt>
                <c:pt idx="5012">
                  <c:v>5.39</c:v>
                </c:pt>
                <c:pt idx="5013">
                  <c:v>5.39</c:v>
                </c:pt>
                <c:pt idx="5014">
                  <c:v>5.41</c:v>
                </c:pt>
                <c:pt idx="5015">
                  <c:v>5.4</c:v>
                </c:pt>
                <c:pt idx="5016">
                  <c:v>5.38</c:v>
                </c:pt>
                <c:pt idx="5017">
                  <c:v>5.37</c:v>
                </c:pt>
                <c:pt idx="5018">
                  <c:v>5.38</c:v>
                </c:pt>
                <c:pt idx="5019">
                  <c:v>5.39</c:v>
                </c:pt>
                <c:pt idx="5020">
                  <c:v>5.38</c:v>
                </c:pt>
                <c:pt idx="5021">
                  <c:v>5.38</c:v>
                </c:pt>
                <c:pt idx="5022">
                  <c:v>5.39</c:v>
                </c:pt>
                <c:pt idx="5023">
                  <c:v>5.39</c:v>
                </c:pt>
                <c:pt idx="5024">
                  <c:v>5.4</c:v>
                </c:pt>
                <c:pt idx="5025">
                  <c:v>5.42</c:v>
                </c:pt>
                <c:pt idx="5026">
                  <c:v>5.44</c:v>
                </c:pt>
                <c:pt idx="5027">
                  <c:v>5.45</c:v>
                </c:pt>
                <c:pt idx="5028">
                  <c:v>5.45</c:v>
                </c:pt>
                <c:pt idx="5029">
                  <c:v>5.45</c:v>
                </c:pt>
                <c:pt idx="5030">
                  <c:v>5.46</c:v>
                </c:pt>
                <c:pt idx="5031">
                  <c:v>5.45</c:v>
                </c:pt>
                <c:pt idx="5032">
                  <c:v>5.44</c:v>
                </c:pt>
                <c:pt idx="5033">
                  <c:v>5.44</c:v>
                </c:pt>
                <c:pt idx="5034">
                  <c:v>5.44</c:v>
                </c:pt>
                <c:pt idx="5035">
                  <c:v>5.45</c:v>
                </c:pt>
                <c:pt idx="5036">
                  <c:v>5.46</c:v>
                </c:pt>
                <c:pt idx="5037">
                  <c:v>5.46</c:v>
                </c:pt>
                <c:pt idx="5038">
                  <c:v>5.46</c:v>
                </c:pt>
                <c:pt idx="5039">
                  <c:v>5.47</c:v>
                </c:pt>
                <c:pt idx="5040">
                  <c:v>5.48</c:v>
                </c:pt>
                <c:pt idx="5041">
                  <c:v>5.47</c:v>
                </c:pt>
                <c:pt idx="5042">
                  <c:v>5.47</c:v>
                </c:pt>
                <c:pt idx="5043">
                  <c:v>5.46</c:v>
                </c:pt>
                <c:pt idx="5044">
                  <c:v>5.46</c:v>
                </c:pt>
                <c:pt idx="5045">
                  <c:v>5.46</c:v>
                </c:pt>
                <c:pt idx="5046">
                  <c:v>5.45</c:v>
                </c:pt>
                <c:pt idx="5047">
                  <c:v>5.44</c:v>
                </c:pt>
                <c:pt idx="5048">
                  <c:v>5.43</c:v>
                </c:pt>
                <c:pt idx="5049">
                  <c:v>5.43</c:v>
                </c:pt>
                <c:pt idx="5050">
                  <c:v>5.44</c:v>
                </c:pt>
                <c:pt idx="5051">
                  <c:v>5.43</c:v>
                </c:pt>
                <c:pt idx="5052">
                  <c:v>5.42</c:v>
                </c:pt>
                <c:pt idx="5053">
                  <c:v>5.42</c:v>
                </c:pt>
                <c:pt idx="5054">
                  <c:v>5.41</c:v>
                </c:pt>
                <c:pt idx="5055">
                  <c:v>5.41</c:v>
                </c:pt>
                <c:pt idx="5056">
                  <c:v>5.41</c:v>
                </c:pt>
                <c:pt idx="5057">
                  <c:v>5.41</c:v>
                </c:pt>
                <c:pt idx="5058">
                  <c:v>5.4</c:v>
                </c:pt>
                <c:pt idx="5059">
                  <c:v>5.4</c:v>
                </c:pt>
                <c:pt idx="5060">
                  <c:v>5.4</c:v>
                </c:pt>
                <c:pt idx="5061">
                  <c:v>5.43</c:v>
                </c:pt>
                <c:pt idx="5062">
                  <c:v>5.42</c:v>
                </c:pt>
                <c:pt idx="5063">
                  <c:v>5.41</c:v>
                </c:pt>
                <c:pt idx="5064">
                  <c:v>5.4</c:v>
                </c:pt>
                <c:pt idx="5065">
                  <c:v>5.4</c:v>
                </c:pt>
                <c:pt idx="5066">
                  <c:v>5.39</c:v>
                </c:pt>
                <c:pt idx="5067">
                  <c:v>5.39</c:v>
                </c:pt>
                <c:pt idx="5068">
                  <c:v>5.39</c:v>
                </c:pt>
                <c:pt idx="5069">
                  <c:v>5.39</c:v>
                </c:pt>
                <c:pt idx="5070">
                  <c:v>5.38</c:v>
                </c:pt>
                <c:pt idx="5071">
                  <c:v>5.38</c:v>
                </c:pt>
                <c:pt idx="5072">
                  <c:v>5.37</c:v>
                </c:pt>
                <c:pt idx="5073">
                  <c:v>5.37</c:v>
                </c:pt>
                <c:pt idx="5074">
                  <c:v>5.37</c:v>
                </c:pt>
                <c:pt idx="5075">
                  <c:v>5.36</c:v>
                </c:pt>
                <c:pt idx="5076">
                  <c:v>5.34</c:v>
                </c:pt>
                <c:pt idx="5077">
                  <c:v>5.33</c:v>
                </c:pt>
                <c:pt idx="5078">
                  <c:v>5.33</c:v>
                </c:pt>
                <c:pt idx="5079">
                  <c:v>5.33</c:v>
                </c:pt>
                <c:pt idx="5080">
                  <c:v>5.33</c:v>
                </c:pt>
                <c:pt idx="5081">
                  <c:v>5.34</c:v>
                </c:pt>
                <c:pt idx="5082">
                  <c:v>5.33</c:v>
                </c:pt>
                <c:pt idx="5083">
                  <c:v>5.35</c:v>
                </c:pt>
                <c:pt idx="5084">
                  <c:v>5.36</c:v>
                </c:pt>
                <c:pt idx="5085">
                  <c:v>5.34</c:v>
                </c:pt>
                <c:pt idx="5086">
                  <c:v>5.33</c:v>
                </c:pt>
                <c:pt idx="5087">
                  <c:v>5.33</c:v>
                </c:pt>
                <c:pt idx="5088">
                  <c:v>5.33</c:v>
                </c:pt>
                <c:pt idx="5089">
                  <c:v>5.33</c:v>
                </c:pt>
                <c:pt idx="5090">
                  <c:v>5.32</c:v>
                </c:pt>
                <c:pt idx="5091">
                  <c:v>5.33</c:v>
                </c:pt>
                <c:pt idx="5092">
                  <c:v>5.33</c:v>
                </c:pt>
                <c:pt idx="5093">
                  <c:v>5.34</c:v>
                </c:pt>
                <c:pt idx="5094">
                  <c:v>5.33</c:v>
                </c:pt>
                <c:pt idx="5095">
                  <c:v>5.33</c:v>
                </c:pt>
                <c:pt idx="5096">
                  <c:v>5.33</c:v>
                </c:pt>
                <c:pt idx="5097">
                  <c:v>5.33</c:v>
                </c:pt>
                <c:pt idx="5098">
                  <c:v>5.33</c:v>
                </c:pt>
                <c:pt idx="5099">
                  <c:v>5.33</c:v>
                </c:pt>
                <c:pt idx="5100">
                  <c:v>5.33</c:v>
                </c:pt>
                <c:pt idx="5101">
                  <c:v>5.33</c:v>
                </c:pt>
                <c:pt idx="5102">
                  <c:v>5.33</c:v>
                </c:pt>
                <c:pt idx="5103">
                  <c:v>5.33</c:v>
                </c:pt>
                <c:pt idx="5104">
                  <c:v>5.33</c:v>
                </c:pt>
                <c:pt idx="5105">
                  <c:v>5.34</c:v>
                </c:pt>
                <c:pt idx="5106">
                  <c:v>5.33</c:v>
                </c:pt>
                <c:pt idx="5107">
                  <c:v>5.33</c:v>
                </c:pt>
                <c:pt idx="5108">
                  <c:v>5.33</c:v>
                </c:pt>
                <c:pt idx="5109">
                  <c:v>5.33</c:v>
                </c:pt>
                <c:pt idx="5110">
                  <c:v>5.26</c:v>
                </c:pt>
                <c:pt idx="5111">
                  <c:v>5.25</c:v>
                </c:pt>
                <c:pt idx="5112">
                  <c:v>5.23</c:v>
                </c:pt>
                <c:pt idx="5113">
                  <c:v>5.23</c:v>
                </c:pt>
                <c:pt idx="5114">
                  <c:v>5.24</c:v>
                </c:pt>
                <c:pt idx="5115">
                  <c:v>5.23</c:v>
                </c:pt>
                <c:pt idx="5116">
                  <c:v>5.23</c:v>
                </c:pt>
                <c:pt idx="5117">
                  <c:v>5.24</c:v>
                </c:pt>
                <c:pt idx="5118">
                  <c:v>5.24</c:v>
                </c:pt>
                <c:pt idx="5119">
                  <c:v>5.24</c:v>
                </c:pt>
                <c:pt idx="5120">
                  <c:v>5.24</c:v>
                </c:pt>
                <c:pt idx="5121">
                  <c:v>5.24</c:v>
                </c:pt>
                <c:pt idx="5122">
                  <c:v>5.24</c:v>
                </c:pt>
                <c:pt idx="5123">
                  <c:v>5.24</c:v>
                </c:pt>
                <c:pt idx="5124">
                  <c:v>5.22</c:v>
                </c:pt>
                <c:pt idx="5125">
                  <c:v>5.21</c:v>
                </c:pt>
                <c:pt idx="5126">
                  <c:v>5.21</c:v>
                </c:pt>
                <c:pt idx="5127">
                  <c:v>5.21</c:v>
                </c:pt>
                <c:pt idx="5128">
                  <c:v>5.21</c:v>
                </c:pt>
                <c:pt idx="5129">
                  <c:v>5.21</c:v>
                </c:pt>
                <c:pt idx="5130">
                  <c:v>5.21</c:v>
                </c:pt>
                <c:pt idx="5131">
                  <c:v>5.21</c:v>
                </c:pt>
                <c:pt idx="5132">
                  <c:v>5.22</c:v>
                </c:pt>
                <c:pt idx="5133">
                  <c:v>5.22</c:v>
                </c:pt>
                <c:pt idx="5134">
                  <c:v>5.22</c:v>
                </c:pt>
                <c:pt idx="5135">
                  <c:v>5.2</c:v>
                </c:pt>
                <c:pt idx="5136">
                  <c:v>5.18</c:v>
                </c:pt>
                <c:pt idx="5137">
                  <c:v>5.17</c:v>
                </c:pt>
                <c:pt idx="5138">
                  <c:v>5.16</c:v>
                </c:pt>
                <c:pt idx="5139">
                  <c:v>5.16</c:v>
                </c:pt>
                <c:pt idx="5140">
                  <c:v>5.16</c:v>
                </c:pt>
                <c:pt idx="5141">
                  <c:v>5.17</c:v>
                </c:pt>
                <c:pt idx="5142">
                  <c:v>5.16</c:v>
                </c:pt>
                <c:pt idx="5143">
                  <c:v>5.17</c:v>
                </c:pt>
                <c:pt idx="5144">
                  <c:v>5.26</c:v>
                </c:pt>
                <c:pt idx="5145">
                  <c:v>5.28</c:v>
                </c:pt>
                <c:pt idx="5146">
                  <c:v>5.29</c:v>
                </c:pt>
                <c:pt idx="5147">
                  <c:v>5.3</c:v>
                </c:pt>
                <c:pt idx="5148">
                  <c:v>5.3</c:v>
                </c:pt>
                <c:pt idx="5149">
                  <c:v>5.29</c:v>
                </c:pt>
                <c:pt idx="5150">
                  <c:v>5.29</c:v>
                </c:pt>
                <c:pt idx="5151">
                  <c:v>5.3</c:v>
                </c:pt>
                <c:pt idx="5152">
                  <c:v>5.31</c:v>
                </c:pt>
                <c:pt idx="5153">
                  <c:v>5.31</c:v>
                </c:pt>
                <c:pt idx="5154">
                  <c:v>5.31</c:v>
                </c:pt>
                <c:pt idx="5155">
                  <c:v>5.31</c:v>
                </c:pt>
                <c:pt idx="5156">
                  <c:v>5.32</c:v>
                </c:pt>
                <c:pt idx="5157">
                  <c:v>5.32</c:v>
                </c:pt>
                <c:pt idx="5158">
                  <c:v>5.32</c:v>
                </c:pt>
                <c:pt idx="5159">
                  <c:v>5.31</c:v>
                </c:pt>
                <c:pt idx="5160">
                  <c:v>5.3</c:v>
                </c:pt>
                <c:pt idx="5161">
                  <c:v>5.3</c:v>
                </c:pt>
                <c:pt idx="5162">
                  <c:v>5.3</c:v>
                </c:pt>
                <c:pt idx="5163">
                  <c:v>5.3</c:v>
                </c:pt>
                <c:pt idx="5164">
                  <c:v>5.3</c:v>
                </c:pt>
                <c:pt idx="5165">
                  <c:v>5.31</c:v>
                </c:pt>
                <c:pt idx="5166">
                  <c:v>5.31</c:v>
                </c:pt>
                <c:pt idx="5167">
                  <c:v>5.3</c:v>
                </c:pt>
                <c:pt idx="5168">
                  <c:v>5.3</c:v>
                </c:pt>
                <c:pt idx="5169">
                  <c:v>5.3</c:v>
                </c:pt>
                <c:pt idx="5170">
                  <c:v>5.3</c:v>
                </c:pt>
                <c:pt idx="5171">
                  <c:v>5.29</c:v>
                </c:pt>
                <c:pt idx="5172">
                  <c:v>5.28</c:v>
                </c:pt>
                <c:pt idx="5173">
                  <c:v>5.26</c:v>
                </c:pt>
                <c:pt idx="5174">
                  <c:v>5.26</c:v>
                </c:pt>
                <c:pt idx="5175">
                  <c:v>5.25</c:v>
                </c:pt>
                <c:pt idx="5176">
                  <c:v>5.24</c:v>
                </c:pt>
                <c:pt idx="5177">
                  <c:v>5.25</c:v>
                </c:pt>
                <c:pt idx="5178">
                  <c:v>5.24</c:v>
                </c:pt>
                <c:pt idx="5179">
                  <c:v>5.24</c:v>
                </c:pt>
                <c:pt idx="5180">
                  <c:v>5.24</c:v>
                </c:pt>
                <c:pt idx="5181">
                  <c:v>5.23</c:v>
                </c:pt>
                <c:pt idx="5182">
                  <c:v>5.23</c:v>
                </c:pt>
                <c:pt idx="5183">
                  <c:v>5.22</c:v>
                </c:pt>
                <c:pt idx="5184">
                  <c:v>5.21</c:v>
                </c:pt>
                <c:pt idx="5185">
                  <c:v>5.21</c:v>
                </c:pt>
                <c:pt idx="5186">
                  <c:v>5.21</c:v>
                </c:pt>
                <c:pt idx="5187">
                  <c:v>5.21</c:v>
                </c:pt>
                <c:pt idx="5188">
                  <c:v>5.21</c:v>
                </c:pt>
                <c:pt idx="5189">
                  <c:v>5.21</c:v>
                </c:pt>
                <c:pt idx="5190">
                  <c:v>5.21</c:v>
                </c:pt>
                <c:pt idx="5191">
                  <c:v>5.22</c:v>
                </c:pt>
                <c:pt idx="5192">
                  <c:v>5.23</c:v>
                </c:pt>
                <c:pt idx="5193">
                  <c:v>5.23</c:v>
                </c:pt>
                <c:pt idx="5194">
                  <c:v>5.22</c:v>
                </c:pt>
                <c:pt idx="5195">
                  <c:v>5.22</c:v>
                </c:pt>
                <c:pt idx="5196">
                  <c:v>5.22</c:v>
                </c:pt>
                <c:pt idx="5197">
                  <c:v>5.22</c:v>
                </c:pt>
                <c:pt idx="5198">
                  <c:v>5.23</c:v>
                </c:pt>
                <c:pt idx="5199">
                  <c:v>5.23</c:v>
                </c:pt>
                <c:pt idx="5200">
                  <c:v>5.24</c:v>
                </c:pt>
                <c:pt idx="5201">
                  <c:v>5.25</c:v>
                </c:pt>
                <c:pt idx="5202">
                  <c:v>5.25</c:v>
                </c:pt>
                <c:pt idx="5203">
                  <c:v>5.23</c:v>
                </c:pt>
                <c:pt idx="5204">
                  <c:v>5.24</c:v>
                </c:pt>
                <c:pt idx="5205">
                  <c:v>5.24</c:v>
                </c:pt>
                <c:pt idx="5206">
                  <c:v>5.24</c:v>
                </c:pt>
                <c:pt idx="5207">
                  <c:v>5.24</c:v>
                </c:pt>
                <c:pt idx="5208">
                  <c:v>5.24</c:v>
                </c:pt>
                <c:pt idx="5209">
                  <c:v>5.23</c:v>
                </c:pt>
                <c:pt idx="5210">
                  <c:v>5.22</c:v>
                </c:pt>
                <c:pt idx="5211">
                  <c:v>5.22</c:v>
                </c:pt>
                <c:pt idx="5212">
                  <c:v>5.22</c:v>
                </c:pt>
                <c:pt idx="5213">
                  <c:v>5.22</c:v>
                </c:pt>
                <c:pt idx="5214">
                  <c:v>5.22</c:v>
                </c:pt>
                <c:pt idx="5215">
                  <c:v>5.22</c:v>
                </c:pt>
                <c:pt idx="5216">
                  <c:v>5.24</c:v>
                </c:pt>
                <c:pt idx="5217">
                  <c:v>5.27</c:v>
                </c:pt>
                <c:pt idx="5218">
                  <c:v>5.29</c:v>
                </c:pt>
                <c:pt idx="5219">
                  <c:v>5.31</c:v>
                </c:pt>
                <c:pt idx="5220">
                  <c:v>5.31</c:v>
                </c:pt>
                <c:pt idx="5221">
                  <c:v>5.31</c:v>
                </c:pt>
                <c:pt idx="5222">
                  <c:v>5.31</c:v>
                </c:pt>
                <c:pt idx="5223">
                  <c:v>5.29</c:v>
                </c:pt>
                <c:pt idx="5224">
                  <c:v>5.29</c:v>
                </c:pt>
                <c:pt idx="5225">
                  <c:v>5.29</c:v>
                </c:pt>
                <c:pt idx="5226">
                  <c:v>5.28</c:v>
                </c:pt>
                <c:pt idx="5227">
                  <c:v>5.28</c:v>
                </c:pt>
                <c:pt idx="5228">
                  <c:v>5.28</c:v>
                </c:pt>
                <c:pt idx="5229">
                  <c:v>5.34</c:v>
                </c:pt>
                <c:pt idx="5230">
                  <c:v>5.39</c:v>
                </c:pt>
                <c:pt idx="5231">
                  <c:v>5.36</c:v>
                </c:pt>
                <c:pt idx="5232">
                  <c:v>5.36</c:v>
                </c:pt>
                <c:pt idx="5233">
                  <c:v>5.35</c:v>
                </c:pt>
                <c:pt idx="5234">
                  <c:v>5.35</c:v>
                </c:pt>
                <c:pt idx="5235">
                  <c:v>5.34</c:v>
                </c:pt>
                <c:pt idx="5236">
                  <c:v>5.34</c:v>
                </c:pt>
                <c:pt idx="5237">
                  <c:v>5.34</c:v>
                </c:pt>
                <c:pt idx="5238">
                  <c:v>5.33</c:v>
                </c:pt>
                <c:pt idx="5239">
                  <c:v>5.35</c:v>
                </c:pt>
                <c:pt idx="5240">
                  <c:v>5.4</c:v>
                </c:pt>
                <c:pt idx="5241">
                  <c:v>5.4</c:v>
                </c:pt>
                <c:pt idx="5242">
                  <c:v>5.4</c:v>
                </c:pt>
                <c:pt idx="5243">
                  <c:v>5.4</c:v>
                </c:pt>
                <c:pt idx="5244">
                  <c:v>5.39</c:v>
                </c:pt>
                <c:pt idx="5245">
                  <c:v>5.41</c:v>
                </c:pt>
                <c:pt idx="5246">
                  <c:v>5.41</c:v>
                </c:pt>
                <c:pt idx="5247">
                  <c:v>5.42</c:v>
                </c:pt>
                <c:pt idx="5248">
                  <c:v>5.43</c:v>
                </c:pt>
                <c:pt idx="5249">
                  <c:v>5.44</c:v>
                </c:pt>
                <c:pt idx="5250">
                  <c:v>5.45</c:v>
                </c:pt>
                <c:pt idx="5251">
                  <c:v>5.45</c:v>
                </c:pt>
                <c:pt idx="5252">
                  <c:v>5.45</c:v>
                </c:pt>
                <c:pt idx="5253">
                  <c:v>5.45</c:v>
                </c:pt>
                <c:pt idx="5254">
                  <c:v>5.45</c:v>
                </c:pt>
                <c:pt idx="5255">
                  <c:v>5.45</c:v>
                </c:pt>
                <c:pt idx="5256">
                  <c:v>5.46</c:v>
                </c:pt>
                <c:pt idx="5257">
                  <c:v>5.46</c:v>
                </c:pt>
                <c:pt idx="5258">
                  <c:v>5.46</c:v>
                </c:pt>
                <c:pt idx="5259">
                  <c:v>5.46</c:v>
                </c:pt>
                <c:pt idx="5260">
                  <c:v>5.47</c:v>
                </c:pt>
                <c:pt idx="5261">
                  <c:v>5.47</c:v>
                </c:pt>
                <c:pt idx="5262">
                  <c:v>5.47</c:v>
                </c:pt>
                <c:pt idx="5263">
                  <c:v>5.47</c:v>
                </c:pt>
                <c:pt idx="5264">
                  <c:v>5.47</c:v>
                </c:pt>
                <c:pt idx="5265">
                  <c:v>5.47</c:v>
                </c:pt>
                <c:pt idx="5266">
                  <c:v>5.47</c:v>
                </c:pt>
                <c:pt idx="5267">
                  <c:v>5.47</c:v>
                </c:pt>
                <c:pt idx="5268">
                  <c:v>5.47</c:v>
                </c:pt>
                <c:pt idx="5269">
                  <c:v>5.47</c:v>
                </c:pt>
                <c:pt idx="5270">
                  <c:v>5.47</c:v>
                </c:pt>
                <c:pt idx="5271">
                  <c:v>5.47</c:v>
                </c:pt>
                <c:pt idx="5272">
                  <c:v>5.47</c:v>
                </c:pt>
                <c:pt idx="5273">
                  <c:v>5.47</c:v>
                </c:pt>
                <c:pt idx="5274">
                  <c:v>5.47</c:v>
                </c:pt>
                <c:pt idx="5275">
                  <c:v>5.47</c:v>
                </c:pt>
                <c:pt idx="5276">
                  <c:v>5.47</c:v>
                </c:pt>
                <c:pt idx="5277">
                  <c:v>5.47</c:v>
                </c:pt>
                <c:pt idx="5278">
                  <c:v>5.47</c:v>
                </c:pt>
                <c:pt idx="5279">
                  <c:v>5.47</c:v>
                </c:pt>
                <c:pt idx="5280">
                  <c:v>5.47</c:v>
                </c:pt>
                <c:pt idx="5281">
                  <c:v>5.47</c:v>
                </c:pt>
                <c:pt idx="5282">
                  <c:v>5.47</c:v>
                </c:pt>
                <c:pt idx="5283">
                  <c:v>5.47</c:v>
                </c:pt>
                <c:pt idx="5284">
                  <c:v>5.47</c:v>
                </c:pt>
                <c:pt idx="5285">
                  <c:v>5.47</c:v>
                </c:pt>
                <c:pt idx="5286">
                  <c:v>5.46</c:v>
                </c:pt>
                <c:pt idx="5287">
                  <c:v>5.45</c:v>
                </c:pt>
                <c:pt idx="5288">
                  <c:v>5.45</c:v>
                </c:pt>
                <c:pt idx="5289">
                  <c:v>5.45</c:v>
                </c:pt>
                <c:pt idx="5290">
                  <c:v>5.45</c:v>
                </c:pt>
                <c:pt idx="5291">
                  <c:v>5.44</c:v>
                </c:pt>
                <c:pt idx="5292">
                  <c:v>5.43</c:v>
                </c:pt>
                <c:pt idx="5293">
                  <c:v>5.43</c:v>
                </c:pt>
                <c:pt idx="5294">
                  <c:v>5.43</c:v>
                </c:pt>
                <c:pt idx="5295">
                  <c:v>5.44</c:v>
                </c:pt>
                <c:pt idx="5296">
                  <c:v>5.45</c:v>
                </c:pt>
                <c:pt idx="5297">
                  <c:v>5.46</c:v>
                </c:pt>
                <c:pt idx="5298">
                  <c:v>5.46</c:v>
                </c:pt>
                <c:pt idx="5299">
                  <c:v>5.55</c:v>
                </c:pt>
                <c:pt idx="5300">
                  <c:v>5.47</c:v>
                </c:pt>
                <c:pt idx="5301">
                  <c:v>5.5</c:v>
                </c:pt>
                <c:pt idx="5302">
                  <c:v>5.49</c:v>
                </c:pt>
                <c:pt idx="5303">
                  <c:v>5.48</c:v>
                </c:pt>
                <c:pt idx="5304">
                  <c:v>5.5</c:v>
                </c:pt>
                <c:pt idx="5305">
                  <c:v>5.5</c:v>
                </c:pt>
                <c:pt idx="5306">
                  <c:v>5.5</c:v>
                </c:pt>
                <c:pt idx="5307">
                  <c:v>5.5</c:v>
                </c:pt>
                <c:pt idx="5308">
                  <c:v>5.51</c:v>
                </c:pt>
                <c:pt idx="5309">
                  <c:v>5.52</c:v>
                </c:pt>
                <c:pt idx="5310">
                  <c:v>5.52</c:v>
                </c:pt>
                <c:pt idx="5311">
                  <c:v>5.53</c:v>
                </c:pt>
                <c:pt idx="5312">
                  <c:v>5.54</c:v>
                </c:pt>
                <c:pt idx="5313">
                  <c:v>5.54</c:v>
                </c:pt>
                <c:pt idx="5314">
                  <c:v>5.54</c:v>
                </c:pt>
                <c:pt idx="5315">
                  <c:v>5.53</c:v>
                </c:pt>
                <c:pt idx="5316">
                  <c:v>5.52</c:v>
                </c:pt>
                <c:pt idx="5317">
                  <c:v>5.52</c:v>
                </c:pt>
                <c:pt idx="5318">
                  <c:v>5.53</c:v>
                </c:pt>
                <c:pt idx="5319">
                  <c:v>5.53</c:v>
                </c:pt>
                <c:pt idx="5320">
                  <c:v>5.54</c:v>
                </c:pt>
                <c:pt idx="5321">
                  <c:v>5.55</c:v>
                </c:pt>
                <c:pt idx="5322">
                  <c:v>5.55</c:v>
                </c:pt>
                <c:pt idx="5323">
                  <c:v>5.56</c:v>
                </c:pt>
                <c:pt idx="5324">
                  <c:v>5.56</c:v>
                </c:pt>
                <c:pt idx="5325">
                  <c:v>5.68</c:v>
                </c:pt>
                <c:pt idx="5326">
                  <c:v>5.76</c:v>
                </c:pt>
                <c:pt idx="5327">
                  <c:v>5.67</c:v>
                </c:pt>
                <c:pt idx="5328">
                  <c:v>5.67</c:v>
                </c:pt>
                <c:pt idx="5329">
                  <c:v>5.65</c:v>
                </c:pt>
                <c:pt idx="5330">
                  <c:v>5.65</c:v>
                </c:pt>
                <c:pt idx="5331">
                  <c:v>5.65</c:v>
                </c:pt>
                <c:pt idx="5332">
                  <c:v>5.65</c:v>
                </c:pt>
                <c:pt idx="5333">
                  <c:v>5.64</c:v>
                </c:pt>
                <c:pt idx="5334">
                  <c:v>5.64</c:v>
                </c:pt>
                <c:pt idx="5335">
                  <c:v>5.64</c:v>
                </c:pt>
                <c:pt idx="5336">
                  <c:v>5.64</c:v>
                </c:pt>
                <c:pt idx="5337">
                  <c:v>5.64</c:v>
                </c:pt>
                <c:pt idx="5338">
                  <c:v>5.64</c:v>
                </c:pt>
                <c:pt idx="5339">
                  <c:v>5.65</c:v>
                </c:pt>
                <c:pt idx="5340">
                  <c:v>5.65</c:v>
                </c:pt>
                <c:pt idx="5341">
                  <c:v>5.7</c:v>
                </c:pt>
                <c:pt idx="5342">
                  <c:v>5.67</c:v>
                </c:pt>
                <c:pt idx="5343">
                  <c:v>5.67</c:v>
                </c:pt>
                <c:pt idx="5344">
                  <c:v>5.67</c:v>
                </c:pt>
                <c:pt idx="5345">
                  <c:v>5.69</c:v>
                </c:pt>
                <c:pt idx="5346">
                  <c:v>5.7</c:v>
                </c:pt>
                <c:pt idx="5347">
                  <c:v>5.71</c:v>
                </c:pt>
                <c:pt idx="5348">
                  <c:v>5.71</c:v>
                </c:pt>
                <c:pt idx="5349">
                  <c:v>5.72</c:v>
                </c:pt>
                <c:pt idx="5350">
                  <c:v>5.72</c:v>
                </c:pt>
                <c:pt idx="5351">
                  <c:v>5.72</c:v>
                </c:pt>
                <c:pt idx="5352">
                  <c:v>5.73</c:v>
                </c:pt>
                <c:pt idx="5353">
                  <c:v>5.73</c:v>
                </c:pt>
                <c:pt idx="5354">
                  <c:v>5.73</c:v>
                </c:pt>
                <c:pt idx="5355">
                  <c:v>5.75</c:v>
                </c:pt>
                <c:pt idx="5356">
                  <c:v>5.75</c:v>
                </c:pt>
                <c:pt idx="5357">
                  <c:v>5.76</c:v>
                </c:pt>
                <c:pt idx="5358">
                  <c:v>5.77</c:v>
                </c:pt>
                <c:pt idx="5359">
                  <c:v>5.77</c:v>
                </c:pt>
                <c:pt idx="5360">
                  <c:v>5.77</c:v>
                </c:pt>
                <c:pt idx="5361">
                  <c:v>5.77</c:v>
                </c:pt>
                <c:pt idx="5362">
                  <c:v>5.77</c:v>
                </c:pt>
                <c:pt idx="5363">
                  <c:v>5.78</c:v>
                </c:pt>
                <c:pt idx="5364">
                  <c:v>5.78</c:v>
                </c:pt>
                <c:pt idx="5365">
                  <c:v>5.77</c:v>
                </c:pt>
                <c:pt idx="5366">
                  <c:v>5.76</c:v>
                </c:pt>
                <c:pt idx="5367">
                  <c:v>5.75</c:v>
                </c:pt>
                <c:pt idx="5368">
                  <c:v>5.75</c:v>
                </c:pt>
                <c:pt idx="5369">
                  <c:v>5.75</c:v>
                </c:pt>
                <c:pt idx="5370">
                  <c:v>5.74</c:v>
                </c:pt>
                <c:pt idx="5371">
                  <c:v>5.73</c:v>
                </c:pt>
                <c:pt idx="5372">
                  <c:v>5.72</c:v>
                </c:pt>
                <c:pt idx="5373">
                  <c:v>5.73</c:v>
                </c:pt>
                <c:pt idx="5374">
                  <c:v>5.72</c:v>
                </c:pt>
                <c:pt idx="5375">
                  <c:v>5.71</c:v>
                </c:pt>
                <c:pt idx="5376">
                  <c:v>5.71</c:v>
                </c:pt>
                <c:pt idx="5377">
                  <c:v>5.72</c:v>
                </c:pt>
                <c:pt idx="5378">
                  <c:v>5.72</c:v>
                </c:pt>
                <c:pt idx="5379">
                  <c:v>5.72</c:v>
                </c:pt>
                <c:pt idx="5380">
                  <c:v>5.73</c:v>
                </c:pt>
                <c:pt idx="5381">
                  <c:v>5.73</c:v>
                </c:pt>
                <c:pt idx="5382">
                  <c:v>5.73</c:v>
                </c:pt>
                <c:pt idx="5383">
                  <c:v>5.73</c:v>
                </c:pt>
                <c:pt idx="5384">
                  <c:v>5.71</c:v>
                </c:pt>
                <c:pt idx="5385">
                  <c:v>5.72</c:v>
                </c:pt>
                <c:pt idx="5386">
                  <c:v>5.72</c:v>
                </c:pt>
                <c:pt idx="5387">
                  <c:v>5.72</c:v>
                </c:pt>
                <c:pt idx="5388">
                  <c:v>5.71</c:v>
                </c:pt>
                <c:pt idx="5389">
                  <c:v>5.7</c:v>
                </c:pt>
                <c:pt idx="5390">
                  <c:v>5.7</c:v>
                </c:pt>
                <c:pt idx="5391">
                  <c:v>5.73</c:v>
                </c:pt>
                <c:pt idx="5392">
                  <c:v>5.73</c:v>
                </c:pt>
                <c:pt idx="5393">
                  <c:v>5.74</c:v>
                </c:pt>
                <c:pt idx="5394">
                  <c:v>5.75</c:v>
                </c:pt>
                <c:pt idx="5395">
                  <c:v>5.76</c:v>
                </c:pt>
                <c:pt idx="5396">
                  <c:v>5.75</c:v>
                </c:pt>
                <c:pt idx="5397">
                  <c:v>5.74</c:v>
                </c:pt>
                <c:pt idx="5398">
                  <c:v>5.69</c:v>
                </c:pt>
                <c:pt idx="5399">
                  <c:v>5.67</c:v>
                </c:pt>
                <c:pt idx="5400">
                  <c:v>5.66</c:v>
                </c:pt>
                <c:pt idx="5401">
                  <c:v>5.66</c:v>
                </c:pt>
                <c:pt idx="5402">
                  <c:v>5.64</c:v>
                </c:pt>
                <c:pt idx="5403">
                  <c:v>5.64</c:v>
                </c:pt>
                <c:pt idx="5404">
                  <c:v>5.64</c:v>
                </c:pt>
                <c:pt idx="5405">
                  <c:v>5.63</c:v>
                </c:pt>
                <c:pt idx="5406">
                  <c:v>5.61</c:v>
                </c:pt>
                <c:pt idx="5407">
                  <c:v>5.6</c:v>
                </c:pt>
                <c:pt idx="5408">
                  <c:v>5.58</c:v>
                </c:pt>
                <c:pt idx="5409">
                  <c:v>5.57</c:v>
                </c:pt>
                <c:pt idx="5410">
                  <c:v>5.56</c:v>
                </c:pt>
                <c:pt idx="5411">
                  <c:v>5.55</c:v>
                </c:pt>
                <c:pt idx="5412">
                  <c:v>5.54</c:v>
                </c:pt>
                <c:pt idx="5413">
                  <c:v>5.52</c:v>
                </c:pt>
                <c:pt idx="5414">
                  <c:v>5.5</c:v>
                </c:pt>
                <c:pt idx="5415">
                  <c:v>5.48</c:v>
                </c:pt>
                <c:pt idx="5416">
                  <c:v>5.47</c:v>
                </c:pt>
                <c:pt idx="5417">
                  <c:v>5.48</c:v>
                </c:pt>
                <c:pt idx="5418">
                  <c:v>5.47</c:v>
                </c:pt>
                <c:pt idx="5419">
                  <c:v>5.47</c:v>
                </c:pt>
                <c:pt idx="5420">
                  <c:v>5.47</c:v>
                </c:pt>
                <c:pt idx="5421">
                  <c:v>5.44</c:v>
                </c:pt>
                <c:pt idx="5422">
                  <c:v>5.43</c:v>
                </c:pt>
                <c:pt idx="5423">
                  <c:v>5.43</c:v>
                </c:pt>
                <c:pt idx="5424">
                  <c:v>5.43</c:v>
                </c:pt>
                <c:pt idx="5425">
                  <c:v>5.41</c:v>
                </c:pt>
                <c:pt idx="5426">
                  <c:v>5.4</c:v>
                </c:pt>
                <c:pt idx="5427">
                  <c:v>5.39</c:v>
                </c:pt>
                <c:pt idx="5428">
                  <c:v>5.39</c:v>
                </c:pt>
                <c:pt idx="5429">
                  <c:v>5.4</c:v>
                </c:pt>
                <c:pt idx="5430">
                  <c:v>5.38</c:v>
                </c:pt>
                <c:pt idx="5431">
                  <c:v>5.38</c:v>
                </c:pt>
                <c:pt idx="5432">
                  <c:v>5.38</c:v>
                </c:pt>
                <c:pt idx="5433">
                  <c:v>5.37</c:v>
                </c:pt>
                <c:pt idx="5434">
                  <c:v>5.36</c:v>
                </c:pt>
                <c:pt idx="5435">
                  <c:v>5.36</c:v>
                </c:pt>
                <c:pt idx="5436">
                  <c:v>5.34</c:v>
                </c:pt>
                <c:pt idx="5437">
                  <c:v>5.34</c:v>
                </c:pt>
                <c:pt idx="5438">
                  <c:v>5.34</c:v>
                </c:pt>
                <c:pt idx="5439">
                  <c:v>5.35</c:v>
                </c:pt>
                <c:pt idx="5440">
                  <c:v>5.36</c:v>
                </c:pt>
                <c:pt idx="5441">
                  <c:v>5.37</c:v>
                </c:pt>
                <c:pt idx="5442">
                  <c:v>5.37</c:v>
                </c:pt>
                <c:pt idx="5443">
                  <c:v>5.37</c:v>
                </c:pt>
                <c:pt idx="5444">
                  <c:v>5.77</c:v>
                </c:pt>
                <c:pt idx="5445">
                  <c:v>5.83</c:v>
                </c:pt>
                <c:pt idx="5446">
                  <c:v>5.83</c:v>
                </c:pt>
                <c:pt idx="5447">
                  <c:v>5.82</c:v>
                </c:pt>
                <c:pt idx="5448">
                  <c:v>5.83</c:v>
                </c:pt>
                <c:pt idx="5449">
                  <c:v>5.83</c:v>
                </c:pt>
                <c:pt idx="5450">
                  <c:v>5.84</c:v>
                </c:pt>
                <c:pt idx="5451">
                  <c:v>5.86</c:v>
                </c:pt>
                <c:pt idx="5452">
                  <c:v>5.86</c:v>
                </c:pt>
                <c:pt idx="5453">
                  <c:v>5.88</c:v>
                </c:pt>
                <c:pt idx="5454">
                  <c:v>5.89</c:v>
                </c:pt>
                <c:pt idx="5455">
                  <c:v>5.89</c:v>
                </c:pt>
                <c:pt idx="5456">
                  <c:v>5.86</c:v>
                </c:pt>
                <c:pt idx="5457">
                  <c:v>5.88</c:v>
                </c:pt>
                <c:pt idx="5458">
                  <c:v>6.03</c:v>
                </c:pt>
                <c:pt idx="5459">
                  <c:v>6.09</c:v>
                </c:pt>
                <c:pt idx="5460">
                  <c:v>6.13</c:v>
                </c:pt>
                <c:pt idx="5461">
                  <c:v>6.13</c:v>
                </c:pt>
                <c:pt idx="5462">
                  <c:v>6.15</c:v>
                </c:pt>
                <c:pt idx="5463">
                  <c:v>6.15</c:v>
                </c:pt>
                <c:pt idx="5464">
                  <c:v>6.15</c:v>
                </c:pt>
                <c:pt idx="5465">
                  <c:v>6.16</c:v>
                </c:pt>
                <c:pt idx="5466">
                  <c:v>6.17</c:v>
                </c:pt>
                <c:pt idx="5467">
                  <c:v>6.17</c:v>
                </c:pt>
                <c:pt idx="5468">
                  <c:v>6.18</c:v>
                </c:pt>
                <c:pt idx="5469">
                  <c:v>6.18</c:v>
                </c:pt>
                <c:pt idx="5470">
                  <c:v>6.22</c:v>
                </c:pt>
                <c:pt idx="5471">
                  <c:v>6.2</c:v>
                </c:pt>
                <c:pt idx="5472">
                  <c:v>6.23</c:v>
                </c:pt>
                <c:pt idx="5473">
                  <c:v>6.23</c:v>
                </c:pt>
                <c:pt idx="5474">
                  <c:v>6.23</c:v>
                </c:pt>
                <c:pt idx="5475">
                  <c:v>6.22</c:v>
                </c:pt>
                <c:pt idx="5476">
                  <c:v>6.21</c:v>
                </c:pt>
                <c:pt idx="5477">
                  <c:v>6.24</c:v>
                </c:pt>
                <c:pt idx="5478">
                  <c:v>6.24</c:v>
                </c:pt>
                <c:pt idx="5479">
                  <c:v>6.24</c:v>
                </c:pt>
                <c:pt idx="5480">
                  <c:v>6.24</c:v>
                </c:pt>
                <c:pt idx="5481">
                  <c:v>6.24</c:v>
                </c:pt>
                <c:pt idx="5482">
                  <c:v>6.21</c:v>
                </c:pt>
                <c:pt idx="5483">
                  <c:v>6.17</c:v>
                </c:pt>
                <c:pt idx="5484">
                  <c:v>6.15</c:v>
                </c:pt>
                <c:pt idx="5485">
                  <c:v>6.14</c:v>
                </c:pt>
                <c:pt idx="5486">
                  <c:v>6.13</c:v>
                </c:pt>
                <c:pt idx="5487">
                  <c:v>6.12</c:v>
                </c:pt>
                <c:pt idx="5488">
                  <c:v>6.13</c:v>
                </c:pt>
                <c:pt idx="5489">
                  <c:v>6.12</c:v>
                </c:pt>
                <c:pt idx="5490">
                  <c:v>6.12</c:v>
                </c:pt>
                <c:pt idx="5491">
                  <c:v>6.13</c:v>
                </c:pt>
                <c:pt idx="5492">
                  <c:v>6.12</c:v>
                </c:pt>
                <c:pt idx="5493">
                  <c:v>6.11</c:v>
                </c:pt>
                <c:pt idx="5494">
                  <c:v>6.1</c:v>
                </c:pt>
                <c:pt idx="5495">
                  <c:v>6.08</c:v>
                </c:pt>
                <c:pt idx="5496">
                  <c:v>6.08</c:v>
                </c:pt>
                <c:pt idx="5497">
                  <c:v>6.06</c:v>
                </c:pt>
                <c:pt idx="5498">
                  <c:v>6.06</c:v>
                </c:pt>
                <c:pt idx="5499">
                  <c:v>6.05</c:v>
                </c:pt>
                <c:pt idx="5500">
                  <c:v>6.05</c:v>
                </c:pt>
                <c:pt idx="5501">
                  <c:v>6.06</c:v>
                </c:pt>
                <c:pt idx="5502">
                  <c:v>6.06</c:v>
                </c:pt>
                <c:pt idx="5503">
                  <c:v>6.06</c:v>
                </c:pt>
                <c:pt idx="5504">
                  <c:v>6.06</c:v>
                </c:pt>
                <c:pt idx="5505">
                  <c:v>6.06</c:v>
                </c:pt>
                <c:pt idx="5506">
                  <c:v>6.06</c:v>
                </c:pt>
                <c:pt idx="5507">
                  <c:v>6.06</c:v>
                </c:pt>
                <c:pt idx="5508">
                  <c:v>6.04</c:v>
                </c:pt>
                <c:pt idx="5509">
                  <c:v>6.05</c:v>
                </c:pt>
                <c:pt idx="5510">
                  <c:v>6.05</c:v>
                </c:pt>
                <c:pt idx="5511">
                  <c:v>6.05</c:v>
                </c:pt>
                <c:pt idx="5512">
                  <c:v>6.06</c:v>
                </c:pt>
                <c:pt idx="5513">
                  <c:v>6.06</c:v>
                </c:pt>
                <c:pt idx="5514">
                  <c:v>6.06</c:v>
                </c:pt>
                <c:pt idx="5515">
                  <c:v>6.06</c:v>
                </c:pt>
                <c:pt idx="5516">
                  <c:v>6.05</c:v>
                </c:pt>
                <c:pt idx="5517">
                  <c:v>6.05</c:v>
                </c:pt>
                <c:pt idx="5518">
                  <c:v>6.04</c:v>
                </c:pt>
                <c:pt idx="5519">
                  <c:v>6.04</c:v>
                </c:pt>
                <c:pt idx="5520">
                  <c:v>6.06</c:v>
                </c:pt>
                <c:pt idx="5521">
                  <c:v>6.05</c:v>
                </c:pt>
                <c:pt idx="5522">
                  <c:v>6.05</c:v>
                </c:pt>
                <c:pt idx="5523">
                  <c:v>6.05</c:v>
                </c:pt>
                <c:pt idx="5524">
                  <c:v>6.05</c:v>
                </c:pt>
                <c:pt idx="5525">
                  <c:v>6.06</c:v>
                </c:pt>
                <c:pt idx="5526">
                  <c:v>6.06</c:v>
                </c:pt>
                <c:pt idx="5527">
                  <c:v>6.06</c:v>
                </c:pt>
                <c:pt idx="5528">
                  <c:v>6.06</c:v>
                </c:pt>
                <c:pt idx="5529">
                  <c:v>6.06</c:v>
                </c:pt>
                <c:pt idx="5530">
                  <c:v>6.05</c:v>
                </c:pt>
                <c:pt idx="5531">
                  <c:v>6.05</c:v>
                </c:pt>
                <c:pt idx="5532">
                  <c:v>6.04</c:v>
                </c:pt>
                <c:pt idx="5533">
                  <c:v>6.05</c:v>
                </c:pt>
                <c:pt idx="5534">
                  <c:v>6.06</c:v>
                </c:pt>
                <c:pt idx="5535">
                  <c:v>6.07</c:v>
                </c:pt>
                <c:pt idx="5536">
                  <c:v>6.08</c:v>
                </c:pt>
                <c:pt idx="5537">
                  <c:v>6.09</c:v>
                </c:pt>
                <c:pt idx="5538">
                  <c:v>6.12</c:v>
                </c:pt>
                <c:pt idx="5539">
                  <c:v>5.67</c:v>
                </c:pt>
                <c:pt idx="5540">
                  <c:v>5.6</c:v>
                </c:pt>
                <c:pt idx="5541">
                  <c:v>5.6</c:v>
                </c:pt>
                <c:pt idx="5542">
                  <c:v>5.61</c:v>
                </c:pt>
                <c:pt idx="5543">
                  <c:v>5.6</c:v>
                </c:pt>
                <c:pt idx="5544">
                  <c:v>5.57</c:v>
                </c:pt>
                <c:pt idx="5545">
                  <c:v>5.59</c:v>
                </c:pt>
                <c:pt idx="5546">
                  <c:v>5.59</c:v>
                </c:pt>
                <c:pt idx="5547">
                  <c:v>5.59</c:v>
                </c:pt>
                <c:pt idx="5548">
                  <c:v>5.59</c:v>
                </c:pt>
                <c:pt idx="5549">
                  <c:v>5.59</c:v>
                </c:pt>
                <c:pt idx="5550">
                  <c:v>5.6</c:v>
                </c:pt>
                <c:pt idx="5551">
                  <c:v>5.59</c:v>
                </c:pt>
                <c:pt idx="5552">
                  <c:v>5.44</c:v>
                </c:pt>
                <c:pt idx="5553">
                  <c:v>5.77</c:v>
                </c:pt>
                <c:pt idx="5554">
                  <c:v>5.99</c:v>
                </c:pt>
                <c:pt idx="5555">
                  <c:v>6.07</c:v>
                </c:pt>
                <c:pt idx="5556">
                  <c:v>6.09</c:v>
                </c:pt>
                <c:pt idx="5557">
                  <c:v>6.1</c:v>
                </c:pt>
                <c:pt idx="5558">
                  <c:v>6.11</c:v>
                </c:pt>
                <c:pt idx="5559">
                  <c:v>6.12</c:v>
                </c:pt>
                <c:pt idx="5560">
                  <c:v>6.12</c:v>
                </c:pt>
                <c:pt idx="5561">
                  <c:v>6.12</c:v>
                </c:pt>
                <c:pt idx="5562">
                  <c:v>6.14</c:v>
                </c:pt>
                <c:pt idx="5563">
                  <c:v>5.96</c:v>
                </c:pt>
                <c:pt idx="5564">
                  <c:v>5.92</c:v>
                </c:pt>
                <c:pt idx="5565">
                  <c:v>5.9</c:v>
                </c:pt>
                <c:pt idx="5566">
                  <c:v>5.9</c:v>
                </c:pt>
                <c:pt idx="5567">
                  <c:v>5.89</c:v>
                </c:pt>
                <c:pt idx="5568">
                  <c:v>5.89</c:v>
                </c:pt>
                <c:pt idx="5569">
                  <c:v>5.89</c:v>
                </c:pt>
                <c:pt idx="5570">
                  <c:v>5.89</c:v>
                </c:pt>
                <c:pt idx="5571">
                  <c:v>5.89</c:v>
                </c:pt>
                <c:pt idx="5572">
                  <c:v>5.9</c:v>
                </c:pt>
                <c:pt idx="5573">
                  <c:v>5.9</c:v>
                </c:pt>
                <c:pt idx="5574">
                  <c:v>5.9</c:v>
                </c:pt>
                <c:pt idx="5575">
                  <c:v>5.89</c:v>
                </c:pt>
                <c:pt idx="5576">
                  <c:v>5.89</c:v>
                </c:pt>
                <c:pt idx="5577">
                  <c:v>5.88</c:v>
                </c:pt>
                <c:pt idx="5578">
                  <c:v>5.88</c:v>
                </c:pt>
                <c:pt idx="5579">
                  <c:v>5.88</c:v>
                </c:pt>
                <c:pt idx="5580">
                  <c:v>5.87</c:v>
                </c:pt>
                <c:pt idx="5581">
                  <c:v>5.87</c:v>
                </c:pt>
                <c:pt idx="5582">
                  <c:v>5.87</c:v>
                </c:pt>
                <c:pt idx="5583">
                  <c:v>5.87</c:v>
                </c:pt>
                <c:pt idx="5584">
                  <c:v>5.88</c:v>
                </c:pt>
                <c:pt idx="5585">
                  <c:v>5.88</c:v>
                </c:pt>
                <c:pt idx="5586">
                  <c:v>5.88</c:v>
                </c:pt>
                <c:pt idx="5587">
                  <c:v>5.88</c:v>
                </c:pt>
                <c:pt idx="5588">
                  <c:v>5.88</c:v>
                </c:pt>
                <c:pt idx="5589">
                  <c:v>5.88</c:v>
                </c:pt>
                <c:pt idx="5590">
                  <c:v>5.88</c:v>
                </c:pt>
                <c:pt idx="5591">
                  <c:v>5.88</c:v>
                </c:pt>
                <c:pt idx="5592">
                  <c:v>5.88</c:v>
                </c:pt>
                <c:pt idx="5593">
                  <c:v>5.89</c:v>
                </c:pt>
                <c:pt idx="5594">
                  <c:v>5.89</c:v>
                </c:pt>
                <c:pt idx="5595">
                  <c:v>5.89</c:v>
                </c:pt>
                <c:pt idx="5596">
                  <c:v>5.89</c:v>
                </c:pt>
                <c:pt idx="5597">
                  <c:v>5.89</c:v>
                </c:pt>
                <c:pt idx="5598">
                  <c:v>5.89</c:v>
                </c:pt>
                <c:pt idx="5599">
                  <c:v>5.9</c:v>
                </c:pt>
                <c:pt idx="5600">
                  <c:v>5.9</c:v>
                </c:pt>
                <c:pt idx="5601">
                  <c:v>5.9</c:v>
                </c:pt>
                <c:pt idx="5602">
                  <c:v>5.89</c:v>
                </c:pt>
                <c:pt idx="5603">
                  <c:v>5.89</c:v>
                </c:pt>
                <c:pt idx="5604">
                  <c:v>5.88</c:v>
                </c:pt>
                <c:pt idx="5605">
                  <c:v>5.88</c:v>
                </c:pt>
                <c:pt idx="5606">
                  <c:v>5.88</c:v>
                </c:pt>
                <c:pt idx="5607">
                  <c:v>5.88</c:v>
                </c:pt>
                <c:pt idx="5608">
                  <c:v>5.88</c:v>
                </c:pt>
                <c:pt idx="5609">
                  <c:v>5.88</c:v>
                </c:pt>
                <c:pt idx="5610">
                  <c:v>5.88</c:v>
                </c:pt>
                <c:pt idx="5611">
                  <c:v>5.88</c:v>
                </c:pt>
                <c:pt idx="5612">
                  <c:v>5.89</c:v>
                </c:pt>
                <c:pt idx="5613">
                  <c:v>5.88</c:v>
                </c:pt>
                <c:pt idx="5614">
                  <c:v>5.88</c:v>
                </c:pt>
                <c:pt idx="5615">
                  <c:v>5.88</c:v>
                </c:pt>
                <c:pt idx="5616">
                  <c:v>5.88</c:v>
                </c:pt>
                <c:pt idx="5617">
                  <c:v>5.88</c:v>
                </c:pt>
                <c:pt idx="5618">
                  <c:v>5.88</c:v>
                </c:pt>
                <c:pt idx="5619">
                  <c:v>5.88</c:v>
                </c:pt>
                <c:pt idx="5620">
                  <c:v>5.88</c:v>
                </c:pt>
                <c:pt idx="5621">
                  <c:v>5.88</c:v>
                </c:pt>
                <c:pt idx="5622">
                  <c:v>5.9</c:v>
                </c:pt>
                <c:pt idx="5623">
                  <c:v>5.9</c:v>
                </c:pt>
                <c:pt idx="5624">
                  <c:v>5.9</c:v>
                </c:pt>
                <c:pt idx="5625">
                  <c:v>5.91</c:v>
                </c:pt>
                <c:pt idx="5626">
                  <c:v>5.93</c:v>
                </c:pt>
                <c:pt idx="5627">
                  <c:v>5.91</c:v>
                </c:pt>
                <c:pt idx="5628">
                  <c:v>5.9</c:v>
                </c:pt>
                <c:pt idx="5629">
                  <c:v>5.9</c:v>
                </c:pt>
                <c:pt idx="5630">
                  <c:v>5.9</c:v>
                </c:pt>
                <c:pt idx="5631">
                  <c:v>5.91</c:v>
                </c:pt>
                <c:pt idx="5632">
                  <c:v>5.91</c:v>
                </c:pt>
                <c:pt idx="5633">
                  <c:v>5.92</c:v>
                </c:pt>
                <c:pt idx="5634">
                  <c:v>5.94</c:v>
                </c:pt>
                <c:pt idx="5635">
                  <c:v>5.95</c:v>
                </c:pt>
                <c:pt idx="5636">
                  <c:v>5.95</c:v>
                </c:pt>
                <c:pt idx="5637">
                  <c:v>5.96</c:v>
                </c:pt>
                <c:pt idx="5638">
                  <c:v>5.97</c:v>
                </c:pt>
                <c:pt idx="5639">
                  <c:v>5.98</c:v>
                </c:pt>
                <c:pt idx="5640">
                  <c:v>5.98</c:v>
                </c:pt>
                <c:pt idx="5641">
                  <c:v>5.97</c:v>
                </c:pt>
                <c:pt idx="5642">
                  <c:v>5.96</c:v>
                </c:pt>
                <c:pt idx="5643">
                  <c:v>5.96</c:v>
                </c:pt>
                <c:pt idx="5644">
                  <c:v>5.96</c:v>
                </c:pt>
                <c:pt idx="5645">
                  <c:v>5.99</c:v>
                </c:pt>
                <c:pt idx="5646">
                  <c:v>6</c:v>
                </c:pt>
                <c:pt idx="5647">
                  <c:v>6.02</c:v>
                </c:pt>
                <c:pt idx="5648">
                  <c:v>6.04</c:v>
                </c:pt>
                <c:pt idx="5649">
                  <c:v>6.04</c:v>
                </c:pt>
                <c:pt idx="5650">
                  <c:v>6.05</c:v>
                </c:pt>
                <c:pt idx="5651">
                  <c:v>6.04</c:v>
                </c:pt>
                <c:pt idx="5652">
                  <c:v>6.05</c:v>
                </c:pt>
                <c:pt idx="5653">
                  <c:v>6.05</c:v>
                </c:pt>
                <c:pt idx="5654">
                  <c:v>6.06</c:v>
                </c:pt>
                <c:pt idx="5655">
                  <c:v>6.06</c:v>
                </c:pt>
                <c:pt idx="5656">
                  <c:v>6.08</c:v>
                </c:pt>
                <c:pt idx="5657">
                  <c:v>6.08</c:v>
                </c:pt>
                <c:pt idx="5658">
                  <c:v>6.09</c:v>
                </c:pt>
                <c:pt idx="5659">
                  <c:v>6.1</c:v>
                </c:pt>
                <c:pt idx="5660">
                  <c:v>6.09</c:v>
                </c:pt>
                <c:pt idx="5661">
                  <c:v>6.08</c:v>
                </c:pt>
                <c:pt idx="5662">
                  <c:v>6.07</c:v>
                </c:pt>
                <c:pt idx="5663">
                  <c:v>6.05</c:v>
                </c:pt>
                <c:pt idx="5664">
                  <c:v>6.04</c:v>
                </c:pt>
                <c:pt idx="5665">
                  <c:v>6.04</c:v>
                </c:pt>
                <c:pt idx="5666">
                  <c:v>6.03</c:v>
                </c:pt>
                <c:pt idx="5667">
                  <c:v>6.02</c:v>
                </c:pt>
                <c:pt idx="5668">
                  <c:v>6.02</c:v>
                </c:pt>
                <c:pt idx="5669">
                  <c:v>6.03</c:v>
                </c:pt>
                <c:pt idx="5670">
                  <c:v>6.02</c:v>
                </c:pt>
                <c:pt idx="5671">
                  <c:v>6.02</c:v>
                </c:pt>
                <c:pt idx="5672">
                  <c:v>6.03</c:v>
                </c:pt>
                <c:pt idx="5673">
                  <c:v>6.03</c:v>
                </c:pt>
                <c:pt idx="5674">
                  <c:v>6.01</c:v>
                </c:pt>
                <c:pt idx="5675">
                  <c:v>6.01</c:v>
                </c:pt>
                <c:pt idx="5676">
                  <c:v>6</c:v>
                </c:pt>
                <c:pt idx="5677">
                  <c:v>5.99</c:v>
                </c:pt>
                <c:pt idx="5678">
                  <c:v>5.98</c:v>
                </c:pt>
                <c:pt idx="5679">
                  <c:v>5.97</c:v>
                </c:pt>
                <c:pt idx="5680">
                  <c:v>5.98</c:v>
                </c:pt>
                <c:pt idx="5681">
                  <c:v>5.99</c:v>
                </c:pt>
                <c:pt idx="5682">
                  <c:v>5.99</c:v>
                </c:pt>
                <c:pt idx="5683">
                  <c:v>5.98</c:v>
                </c:pt>
                <c:pt idx="5684">
                  <c:v>5.98</c:v>
                </c:pt>
                <c:pt idx="5685">
                  <c:v>5.98</c:v>
                </c:pt>
                <c:pt idx="5686">
                  <c:v>5.98</c:v>
                </c:pt>
                <c:pt idx="5687">
                  <c:v>5.98</c:v>
                </c:pt>
                <c:pt idx="5688">
                  <c:v>5.98</c:v>
                </c:pt>
                <c:pt idx="5689">
                  <c:v>5.98</c:v>
                </c:pt>
                <c:pt idx="5690">
                  <c:v>5.97</c:v>
                </c:pt>
                <c:pt idx="5691">
                  <c:v>5.97</c:v>
                </c:pt>
                <c:pt idx="5692">
                  <c:v>5.97</c:v>
                </c:pt>
                <c:pt idx="5693">
                  <c:v>5.98</c:v>
                </c:pt>
                <c:pt idx="5694">
                  <c:v>5.97</c:v>
                </c:pt>
                <c:pt idx="5695">
                  <c:v>5.96</c:v>
                </c:pt>
                <c:pt idx="5696">
                  <c:v>5.96</c:v>
                </c:pt>
                <c:pt idx="5697">
                  <c:v>6.03</c:v>
                </c:pt>
                <c:pt idx="5698">
                  <c:v>6.08</c:v>
                </c:pt>
                <c:pt idx="5699">
                  <c:v>6.09</c:v>
                </c:pt>
                <c:pt idx="5700">
                  <c:v>6.09</c:v>
                </c:pt>
                <c:pt idx="5701">
                  <c:v>6.08</c:v>
                </c:pt>
                <c:pt idx="5702">
                  <c:v>6.06</c:v>
                </c:pt>
                <c:pt idx="5703">
                  <c:v>6.05</c:v>
                </c:pt>
                <c:pt idx="5704">
                  <c:v>6.04</c:v>
                </c:pt>
                <c:pt idx="5705">
                  <c:v>6.04</c:v>
                </c:pt>
                <c:pt idx="5706">
                  <c:v>6.04</c:v>
                </c:pt>
                <c:pt idx="5707">
                  <c:v>6.04</c:v>
                </c:pt>
                <c:pt idx="5708">
                  <c:v>6.03</c:v>
                </c:pt>
                <c:pt idx="5709">
                  <c:v>6.03</c:v>
                </c:pt>
                <c:pt idx="5710">
                  <c:v>6.02</c:v>
                </c:pt>
                <c:pt idx="5711">
                  <c:v>6.02</c:v>
                </c:pt>
                <c:pt idx="5712">
                  <c:v>6.02</c:v>
                </c:pt>
                <c:pt idx="5713">
                  <c:v>6.03</c:v>
                </c:pt>
                <c:pt idx="5714">
                  <c:v>6.02</c:v>
                </c:pt>
                <c:pt idx="5715">
                  <c:v>6.02</c:v>
                </c:pt>
                <c:pt idx="5716">
                  <c:v>6.02</c:v>
                </c:pt>
                <c:pt idx="5717">
                  <c:v>6.02</c:v>
                </c:pt>
                <c:pt idx="5718">
                  <c:v>6.02</c:v>
                </c:pt>
                <c:pt idx="5719">
                  <c:v>6.02</c:v>
                </c:pt>
                <c:pt idx="5720">
                  <c:v>6</c:v>
                </c:pt>
                <c:pt idx="5721">
                  <c:v>6</c:v>
                </c:pt>
                <c:pt idx="5722">
                  <c:v>6.01</c:v>
                </c:pt>
                <c:pt idx="5723">
                  <c:v>6.01</c:v>
                </c:pt>
                <c:pt idx="5724">
                  <c:v>6.01</c:v>
                </c:pt>
                <c:pt idx="5725">
                  <c:v>6</c:v>
                </c:pt>
                <c:pt idx="5726">
                  <c:v>5.99</c:v>
                </c:pt>
                <c:pt idx="5727">
                  <c:v>5.98</c:v>
                </c:pt>
                <c:pt idx="5728">
                  <c:v>5.98</c:v>
                </c:pt>
                <c:pt idx="5729">
                  <c:v>5.98</c:v>
                </c:pt>
                <c:pt idx="5730">
                  <c:v>5.98</c:v>
                </c:pt>
                <c:pt idx="5731">
                  <c:v>5.98</c:v>
                </c:pt>
                <c:pt idx="5732">
                  <c:v>5.98</c:v>
                </c:pt>
                <c:pt idx="5733">
                  <c:v>5.98</c:v>
                </c:pt>
                <c:pt idx="5734">
                  <c:v>5.98</c:v>
                </c:pt>
                <c:pt idx="5735">
                  <c:v>5.98</c:v>
                </c:pt>
                <c:pt idx="5736">
                  <c:v>5.97</c:v>
                </c:pt>
                <c:pt idx="5737">
                  <c:v>5.97</c:v>
                </c:pt>
                <c:pt idx="5738">
                  <c:v>5.96</c:v>
                </c:pt>
                <c:pt idx="5739">
                  <c:v>5.96</c:v>
                </c:pt>
                <c:pt idx="5740">
                  <c:v>5.96</c:v>
                </c:pt>
                <c:pt idx="5741">
                  <c:v>5.96</c:v>
                </c:pt>
                <c:pt idx="5742">
                  <c:v>5.96</c:v>
                </c:pt>
                <c:pt idx="5743">
                  <c:v>5.96</c:v>
                </c:pt>
                <c:pt idx="5744">
                  <c:v>5.95</c:v>
                </c:pt>
                <c:pt idx="5745">
                  <c:v>5.95</c:v>
                </c:pt>
                <c:pt idx="5746">
                  <c:v>5.95</c:v>
                </c:pt>
                <c:pt idx="5747">
                  <c:v>5.95</c:v>
                </c:pt>
                <c:pt idx="5748">
                  <c:v>5.95</c:v>
                </c:pt>
                <c:pt idx="5749">
                  <c:v>5.95</c:v>
                </c:pt>
                <c:pt idx="5750">
                  <c:v>5.95</c:v>
                </c:pt>
                <c:pt idx="5751">
                  <c:v>5.95</c:v>
                </c:pt>
                <c:pt idx="5752">
                  <c:v>5.95</c:v>
                </c:pt>
                <c:pt idx="5753">
                  <c:v>5.95</c:v>
                </c:pt>
                <c:pt idx="5754">
                  <c:v>5.97</c:v>
                </c:pt>
                <c:pt idx="5755">
                  <c:v>5.97</c:v>
                </c:pt>
                <c:pt idx="5756">
                  <c:v>5.97</c:v>
                </c:pt>
                <c:pt idx="5757">
                  <c:v>5.97</c:v>
                </c:pt>
                <c:pt idx="5758">
                  <c:v>5.98</c:v>
                </c:pt>
                <c:pt idx="5759">
                  <c:v>5.98</c:v>
                </c:pt>
                <c:pt idx="5760">
                  <c:v>5.98</c:v>
                </c:pt>
                <c:pt idx="5761">
                  <c:v>5.97</c:v>
                </c:pt>
                <c:pt idx="5762">
                  <c:v>5.97</c:v>
                </c:pt>
                <c:pt idx="5763">
                  <c:v>5.98</c:v>
                </c:pt>
                <c:pt idx="5764">
                  <c:v>5.98</c:v>
                </c:pt>
                <c:pt idx="5765">
                  <c:v>6</c:v>
                </c:pt>
                <c:pt idx="5766">
                  <c:v>6</c:v>
                </c:pt>
                <c:pt idx="5767">
                  <c:v>6.01</c:v>
                </c:pt>
                <c:pt idx="5768">
                  <c:v>6.01</c:v>
                </c:pt>
                <c:pt idx="5769">
                  <c:v>6.01</c:v>
                </c:pt>
                <c:pt idx="5770">
                  <c:v>6.02</c:v>
                </c:pt>
                <c:pt idx="5771">
                  <c:v>6.02</c:v>
                </c:pt>
                <c:pt idx="5772">
                  <c:v>6.02</c:v>
                </c:pt>
                <c:pt idx="5773">
                  <c:v>6.02</c:v>
                </c:pt>
                <c:pt idx="5774">
                  <c:v>6.03</c:v>
                </c:pt>
                <c:pt idx="5775">
                  <c:v>6.03</c:v>
                </c:pt>
                <c:pt idx="5776">
                  <c:v>6.04</c:v>
                </c:pt>
                <c:pt idx="5777">
                  <c:v>6.05</c:v>
                </c:pt>
                <c:pt idx="5778">
                  <c:v>6.06</c:v>
                </c:pt>
                <c:pt idx="5779">
                  <c:v>6.07</c:v>
                </c:pt>
                <c:pt idx="5780">
                  <c:v>6.06</c:v>
                </c:pt>
                <c:pt idx="5781">
                  <c:v>6.05</c:v>
                </c:pt>
                <c:pt idx="5782">
                  <c:v>6.11</c:v>
                </c:pt>
                <c:pt idx="5783">
                  <c:v>6.19</c:v>
                </c:pt>
                <c:pt idx="5784">
                  <c:v>6.21</c:v>
                </c:pt>
                <c:pt idx="5785">
                  <c:v>6.22</c:v>
                </c:pt>
                <c:pt idx="5786">
                  <c:v>6.22</c:v>
                </c:pt>
                <c:pt idx="5787">
                  <c:v>6.22</c:v>
                </c:pt>
                <c:pt idx="5788">
                  <c:v>6.25</c:v>
                </c:pt>
                <c:pt idx="5789">
                  <c:v>6.25</c:v>
                </c:pt>
                <c:pt idx="5790">
                  <c:v>6.26</c:v>
                </c:pt>
                <c:pt idx="5791">
                  <c:v>6.26</c:v>
                </c:pt>
                <c:pt idx="5792">
                  <c:v>6.26</c:v>
                </c:pt>
                <c:pt idx="5793">
                  <c:v>6.27</c:v>
                </c:pt>
                <c:pt idx="5794">
                  <c:v>6.29</c:v>
                </c:pt>
                <c:pt idx="5795">
                  <c:v>6.29</c:v>
                </c:pt>
                <c:pt idx="5796">
                  <c:v>6.29</c:v>
                </c:pt>
                <c:pt idx="5797">
                  <c:v>6.3</c:v>
                </c:pt>
                <c:pt idx="5798">
                  <c:v>6.31</c:v>
                </c:pt>
                <c:pt idx="5799">
                  <c:v>6.32</c:v>
                </c:pt>
                <c:pt idx="5800">
                  <c:v>6.33</c:v>
                </c:pt>
                <c:pt idx="5801">
                  <c:v>6.34</c:v>
                </c:pt>
                <c:pt idx="5802">
                  <c:v>6.34</c:v>
                </c:pt>
                <c:pt idx="5803">
                  <c:v>6.34</c:v>
                </c:pt>
                <c:pt idx="5804">
                  <c:v>6.33</c:v>
                </c:pt>
                <c:pt idx="5805">
                  <c:v>6.37</c:v>
                </c:pt>
                <c:pt idx="5806">
                  <c:v>6.44</c:v>
                </c:pt>
                <c:pt idx="5807">
                  <c:v>6.47</c:v>
                </c:pt>
                <c:pt idx="5808">
                  <c:v>6.49</c:v>
                </c:pt>
                <c:pt idx="5809">
                  <c:v>6.53</c:v>
                </c:pt>
                <c:pt idx="5810">
                  <c:v>6.53</c:v>
                </c:pt>
                <c:pt idx="5811">
                  <c:v>6.53</c:v>
                </c:pt>
                <c:pt idx="5812">
                  <c:v>6.54</c:v>
                </c:pt>
                <c:pt idx="5813">
                  <c:v>6.54</c:v>
                </c:pt>
                <c:pt idx="5814">
                  <c:v>6.54</c:v>
                </c:pt>
                <c:pt idx="5815">
                  <c:v>6.54</c:v>
                </c:pt>
                <c:pt idx="5816">
                  <c:v>6.54</c:v>
                </c:pt>
                <c:pt idx="5817">
                  <c:v>6.55</c:v>
                </c:pt>
                <c:pt idx="5818">
                  <c:v>6.55</c:v>
                </c:pt>
                <c:pt idx="5819">
                  <c:v>6.54</c:v>
                </c:pt>
                <c:pt idx="5820">
                  <c:v>6.53</c:v>
                </c:pt>
                <c:pt idx="5821">
                  <c:v>6.52</c:v>
                </c:pt>
                <c:pt idx="5822">
                  <c:v>6.51</c:v>
                </c:pt>
                <c:pt idx="5823">
                  <c:v>6.5</c:v>
                </c:pt>
                <c:pt idx="5824">
                  <c:v>6.49</c:v>
                </c:pt>
                <c:pt idx="5825">
                  <c:v>6.48</c:v>
                </c:pt>
                <c:pt idx="5826">
                  <c:v>6.48</c:v>
                </c:pt>
                <c:pt idx="5827">
                  <c:v>6.48</c:v>
                </c:pt>
                <c:pt idx="5828">
                  <c:v>6.47</c:v>
                </c:pt>
                <c:pt idx="5829">
                  <c:v>6.45</c:v>
                </c:pt>
                <c:pt idx="5830">
                  <c:v>6.45</c:v>
                </c:pt>
                <c:pt idx="5831">
                  <c:v>6.45</c:v>
                </c:pt>
                <c:pt idx="5832">
                  <c:v>6.45</c:v>
                </c:pt>
                <c:pt idx="5833">
                  <c:v>6.45</c:v>
                </c:pt>
                <c:pt idx="5834">
                  <c:v>6.45</c:v>
                </c:pt>
                <c:pt idx="5835">
                  <c:v>6.45</c:v>
                </c:pt>
                <c:pt idx="5836">
                  <c:v>6.46</c:v>
                </c:pt>
                <c:pt idx="5837">
                  <c:v>6.46</c:v>
                </c:pt>
                <c:pt idx="5838">
                  <c:v>6.48</c:v>
                </c:pt>
                <c:pt idx="5839">
                  <c:v>6.49</c:v>
                </c:pt>
                <c:pt idx="5840">
                  <c:v>6.49</c:v>
                </c:pt>
                <c:pt idx="5841">
                  <c:v>6.5</c:v>
                </c:pt>
                <c:pt idx="5842">
                  <c:v>6.53</c:v>
                </c:pt>
                <c:pt idx="5843">
                  <c:v>6.54</c:v>
                </c:pt>
                <c:pt idx="5844">
                  <c:v>6.53</c:v>
                </c:pt>
                <c:pt idx="5845">
                  <c:v>6.53</c:v>
                </c:pt>
                <c:pt idx="5846">
                  <c:v>6.53</c:v>
                </c:pt>
                <c:pt idx="5847">
                  <c:v>6.52</c:v>
                </c:pt>
                <c:pt idx="5848">
                  <c:v>6.51</c:v>
                </c:pt>
                <c:pt idx="5849">
                  <c:v>6.52</c:v>
                </c:pt>
                <c:pt idx="5850">
                  <c:v>6.51</c:v>
                </c:pt>
                <c:pt idx="5851">
                  <c:v>6.5</c:v>
                </c:pt>
                <c:pt idx="5852">
                  <c:v>6.49</c:v>
                </c:pt>
                <c:pt idx="5853">
                  <c:v>6.48</c:v>
                </c:pt>
                <c:pt idx="5854">
                  <c:v>6.49</c:v>
                </c:pt>
                <c:pt idx="5855">
                  <c:v>6.5</c:v>
                </c:pt>
                <c:pt idx="5856">
                  <c:v>6.51</c:v>
                </c:pt>
                <c:pt idx="5857">
                  <c:v>6.51</c:v>
                </c:pt>
                <c:pt idx="5858">
                  <c:v>6.53</c:v>
                </c:pt>
                <c:pt idx="5859">
                  <c:v>6.53</c:v>
                </c:pt>
                <c:pt idx="5860">
                  <c:v>6.54</c:v>
                </c:pt>
                <c:pt idx="5861">
                  <c:v>6.56</c:v>
                </c:pt>
                <c:pt idx="5862">
                  <c:v>6.56</c:v>
                </c:pt>
                <c:pt idx="5863">
                  <c:v>6.56</c:v>
                </c:pt>
                <c:pt idx="5864">
                  <c:v>6.57</c:v>
                </c:pt>
                <c:pt idx="5865">
                  <c:v>6.57</c:v>
                </c:pt>
                <c:pt idx="5866">
                  <c:v>6.57</c:v>
                </c:pt>
                <c:pt idx="5867">
                  <c:v>6.57</c:v>
                </c:pt>
                <c:pt idx="5868">
                  <c:v>6.58</c:v>
                </c:pt>
                <c:pt idx="5869">
                  <c:v>6.58</c:v>
                </c:pt>
                <c:pt idx="5870">
                  <c:v>6.58</c:v>
                </c:pt>
                <c:pt idx="5871">
                  <c:v>6.58</c:v>
                </c:pt>
                <c:pt idx="5872">
                  <c:v>6.59</c:v>
                </c:pt>
                <c:pt idx="5873">
                  <c:v>6.59</c:v>
                </c:pt>
                <c:pt idx="5874">
                  <c:v>6.59</c:v>
                </c:pt>
                <c:pt idx="5875">
                  <c:v>6.58</c:v>
                </c:pt>
                <c:pt idx="5876">
                  <c:v>6.6</c:v>
                </c:pt>
                <c:pt idx="5877">
                  <c:v>6.6</c:v>
                </c:pt>
                <c:pt idx="5878">
                  <c:v>6.6</c:v>
                </c:pt>
                <c:pt idx="5879">
                  <c:v>6.6</c:v>
                </c:pt>
                <c:pt idx="5880">
                  <c:v>6.6</c:v>
                </c:pt>
                <c:pt idx="5881">
                  <c:v>6.6</c:v>
                </c:pt>
                <c:pt idx="5882">
                  <c:v>6.6</c:v>
                </c:pt>
                <c:pt idx="5883">
                  <c:v>6.59</c:v>
                </c:pt>
                <c:pt idx="5884">
                  <c:v>6.58</c:v>
                </c:pt>
                <c:pt idx="5885">
                  <c:v>6.58</c:v>
                </c:pt>
                <c:pt idx="5886">
                  <c:v>6.58</c:v>
                </c:pt>
                <c:pt idx="5887">
                  <c:v>6.58</c:v>
                </c:pt>
                <c:pt idx="5888">
                  <c:v>6.59</c:v>
                </c:pt>
                <c:pt idx="5889">
                  <c:v>6.58</c:v>
                </c:pt>
                <c:pt idx="5890">
                  <c:v>6.56</c:v>
                </c:pt>
                <c:pt idx="5891">
                  <c:v>6.55</c:v>
                </c:pt>
                <c:pt idx="5892">
                  <c:v>6.54</c:v>
                </c:pt>
                <c:pt idx="5893">
                  <c:v>6.54</c:v>
                </c:pt>
                <c:pt idx="5894">
                  <c:v>6.54</c:v>
                </c:pt>
                <c:pt idx="5895">
                  <c:v>6.55</c:v>
                </c:pt>
                <c:pt idx="5896">
                  <c:v>6.56</c:v>
                </c:pt>
                <c:pt idx="5897">
                  <c:v>6.56</c:v>
                </c:pt>
                <c:pt idx="5898">
                  <c:v>6.56</c:v>
                </c:pt>
                <c:pt idx="5899">
                  <c:v>6.56</c:v>
                </c:pt>
                <c:pt idx="5900">
                  <c:v>6.56</c:v>
                </c:pt>
                <c:pt idx="5901">
                  <c:v>6.56</c:v>
                </c:pt>
                <c:pt idx="5902">
                  <c:v>6.57</c:v>
                </c:pt>
                <c:pt idx="5903">
                  <c:v>6.56</c:v>
                </c:pt>
                <c:pt idx="5904">
                  <c:v>6.59</c:v>
                </c:pt>
                <c:pt idx="5905">
                  <c:v>6.6</c:v>
                </c:pt>
                <c:pt idx="5906">
                  <c:v>6.59</c:v>
                </c:pt>
                <c:pt idx="5907">
                  <c:v>6.59</c:v>
                </c:pt>
                <c:pt idx="5908">
                  <c:v>6.6</c:v>
                </c:pt>
                <c:pt idx="5909">
                  <c:v>6.61</c:v>
                </c:pt>
                <c:pt idx="5910">
                  <c:v>6.61</c:v>
                </c:pt>
                <c:pt idx="5911">
                  <c:v>6.61</c:v>
                </c:pt>
                <c:pt idx="5912">
                  <c:v>6.61</c:v>
                </c:pt>
                <c:pt idx="5913">
                  <c:v>6.61</c:v>
                </c:pt>
                <c:pt idx="5914">
                  <c:v>6.61</c:v>
                </c:pt>
                <c:pt idx="5915">
                  <c:v>6.61</c:v>
                </c:pt>
                <c:pt idx="5916">
                  <c:v>6.61</c:v>
                </c:pt>
                <c:pt idx="5917">
                  <c:v>6.6</c:v>
                </c:pt>
                <c:pt idx="5918">
                  <c:v>6.6</c:v>
                </c:pt>
                <c:pt idx="5919">
                  <c:v>6.59</c:v>
                </c:pt>
                <c:pt idx="5920">
                  <c:v>6.59</c:v>
                </c:pt>
                <c:pt idx="5921">
                  <c:v>6.6</c:v>
                </c:pt>
                <c:pt idx="5922">
                  <c:v>6.6</c:v>
                </c:pt>
                <c:pt idx="5923">
                  <c:v>6.6</c:v>
                </c:pt>
                <c:pt idx="5924">
                  <c:v>6.6</c:v>
                </c:pt>
                <c:pt idx="5925">
                  <c:v>6.57</c:v>
                </c:pt>
                <c:pt idx="5926">
                  <c:v>6.58</c:v>
                </c:pt>
                <c:pt idx="5927">
                  <c:v>6.59</c:v>
                </c:pt>
                <c:pt idx="5928">
                  <c:v>6.59</c:v>
                </c:pt>
                <c:pt idx="5929">
                  <c:v>6.57</c:v>
                </c:pt>
                <c:pt idx="5930">
                  <c:v>6.57</c:v>
                </c:pt>
                <c:pt idx="5931">
                  <c:v>6.57</c:v>
                </c:pt>
                <c:pt idx="5932">
                  <c:v>6.57</c:v>
                </c:pt>
                <c:pt idx="5933">
                  <c:v>6.56</c:v>
                </c:pt>
                <c:pt idx="5934">
                  <c:v>6.55</c:v>
                </c:pt>
                <c:pt idx="5935">
                  <c:v>6.55</c:v>
                </c:pt>
                <c:pt idx="5936">
                  <c:v>6.55</c:v>
                </c:pt>
                <c:pt idx="5937">
                  <c:v>6.55</c:v>
                </c:pt>
                <c:pt idx="5938">
                  <c:v>6.55</c:v>
                </c:pt>
                <c:pt idx="5939">
                  <c:v>6.55</c:v>
                </c:pt>
                <c:pt idx="5940">
                  <c:v>6.55</c:v>
                </c:pt>
                <c:pt idx="5941">
                  <c:v>6.58</c:v>
                </c:pt>
                <c:pt idx="5942">
                  <c:v>6.57</c:v>
                </c:pt>
                <c:pt idx="5943">
                  <c:v>6.57</c:v>
                </c:pt>
                <c:pt idx="5944">
                  <c:v>6.58</c:v>
                </c:pt>
                <c:pt idx="5945">
                  <c:v>6.58</c:v>
                </c:pt>
                <c:pt idx="5946">
                  <c:v>6.58</c:v>
                </c:pt>
                <c:pt idx="5947">
                  <c:v>6.58</c:v>
                </c:pt>
                <c:pt idx="5948">
                  <c:v>6.59</c:v>
                </c:pt>
                <c:pt idx="5949">
                  <c:v>6.59</c:v>
                </c:pt>
                <c:pt idx="5950">
                  <c:v>6.58</c:v>
                </c:pt>
                <c:pt idx="5951">
                  <c:v>6.58</c:v>
                </c:pt>
                <c:pt idx="5952">
                  <c:v>6.57</c:v>
                </c:pt>
                <c:pt idx="5953">
                  <c:v>6.57</c:v>
                </c:pt>
                <c:pt idx="5954">
                  <c:v>6.57</c:v>
                </c:pt>
                <c:pt idx="5955">
                  <c:v>6.56</c:v>
                </c:pt>
                <c:pt idx="5956">
                  <c:v>6.57</c:v>
                </c:pt>
                <c:pt idx="5957">
                  <c:v>6.57</c:v>
                </c:pt>
                <c:pt idx="5958">
                  <c:v>6.58</c:v>
                </c:pt>
                <c:pt idx="5959">
                  <c:v>6.58</c:v>
                </c:pt>
                <c:pt idx="5960">
                  <c:v>6.57</c:v>
                </c:pt>
                <c:pt idx="5961">
                  <c:v>6.57</c:v>
                </c:pt>
                <c:pt idx="5962">
                  <c:v>6.54</c:v>
                </c:pt>
                <c:pt idx="5963">
                  <c:v>6.54</c:v>
                </c:pt>
                <c:pt idx="5964">
                  <c:v>6.54</c:v>
                </c:pt>
                <c:pt idx="5965">
                  <c:v>6.55</c:v>
                </c:pt>
                <c:pt idx="5966">
                  <c:v>6.55</c:v>
                </c:pt>
                <c:pt idx="5967">
                  <c:v>6.57</c:v>
                </c:pt>
                <c:pt idx="5968">
                  <c:v>6.58</c:v>
                </c:pt>
                <c:pt idx="5969">
                  <c:v>6.6</c:v>
                </c:pt>
                <c:pt idx="5970">
                  <c:v>6.6</c:v>
                </c:pt>
                <c:pt idx="5971">
                  <c:v>6.61</c:v>
                </c:pt>
                <c:pt idx="5972">
                  <c:v>6.6</c:v>
                </c:pt>
                <c:pt idx="5973">
                  <c:v>6.61</c:v>
                </c:pt>
                <c:pt idx="5974">
                  <c:v>6.61</c:v>
                </c:pt>
                <c:pt idx="5975">
                  <c:v>6.62</c:v>
                </c:pt>
                <c:pt idx="5976">
                  <c:v>6.62</c:v>
                </c:pt>
                <c:pt idx="5977">
                  <c:v>6.62</c:v>
                </c:pt>
                <c:pt idx="5978">
                  <c:v>6.62</c:v>
                </c:pt>
                <c:pt idx="5979">
                  <c:v>6.64</c:v>
                </c:pt>
                <c:pt idx="5980">
                  <c:v>6.64</c:v>
                </c:pt>
                <c:pt idx="5981">
                  <c:v>6.65</c:v>
                </c:pt>
                <c:pt idx="5982">
                  <c:v>6.65</c:v>
                </c:pt>
                <c:pt idx="5983">
                  <c:v>6.65</c:v>
                </c:pt>
                <c:pt idx="5984">
                  <c:v>6.65</c:v>
                </c:pt>
                <c:pt idx="5985">
                  <c:v>6.65</c:v>
                </c:pt>
                <c:pt idx="5986">
                  <c:v>6.65</c:v>
                </c:pt>
                <c:pt idx="5987">
                  <c:v>6.64</c:v>
                </c:pt>
                <c:pt idx="5988">
                  <c:v>6.64</c:v>
                </c:pt>
                <c:pt idx="5989">
                  <c:v>6.64</c:v>
                </c:pt>
                <c:pt idx="5990">
                  <c:v>6.64</c:v>
                </c:pt>
                <c:pt idx="5991">
                  <c:v>6.63</c:v>
                </c:pt>
                <c:pt idx="5992">
                  <c:v>6.64</c:v>
                </c:pt>
                <c:pt idx="5993">
                  <c:v>6.65</c:v>
                </c:pt>
                <c:pt idx="5994">
                  <c:v>6.66</c:v>
                </c:pt>
                <c:pt idx="5995">
                  <c:v>6.65</c:v>
                </c:pt>
                <c:pt idx="5996">
                  <c:v>6.65</c:v>
                </c:pt>
                <c:pt idx="5997">
                  <c:v>6.64</c:v>
                </c:pt>
                <c:pt idx="5998">
                  <c:v>6.64</c:v>
                </c:pt>
                <c:pt idx="5999">
                  <c:v>6.62</c:v>
                </c:pt>
                <c:pt idx="6000">
                  <c:v>6.62</c:v>
                </c:pt>
                <c:pt idx="6001">
                  <c:v>6.62</c:v>
                </c:pt>
                <c:pt idx="6002">
                  <c:v>6.62</c:v>
                </c:pt>
                <c:pt idx="6003">
                  <c:v>6.62</c:v>
                </c:pt>
                <c:pt idx="6004">
                  <c:v>6.62</c:v>
                </c:pt>
                <c:pt idx="6005">
                  <c:v>6.62</c:v>
                </c:pt>
                <c:pt idx="6006">
                  <c:v>6.62</c:v>
                </c:pt>
                <c:pt idx="6007">
                  <c:v>6.61</c:v>
                </c:pt>
                <c:pt idx="6008">
                  <c:v>6.61</c:v>
                </c:pt>
                <c:pt idx="6009">
                  <c:v>6.61</c:v>
                </c:pt>
                <c:pt idx="6010">
                  <c:v>6.61</c:v>
                </c:pt>
                <c:pt idx="6011">
                  <c:v>6.61</c:v>
                </c:pt>
                <c:pt idx="6012">
                  <c:v>6.61</c:v>
                </c:pt>
                <c:pt idx="6013">
                  <c:v>6.6</c:v>
                </c:pt>
                <c:pt idx="6014">
                  <c:v>6.6</c:v>
                </c:pt>
                <c:pt idx="6015">
                  <c:v>6.61</c:v>
                </c:pt>
                <c:pt idx="6016">
                  <c:v>6.61</c:v>
                </c:pt>
                <c:pt idx="6017">
                  <c:v>6.62</c:v>
                </c:pt>
                <c:pt idx="6018">
                  <c:v>6.62</c:v>
                </c:pt>
                <c:pt idx="6019">
                  <c:v>6.62</c:v>
                </c:pt>
                <c:pt idx="6020">
                  <c:v>6.63</c:v>
                </c:pt>
                <c:pt idx="6021">
                  <c:v>6.63</c:v>
                </c:pt>
                <c:pt idx="6022">
                  <c:v>6.63</c:v>
                </c:pt>
                <c:pt idx="6023">
                  <c:v>6.62</c:v>
                </c:pt>
                <c:pt idx="6024">
                  <c:v>6.61</c:v>
                </c:pt>
                <c:pt idx="6025">
                  <c:v>6.61</c:v>
                </c:pt>
                <c:pt idx="6026">
                  <c:v>6.61</c:v>
                </c:pt>
                <c:pt idx="6027">
                  <c:v>6.61</c:v>
                </c:pt>
                <c:pt idx="6028">
                  <c:v>6.62</c:v>
                </c:pt>
                <c:pt idx="6029">
                  <c:v>6.62</c:v>
                </c:pt>
                <c:pt idx="6030">
                  <c:v>6.63</c:v>
                </c:pt>
                <c:pt idx="6031">
                  <c:v>6.63</c:v>
                </c:pt>
                <c:pt idx="6032">
                  <c:v>6.6</c:v>
                </c:pt>
                <c:pt idx="6033">
                  <c:v>6.53</c:v>
                </c:pt>
                <c:pt idx="6034">
                  <c:v>6.51</c:v>
                </c:pt>
                <c:pt idx="6035">
                  <c:v>6.49</c:v>
                </c:pt>
                <c:pt idx="6036">
                  <c:v>6.47</c:v>
                </c:pt>
                <c:pt idx="6037">
                  <c:v>6.45</c:v>
                </c:pt>
                <c:pt idx="6038">
                  <c:v>6.46</c:v>
                </c:pt>
                <c:pt idx="6039">
                  <c:v>6.47</c:v>
                </c:pt>
                <c:pt idx="6040">
                  <c:v>6.48</c:v>
                </c:pt>
                <c:pt idx="6041">
                  <c:v>6.48</c:v>
                </c:pt>
                <c:pt idx="6042">
                  <c:v>6.48</c:v>
                </c:pt>
                <c:pt idx="6043">
                  <c:v>6.47</c:v>
                </c:pt>
                <c:pt idx="6044">
                  <c:v>6.47</c:v>
                </c:pt>
                <c:pt idx="6045">
                  <c:v>6.52</c:v>
                </c:pt>
                <c:pt idx="6046">
                  <c:v>6.53</c:v>
                </c:pt>
                <c:pt idx="6047">
                  <c:v>6.52</c:v>
                </c:pt>
                <c:pt idx="6048">
                  <c:v>6.52</c:v>
                </c:pt>
                <c:pt idx="6049">
                  <c:v>6.52</c:v>
                </c:pt>
                <c:pt idx="6050">
                  <c:v>6.52</c:v>
                </c:pt>
                <c:pt idx="6051">
                  <c:v>6.52</c:v>
                </c:pt>
                <c:pt idx="6052">
                  <c:v>6.53</c:v>
                </c:pt>
                <c:pt idx="6053">
                  <c:v>6.54</c:v>
                </c:pt>
                <c:pt idx="6054">
                  <c:v>6.54</c:v>
                </c:pt>
                <c:pt idx="6055">
                  <c:v>6.54</c:v>
                </c:pt>
                <c:pt idx="6056">
                  <c:v>6.55</c:v>
                </c:pt>
                <c:pt idx="6057">
                  <c:v>6.55</c:v>
                </c:pt>
                <c:pt idx="6058">
                  <c:v>6.55</c:v>
                </c:pt>
                <c:pt idx="6059">
                  <c:v>6.57</c:v>
                </c:pt>
                <c:pt idx="6060">
                  <c:v>6.57</c:v>
                </c:pt>
                <c:pt idx="6061">
                  <c:v>6.57</c:v>
                </c:pt>
                <c:pt idx="6062">
                  <c:v>6.57</c:v>
                </c:pt>
                <c:pt idx="6063">
                  <c:v>6.57</c:v>
                </c:pt>
                <c:pt idx="6064">
                  <c:v>6.57</c:v>
                </c:pt>
                <c:pt idx="6065">
                  <c:v>6.57</c:v>
                </c:pt>
                <c:pt idx="6066">
                  <c:v>6.57</c:v>
                </c:pt>
                <c:pt idx="6067">
                  <c:v>6.56</c:v>
                </c:pt>
                <c:pt idx="6068">
                  <c:v>6.55</c:v>
                </c:pt>
                <c:pt idx="6069">
                  <c:v>6.54</c:v>
                </c:pt>
                <c:pt idx="6070">
                  <c:v>6.53</c:v>
                </c:pt>
                <c:pt idx="6071">
                  <c:v>6.53</c:v>
                </c:pt>
                <c:pt idx="6072">
                  <c:v>6.53</c:v>
                </c:pt>
                <c:pt idx="6073">
                  <c:v>6.54</c:v>
                </c:pt>
                <c:pt idx="6074">
                  <c:v>6.54</c:v>
                </c:pt>
                <c:pt idx="6075">
                  <c:v>6.54</c:v>
                </c:pt>
                <c:pt idx="6076">
                  <c:v>6.54</c:v>
                </c:pt>
                <c:pt idx="6077">
                  <c:v>6.55</c:v>
                </c:pt>
                <c:pt idx="6078">
                  <c:v>6.56</c:v>
                </c:pt>
                <c:pt idx="6079">
                  <c:v>6.56</c:v>
                </c:pt>
                <c:pt idx="6080">
                  <c:v>6.55</c:v>
                </c:pt>
                <c:pt idx="6081">
                  <c:v>6.48</c:v>
                </c:pt>
                <c:pt idx="6082">
                  <c:v>6.41</c:v>
                </c:pt>
                <c:pt idx="6083">
                  <c:v>6.35</c:v>
                </c:pt>
                <c:pt idx="6084">
                  <c:v>6.33</c:v>
                </c:pt>
                <c:pt idx="6085">
                  <c:v>6.31</c:v>
                </c:pt>
                <c:pt idx="6086">
                  <c:v>6.3</c:v>
                </c:pt>
                <c:pt idx="6087">
                  <c:v>6.3</c:v>
                </c:pt>
                <c:pt idx="6088">
                  <c:v>6.3</c:v>
                </c:pt>
                <c:pt idx="6089">
                  <c:v>6.3</c:v>
                </c:pt>
                <c:pt idx="6090">
                  <c:v>6.31</c:v>
                </c:pt>
                <c:pt idx="6091">
                  <c:v>6.31</c:v>
                </c:pt>
                <c:pt idx="6092">
                  <c:v>6.32</c:v>
                </c:pt>
                <c:pt idx="6093">
                  <c:v>6.32</c:v>
                </c:pt>
                <c:pt idx="6094">
                  <c:v>6.32</c:v>
                </c:pt>
                <c:pt idx="6095">
                  <c:v>6.32</c:v>
                </c:pt>
                <c:pt idx="6096">
                  <c:v>6.32</c:v>
                </c:pt>
                <c:pt idx="6097">
                  <c:v>6.31</c:v>
                </c:pt>
                <c:pt idx="6098">
                  <c:v>6.3</c:v>
                </c:pt>
                <c:pt idx="6099">
                  <c:v>6.3</c:v>
                </c:pt>
                <c:pt idx="6100">
                  <c:v>6.31</c:v>
                </c:pt>
                <c:pt idx="6101">
                  <c:v>6.31</c:v>
                </c:pt>
                <c:pt idx="6102">
                  <c:v>6.31</c:v>
                </c:pt>
                <c:pt idx="6103">
                  <c:v>6.31</c:v>
                </c:pt>
                <c:pt idx="6104">
                  <c:v>6.31</c:v>
                </c:pt>
                <c:pt idx="6105">
                  <c:v>6.31</c:v>
                </c:pt>
                <c:pt idx="6106">
                  <c:v>6.31</c:v>
                </c:pt>
                <c:pt idx="6107">
                  <c:v>6.31</c:v>
                </c:pt>
                <c:pt idx="6108">
                  <c:v>6.31</c:v>
                </c:pt>
                <c:pt idx="6109">
                  <c:v>6.31</c:v>
                </c:pt>
                <c:pt idx="6110">
                  <c:v>6.31</c:v>
                </c:pt>
                <c:pt idx="6111">
                  <c:v>6.31</c:v>
                </c:pt>
                <c:pt idx="6112">
                  <c:v>6.31</c:v>
                </c:pt>
                <c:pt idx="6113">
                  <c:v>6.33</c:v>
                </c:pt>
                <c:pt idx="6114">
                  <c:v>6.34</c:v>
                </c:pt>
                <c:pt idx="6115">
                  <c:v>6.34</c:v>
                </c:pt>
                <c:pt idx="6116">
                  <c:v>6.37</c:v>
                </c:pt>
                <c:pt idx="6117">
                  <c:v>6.37</c:v>
                </c:pt>
                <c:pt idx="6118">
                  <c:v>6.37</c:v>
                </c:pt>
                <c:pt idx="6119">
                  <c:v>6.38</c:v>
                </c:pt>
                <c:pt idx="6120">
                  <c:v>6.38</c:v>
                </c:pt>
                <c:pt idx="6121">
                  <c:v>6.38</c:v>
                </c:pt>
                <c:pt idx="6122">
                  <c:v>6.4</c:v>
                </c:pt>
                <c:pt idx="6123">
                  <c:v>6.42</c:v>
                </c:pt>
                <c:pt idx="6124">
                  <c:v>6.43</c:v>
                </c:pt>
                <c:pt idx="6125">
                  <c:v>6.43</c:v>
                </c:pt>
                <c:pt idx="6126">
                  <c:v>6.44</c:v>
                </c:pt>
                <c:pt idx="6127">
                  <c:v>6.44</c:v>
                </c:pt>
                <c:pt idx="6128">
                  <c:v>6.44</c:v>
                </c:pt>
                <c:pt idx="6129">
                  <c:v>6.42</c:v>
                </c:pt>
                <c:pt idx="6130">
                  <c:v>6.41</c:v>
                </c:pt>
                <c:pt idx="6131">
                  <c:v>6.38</c:v>
                </c:pt>
                <c:pt idx="6132">
                  <c:v>6.37</c:v>
                </c:pt>
                <c:pt idx="6133">
                  <c:v>6.35</c:v>
                </c:pt>
                <c:pt idx="6134">
                  <c:v>6.35</c:v>
                </c:pt>
                <c:pt idx="6135">
                  <c:v>6.37</c:v>
                </c:pt>
                <c:pt idx="6136">
                  <c:v>6.39</c:v>
                </c:pt>
                <c:pt idx="6137">
                  <c:v>6.41</c:v>
                </c:pt>
                <c:pt idx="6138">
                  <c:v>6.41</c:v>
                </c:pt>
                <c:pt idx="6139">
                  <c:v>6.42</c:v>
                </c:pt>
                <c:pt idx="6140">
                  <c:v>6.42</c:v>
                </c:pt>
                <c:pt idx="6141">
                  <c:v>6.42</c:v>
                </c:pt>
                <c:pt idx="6142">
                  <c:v>6.42</c:v>
                </c:pt>
                <c:pt idx="6143">
                  <c:v>6.41</c:v>
                </c:pt>
                <c:pt idx="6144">
                  <c:v>6.4</c:v>
                </c:pt>
                <c:pt idx="6145">
                  <c:v>6.38</c:v>
                </c:pt>
                <c:pt idx="6146">
                  <c:v>6.37</c:v>
                </c:pt>
                <c:pt idx="6147">
                  <c:v>6.37</c:v>
                </c:pt>
                <c:pt idx="6148">
                  <c:v>6.37</c:v>
                </c:pt>
                <c:pt idx="6149">
                  <c:v>6.36</c:v>
                </c:pt>
                <c:pt idx="6150">
                  <c:v>6.35</c:v>
                </c:pt>
                <c:pt idx="6151">
                  <c:v>6.34</c:v>
                </c:pt>
                <c:pt idx="6152">
                  <c:v>6.34</c:v>
                </c:pt>
                <c:pt idx="6153">
                  <c:v>6.34</c:v>
                </c:pt>
                <c:pt idx="6154">
                  <c:v>6.32</c:v>
                </c:pt>
                <c:pt idx="6155">
                  <c:v>6.32</c:v>
                </c:pt>
                <c:pt idx="6156">
                  <c:v>6.32</c:v>
                </c:pt>
                <c:pt idx="6157">
                  <c:v>6.31</c:v>
                </c:pt>
                <c:pt idx="6158">
                  <c:v>6.31</c:v>
                </c:pt>
                <c:pt idx="6159">
                  <c:v>6.3</c:v>
                </c:pt>
                <c:pt idx="6160">
                  <c:v>6.3</c:v>
                </c:pt>
                <c:pt idx="6161">
                  <c:v>6.3</c:v>
                </c:pt>
                <c:pt idx="6162">
                  <c:v>6.31</c:v>
                </c:pt>
                <c:pt idx="6163">
                  <c:v>6.29</c:v>
                </c:pt>
                <c:pt idx="6164">
                  <c:v>6.27</c:v>
                </c:pt>
                <c:pt idx="6165">
                  <c:v>6.28</c:v>
                </c:pt>
                <c:pt idx="6166">
                  <c:v>6.28</c:v>
                </c:pt>
                <c:pt idx="6167">
                  <c:v>6.27</c:v>
                </c:pt>
                <c:pt idx="6168">
                  <c:v>6.26</c:v>
                </c:pt>
                <c:pt idx="6169">
                  <c:v>6.26</c:v>
                </c:pt>
                <c:pt idx="6170">
                  <c:v>6.25</c:v>
                </c:pt>
                <c:pt idx="6171">
                  <c:v>6.25</c:v>
                </c:pt>
                <c:pt idx="6172">
                  <c:v>6.25</c:v>
                </c:pt>
                <c:pt idx="6173">
                  <c:v>6.25</c:v>
                </c:pt>
                <c:pt idx="6174">
                  <c:v>6.24</c:v>
                </c:pt>
                <c:pt idx="6175">
                  <c:v>6.23</c:v>
                </c:pt>
                <c:pt idx="6176">
                  <c:v>6.21</c:v>
                </c:pt>
                <c:pt idx="6177">
                  <c:v>6.18</c:v>
                </c:pt>
                <c:pt idx="6178">
                  <c:v>6.16</c:v>
                </c:pt>
                <c:pt idx="6179">
                  <c:v>6.16</c:v>
                </c:pt>
                <c:pt idx="6180">
                  <c:v>6.16</c:v>
                </c:pt>
                <c:pt idx="6181">
                  <c:v>6.16</c:v>
                </c:pt>
                <c:pt idx="6182">
                  <c:v>6.16</c:v>
                </c:pt>
                <c:pt idx="6183">
                  <c:v>6.16</c:v>
                </c:pt>
                <c:pt idx="6184">
                  <c:v>6.16</c:v>
                </c:pt>
                <c:pt idx="6185">
                  <c:v>6.16</c:v>
                </c:pt>
                <c:pt idx="6186">
                  <c:v>6.16</c:v>
                </c:pt>
                <c:pt idx="6187">
                  <c:v>6.16</c:v>
                </c:pt>
                <c:pt idx="6188">
                  <c:v>6.16</c:v>
                </c:pt>
                <c:pt idx="6189">
                  <c:v>6.16</c:v>
                </c:pt>
                <c:pt idx="6190">
                  <c:v>6.16</c:v>
                </c:pt>
                <c:pt idx="6191">
                  <c:v>6.16</c:v>
                </c:pt>
                <c:pt idx="6192">
                  <c:v>6.14</c:v>
                </c:pt>
                <c:pt idx="6193">
                  <c:v>6.13</c:v>
                </c:pt>
                <c:pt idx="6194">
                  <c:v>6.13</c:v>
                </c:pt>
                <c:pt idx="6195">
                  <c:v>6.14</c:v>
                </c:pt>
                <c:pt idx="6196">
                  <c:v>6.14</c:v>
                </c:pt>
                <c:pt idx="6197">
                  <c:v>6.15</c:v>
                </c:pt>
                <c:pt idx="6198">
                  <c:v>6.15</c:v>
                </c:pt>
                <c:pt idx="6199">
                  <c:v>6.14</c:v>
                </c:pt>
                <c:pt idx="6200">
                  <c:v>6.15</c:v>
                </c:pt>
                <c:pt idx="6201">
                  <c:v>6.12</c:v>
                </c:pt>
                <c:pt idx="6202">
                  <c:v>6.15</c:v>
                </c:pt>
                <c:pt idx="6203">
                  <c:v>6.24</c:v>
                </c:pt>
                <c:pt idx="6204">
                  <c:v>6.26</c:v>
                </c:pt>
                <c:pt idx="6205">
                  <c:v>6.26</c:v>
                </c:pt>
                <c:pt idx="6206">
                  <c:v>6.28</c:v>
                </c:pt>
                <c:pt idx="6207">
                  <c:v>6.3</c:v>
                </c:pt>
                <c:pt idx="6208">
                  <c:v>6.32</c:v>
                </c:pt>
                <c:pt idx="6209">
                  <c:v>6.33</c:v>
                </c:pt>
                <c:pt idx="6210">
                  <c:v>6.35</c:v>
                </c:pt>
                <c:pt idx="6211">
                  <c:v>6.36</c:v>
                </c:pt>
                <c:pt idx="6212">
                  <c:v>6.36</c:v>
                </c:pt>
                <c:pt idx="6213">
                  <c:v>6.35</c:v>
                </c:pt>
                <c:pt idx="6214">
                  <c:v>6.35</c:v>
                </c:pt>
                <c:pt idx="6215">
                  <c:v>6.36</c:v>
                </c:pt>
                <c:pt idx="6216">
                  <c:v>6.36</c:v>
                </c:pt>
                <c:pt idx="6217">
                  <c:v>6.37</c:v>
                </c:pt>
                <c:pt idx="6218">
                  <c:v>6.37</c:v>
                </c:pt>
                <c:pt idx="6219">
                  <c:v>6.37</c:v>
                </c:pt>
                <c:pt idx="6220">
                  <c:v>6.38</c:v>
                </c:pt>
                <c:pt idx="6221">
                  <c:v>6.39</c:v>
                </c:pt>
                <c:pt idx="6222">
                  <c:v>6.4</c:v>
                </c:pt>
                <c:pt idx="6223">
                  <c:v>6.44</c:v>
                </c:pt>
                <c:pt idx="6224">
                  <c:v>6.45</c:v>
                </c:pt>
                <c:pt idx="6225">
                  <c:v>6.46</c:v>
                </c:pt>
                <c:pt idx="6226">
                  <c:v>6.46</c:v>
                </c:pt>
                <c:pt idx="6227">
                  <c:v>6.47</c:v>
                </c:pt>
                <c:pt idx="6228">
                  <c:v>6.47</c:v>
                </c:pt>
                <c:pt idx="6229">
                  <c:v>6.47</c:v>
                </c:pt>
                <c:pt idx="6230">
                  <c:v>6.48</c:v>
                </c:pt>
                <c:pt idx="6231">
                  <c:v>6.47</c:v>
                </c:pt>
                <c:pt idx="6232">
                  <c:v>6.49</c:v>
                </c:pt>
                <c:pt idx="6233">
                  <c:v>6.5</c:v>
                </c:pt>
                <c:pt idx="6234">
                  <c:v>6.5</c:v>
                </c:pt>
                <c:pt idx="6235">
                  <c:v>6.5</c:v>
                </c:pt>
                <c:pt idx="6236">
                  <c:v>6.51</c:v>
                </c:pt>
                <c:pt idx="6237">
                  <c:v>6.51</c:v>
                </c:pt>
                <c:pt idx="6238">
                  <c:v>6.5</c:v>
                </c:pt>
                <c:pt idx="6239">
                  <c:v>6.5</c:v>
                </c:pt>
                <c:pt idx="6240">
                  <c:v>6.49</c:v>
                </c:pt>
                <c:pt idx="6241">
                  <c:v>6.49</c:v>
                </c:pt>
                <c:pt idx="6242">
                  <c:v>6.48</c:v>
                </c:pt>
                <c:pt idx="6243">
                  <c:v>6.48</c:v>
                </c:pt>
                <c:pt idx="6244">
                  <c:v>6.48</c:v>
                </c:pt>
                <c:pt idx="6245">
                  <c:v>6.49</c:v>
                </c:pt>
                <c:pt idx="6246">
                  <c:v>6.49</c:v>
                </c:pt>
                <c:pt idx="6247">
                  <c:v>6.49</c:v>
                </c:pt>
                <c:pt idx="6248">
                  <c:v>6.48</c:v>
                </c:pt>
                <c:pt idx="6249">
                  <c:v>6.48</c:v>
                </c:pt>
                <c:pt idx="6250">
                  <c:v>6.5</c:v>
                </c:pt>
                <c:pt idx="6251">
                  <c:v>6.49</c:v>
                </c:pt>
                <c:pt idx="6252">
                  <c:v>6.5</c:v>
                </c:pt>
                <c:pt idx="6253">
                  <c:v>6.51</c:v>
                </c:pt>
                <c:pt idx="6254">
                  <c:v>6.51</c:v>
                </c:pt>
                <c:pt idx="6255">
                  <c:v>6.52</c:v>
                </c:pt>
                <c:pt idx="6256">
                  <c:v>6.52</c:v>
                </c:pt>
                <c:pt idx="6257">
                  <c:v>6.52</c:v>
                </c:pt>
                <c:pt idx="6258">
                  <c:v>6.54</c:v>
                </c:pt>
                <c:pt idx="6259">
                  <c:v>6.54</c:v>
                </c:pt>
                <c:pt idx="6260">
                  <c:v>6.54</c:v>
                </c:pt>
                <c:pt idx="6261">
                  <c:v>6.55</c:v>
                </c:pt>
                <c:pt idx="6262">
                  <c:v>6.55</c:v>
                </c:pt>
                <c:pt idx="6263">
                  <c:v>6.55</c:v>
                </c:pt>
                <c:pt idx="6264">
                  <c:v>6.54</c:v>
                </c:pt>
                <c:pt idx="6265">
                  <c:v>6.54</c:v>
                </c:pt>
                <c:pt idx="6266">
                  <c:v>6.54</c:v>
                </c:pt>
                <c:pt idx="6267">
                  <c:v>6.54</c:v>
                </c:pt>
                <c:pt idx="6268">
                  <c:v>6.54</c:v>
                </c:pt>
                <c:pt idx="6269">
                  <c:v>6.55</c:v>
                </c:pt>
                <c:pt idx="6270">
                  <c:v>6.56</c:v>
                </c:pt>
                <c:pt idx="6271">
                  <c:v>6.56</c:v>
                </c:pt>
                <c:pt idx="6272">
                  <c:v>6.57</c:v>
                </c:pt>
                <c:pt idx="6273">
                  <c:v>6.62</c:v>
                </c:pt>
                <c:pt idx="6274">
                  <c:v>6.66</c:v>
                </c:pt>
                <c:pt idx="6275">
                  <c:v>6.67</c:v>
                </c:pt>
                <c:pt idx="6276">
                  <c:v>6.67</c:v>
                </c:pt>
                <c:pt idx="6277">
                  <c:v>6.67</c:v>
                </c:pt>
                <c:pt idx="6278">
                  <c:v>6.69</c:v>
                </c:pt>
                <c:pt idx="6279">
                  <c:v>6.7</c:v>
                </c:pt>
                <c:pt idx="6280">
                  <c:v>6.7</c:v>
                </c:pt>
                <c:pt idx="6281">
                  <c:v>6.71</c:v>
                </c:pt>
                <c:pt idx="6282">
                  <c:v>6.71</c:v>
                </c:pt>
                <c:pt idx="6283">
                  <c:v>6.63</c:v>
                </c:pt>
                <c:pt idx="6284">
                  <c:v>6.61</c:v>
                </c:pt>
                <c:pt idx="6285">
                  <c:v>6.61</c:v>
                </c:pt>
                <c:pt idx="6286">
                  <c:v>6.61</c:v>
                </c:pt>
                <c:pt idx="6287">
                  <c:v>6.61</c:v>
                </c:pt>
                <c:pt idx="6288">
                  <c:v>6.61</c:v>
                </c:pt>
                <c:pt idx="6289">
                  <c:v>6.61</c:v>
                </c:pt>
                <c:pt idx="6290">
                  <c:v>6.61</c:v>
                </c:pt>
                <c:pt idx="6291">
                  <c:v>6.61</c:v>
                </c:pt>
                <c:pt idx="6292">
                  <c:v>6.62</c:v>
                </c:pt>
                <c:pt idx="6293">
                  <c:v>6.61</c:v>
                </c:pt>
                <c:pt idx="6294">
                  <c:v>6.61</c:v>
                </c:pt>
                <c:pt idx="6295">
                  <c:v>6.61</c:v>
                </c:pt>
                <c:pt idx="6296">
                  <c:v>6.62</c:v>
                </c:pt>
                <c:pt idx="6297">
                  <c:v>6.56</c:v>
                </c:pt>
                <c:pt idx="6298">
                  <c:v>6.55</c:v>
                </c:pt>
                <c:pt idx="6299">
                  <c:v>6.54</c:v>
                </c:pt>
                <c:pt idx="6300">
                  <c:v>6.53</c:v>
                </c:pt>
                <c:pt idx="6301">
                  <c:v>6.53</c:v>
                </c:pt>
                <c:pt idx="6302">
                  <c:v>6.53</c:v>
                </c:pt>
                <c:pt idx="6303">
                  <c:v>6.53</c:v>
                </c:pt>
                <c:pt idx="6304">
                  <c:v>6.53</c:v>
                </c:pt>
                <c:pt idx="6305">
                  <c:v>6.53</c:v>
                </c:pt>
                <c:pt idx="6306">
                  <c:v>6.52</c:v>
                </c:pt>
                <c:pt idx="6307">
                  <c:v>6.51</c:v>
                </c:pt>
                <c:pt idx="6308">
                  <c:v>6.51</c:v>
                </c:pt>
                <c:pt idx="6309">
                  <c:v>6.51</c:v>
                </c:pt>
                <c:pt idx="6310">
                  <c:v>6.5</c:v>
                </c:pt>
                <c:pt idx="6311">
                  <c:v>6.5</c:v>
                </c:pt>
                <c:pt idx="6312">
                  <c:v>6.49</c:v>
                </c:pt>
                <c:pt idx="6313">
                  <c:v>6.49</c:v>
                </c:pt>
                <c:pt idx="6314">
                  <c:v>6.48</c:v>
                </c:pt>
                <c:pt idx="6315">
                  <c:v>6.48</c:v>
                </c:pt>
                <c:pt idx="6316">
                  <c:v>6.49</c:v>
                </c:pt>
                <c:pt idx="6317">
                  <c:v>6.49</c:v>
                </c:pt>
                <c:pt idx="6318">
                  <c:v>6.49</c:v>
                </c:pt>
                <c:pt idx="6319">
                  <c:v>6.47</c:v>
                </c:pt>
                <c:pt idx="6320">
                  <c:v>6.43</c:v>
                </c:pt>
                <c:pt idx="6321">
                  <c:v>6.41</c:v>
                </c:pt>
                <c:pt idx="6322">
                  <c:v>6.41</c:v>
                </c:pt>
                <c:pt idx="6323">
                  <c:v>6.4</c:v>
                </c:pt>
                <c:pt idx="6324">
                  <c:v>6.39</c:v>
                </c:pt>
                <c:pt idx="6325">
                  <c:v>6.38</c:v>
                </c:pt>
                <c:pt idx="6326">
                  <c:v>6.38</c:v>
                </c:pt>
                <c:pt idx="6327">
                  <c:v>6.38</c:v>
                </c:pt>
                <c:pt idx="6328">
                  <c:v>6.37</c:v>
                </c:pt>
                <c:pt idx="6329">
                  <c:v>6.38</c:v>
                </c:pt>
                <c:pt idx="6330">
                  <c:v>6.38</c:v>
                </c:pt>
                <c:pt idx="6331">
                  <c:v>6.38</c:v>
                </c:pt>
                <c:pt idx="6332">
                  <c:v>6.38</c:v>
                </c:pt>
                <c:pt idx="6333">
                  <c:v>6.38</c:v>
                </c:pt>
                <c:pt idx="6334">
                  <c:v>6.38</c:v>
                </c:pt>
                <c:pt idx="6335">
                  <c:v>6.38</c:v>
                </c:pt>
                <c:pt idx="6336">
                  <c:v>6.37</c:v>
                </c:pt>
                <c:pt idx="6337">
                  <c:v>6.37</c:v>
                </c:pt>
                <c:pt idx="6338">
                  <c:v>6.36</c:v>
                </c:pt>
                <c:pt idx="6339">
                  <c:v>6.37</c:v>
                </c:pt>
                <c:pt idx="6340">
                  <c:v>6.37</c:v>
                </c:pt>
                <c:pt idx="6341">
                  <c:v>6.37</c:v>
                </c:pt>
                <c:pt idx="6342">
                  <c:v>6.37</c:v>
                </c:pt>
                <c:pt idx="6343">
                  <c:v>6.37</c:v>
                </c:pt>
                <c:pt idx="6344">
                  <c:v>6.38</c:v>
                </c:pt>
                <c:pt idx="6345">
                  <c:v>6.38</c:v>
                </c:pt>
                <c:pt idx="6346">
                  <c:v>6.37</c:v>
                </c:pt>
                <c:pt idx="6347">
                  <c:v>6.37</c:v>
                </c:pt>
                <c:pt idx="6348">
                  <c:v>6.37</c:v>
                </c:pt>
                <c:pt idx="6349">
                  <c:v>6.38</c:v>
                </c:pt>
                <c:pt idx="6350">
                  <c:v>6.39</c:v>
                </c:pt>
                <c:pt idx="6351">
                  <c:v>6.39</c:v>
                </c:pt>
                <c:pt idx="6352">
                  <c:v>6.39</c:v>
                </c:pt>
                <c:pt idx="6353">
                  <c:v>6.39</c:v>
                </c:pt>
                <c:pt idx="6354">
                  <c:v>6.4</c:v>
                </c:pt>
                <c:pt idx="6355">
                  <c:v>6.4</c:v>
                </c:pt>
                <c:pt idx="6356">
                  <c:v>6.39</c:v>
                </c:pt>
                <c:pt idx="6357">
                  <c:v>6.4</c:v>
                </c:pt>
                <c:pt idx="6358">
                  <c:v>6.4</c:v>
                </c:pt>
                <c:pt idx="6359">
                  <c:v>6.39</c:v>
                </c:pt>
                <c:pt idx="6360">
                  <c:v>6.41</c:v>
                </c:pt>
                <c:pt idx="6361">
                  <c:v>6.41</c:v>
                </c:pt>
                <c:pt idx="6362">
                  <c:v>6.41</c:v>
                </c:pt>
                <c:pt idx="6363">
                  <c:v>6.41</c:v>
                </c:pt>
                <c:pt idx="6364">
                  <c:v>6.41</c:v>
                </c:pt>
                <c:pt idx="6365">
                  <c:v>6.41</c:v>
                </c:pt>
                <c:pt idx="6366">
                  <c:v>6.41</c:v>
                </c:pt>
                <c:pt idx="6367">
                  <c:v>6.41</c:v>
                </c:pt>
                <c:pt idx="6368">
                  <c:v>6.51</c:v>
                </c:pt>
                <c:pt idx="6369">
                  <c:v>6.51</c:v>
                </c:pt>
                <c:pt idx="6370">
                  <c:v>6.51</c:v>
                </c:pt>
                <c:pt idx="6371">
                  <c:v>6.51</c:v>
                </c:pt>
                <c:pt idx="6372">
                  <c:v>6.51</c:v>
                </c:pt>
                <c:pt idx="6373">
                  <c:v>6.5</c:v>
                </c:pt>
                <c:pt idx="6374">
                  <c:v>6.5</c:v>
                </c:pt>
                <c:pt idx="6375">
                  <c:v>6.5</c:v>
                </c:pt>
                <c:pt idx="6376">
                  <c:v>6.51</c:v>
                </c:pt>
                <c:pt idx="6377">
                  <c:v>6.53</c:v>
                </c:pt>
                <c:pt idx="6378">
                  <c:v>6.53</c:v>
                </c:pt>
                <c:pt idx="6379">
                  <c:v>6.53</c:v>
                </c:pt>
                <c:pt idx="6380">
                  <c:v>6.53</c:v>
                </c:pt>
                <c:pt idx="6381">
                  <c:v>6.53</c:v>
                </c:pt>
                <c:pt idx="6382">
                  <c:v>6.53</c:v>
                </c:pt>
                <c:pt idx="6383">
                  <c:v>6.53</c:v>
                </c:pt>
                <c:pt idx="6384">
                  <c:v>6.53</c:v>
                </c:pt>
                <c:pt idx="6385">
                  <c:v>6.52</c:v>
                </c:pt>
                <c:pt idx="6386">
                  <c:v>6.51</c:v>
                </c:pt>
                <c:pt idx="6387">
                  <c:v>6.52</c:v>
                </c:pt>
                <c:pt idx="6388">
                  <c:v>6.53</c:v>
                </c:pt>
                <c:pt idx="6389">
                  <c:v>6.54</c:v>
                </c:pt>
                <c:pt idx="6390">
                  <c:v>6.54</c:v>
                </c:pt>
                <c:pt idx="6391">
                  <c:v>6.54</c:v>
                </c:pt>
                <c:pt idx="6392">
                  <c:v>6.53</c:v>
                </c:pt>
                <c:pt idx="6393">
                  <c:v>6.52</c:v>
                </c:pt>
                <c:pt idx="6394">
                  <c:v>6.5</c:v>
                </c:pt>
                <c:pt idx="6395">
                  <c:v>6.51</c:v>
                </c:pt>
                <c:pt idx="6396">
                  <c:v>6.51</c:v>
                </c:pt>
                <c:pt idx="6397">
                  <c:v>6.51</c:v>
                </c:pt>
                <c:pt idx="6398">
                  <c:v>6.51</c:v>
                </c:pt>
                <c:pt idx="6399">
                  <c:v>6.51</c:v>
                </c:pt>
                <c:pt idx="6400">
                  <c:v>6.51</c:v>
                </c:pt>
                <c:pt idx="6401">
                  <c:v>6.52</c:v>
                </c:pt>
                <c:pt idx="6402">
                  <c:v>6.54</c:v>
                </c:pt>
                <c:pt idx="6403">
                  <c:v>6.51</c:v>
                </c:pt>
                <c:pt idx="6404">
                  <c:v>6.47</c:v>
                </c:pt>
                <c:pt idx="6405">
                  <c:v>6.47</c:v>
                </c:pt>
                <c:pt idx="6406">
                  <c:v>6.51</c:v>
                </c:pt>
                <c:pt idx="6407">
                  <c:v>6.53</c:v>
                </c:pt>
                <c:pt idx="6408">
                  <c:v>6.56</c:v>
                </c:pt>
                <c:pt idx="6409">
                  <c:v>6.59</c:v>
                </c:pt>
                <c:pt idx="6410">
                  <c:v>6.59</c:v>
                </c:pt>
                <c:pt idx="6411">
                  <c:v>6.61</c:v>
                </c:pt>
                <c:pt idx="6412">
                  <c:v>6.61</c:v>
                </c:pt>
                <c:pt idx="6413">
                  <c:v>6.64</c:v>
                </c:pt>
                <c:pt idx="6414">
                  <c:v>6.65</c:v>
                </c:pt>
                <c:pt idx="6415">
                  <c:v>6.64</c:v>
                </c:pt>
                <c:pt idx="6416">
                  <c:v>6.62</c:v>
                </c:pt>
                <c:pt idx="6417">
                  <c:v>6.61</c:v>
                </c:pt>
                <c:pt idx="6418">
                  <c:v>6.6</c:v>
                </c:pt>
                <c:pt idx="6419">
                  <c:v>6.59</c:v>
                </c:pt>
                <c:pt idx="6420">
                  <c:v>6.58</c:v>
                </c:pt>
                <c:pt idx="6421">
                  <c:v>6.58</c:v>
                </c:pt>
                <c:pt idx="6422">
                  <c:v>6.57</c:v>
                </c:pt>
                <c:pt idx="6423">
                  <c:v>6.57</c:v>
                </c:pt>
                <c:pt idx="6424">
                  <c:v>6.57</c:v>
                </c:pt>
                <c:pt idx="6425">
                  <c:v>6.58</c:v>
                </c:pt>
                <c:pt idx="6426">
                  <c:v>6.59</c:v>
                </c:pt>
                <c:pt idx="6427">
                  <c:v>6.59</c:v>
                </c:pt>
                <c:pt idx="6428">
                  <c:v>6.58</c:v>
                </c:pt>
                <c:pt idx="6429">
                  <c:v>6.58</c:v>
                </c:pt>
                <c:pt idx="6430">
                  <c:v>6.57</c:v>
                </c:pt>
                <c:pt idx="6431">
                  <c:v>6.57</c:v>
                </c:pt>
                <c:pt idx="6432">
                  <c:v>6.56</c:v>
                </c:pt>
                <c:pt idx="6433">
                  <c:v>6.56</c:v>
                </c:pt>
                <c:pt idx="6434">
                  <c:v>6.56</c:v>
                </c:pt>
                <c:pt idx="6435">
                  <c:v>6.56</c:v>
                </c:pt>
                <c:pt idx="6436">
                  <c:v>6.56</c:v>
                </c:pt>
                <c:pt idx="6437">
                  <c:v>6.56</c:v>
                </c:pt>
                <c:pt idx="6438">
                  <c:v>6.57</c:v>
                </c:pt>
                <c:pt idx="6439">
                  <c:v>6.57</c:v>
                </c:pt>
                <c:pt idx="6440">
                  <c:v>6.57</c:v>
                </c:pt>
                <c:pt idx="6441">
                  <c:v>6.56</c:v>
                </c:pt>
                <c:pt idx="6442">
                  <c:v>6.57</c:v>
                </c:pt>
                <c:pt idx="6443">
                  <c:v>6.57</c:v>
                </c:pt>
                <c:pt idx="6444">
                  <c:v>6.57</c:v>
                </c:pt>
                <c:pt idx="6445">
                  <c:v>6.57</c:v>
                </c:pt>
                <c:pt idx="6446">
                  <c:v>6.57</c:v>
                </c:pt>
                <c:pt idx="6447">
                  <c:v>6.57</c:v>
                </c:pt>
                <c:pt idx="6448">
                  <c:v>6.57</c:v>
                </c:pt>
                <c:pt idx="6449">
                  <c:v>6.59</c:v>
                </c:pt>
                <c:pt idx="6450">
                  <c:v>6.59</c:v>
                </c:pt>
                <c:pt idx="6451">
                  <c:v>6.61</c:v>
                </c:pt>
                <c:pt idx="6452">
                  <c:v>6.56</c:v>
                </c:pt>
                <c:pt idx="6453">
                  <c:v>6.51</c:v>
                </c:pt>
                <c:pt idx="6454">
                  <c:v>6.49</c:v>
                </c:pt>
                <c:pt idx="6455">
                  <c:v>6.49</c:v>
                </c:pt>
                <c:pt idx="6456">
                  <c:v>6.46</c:v>
                </c:pt>
                <c:pt idx="6457">
                  <c:v>6.41</c:v>
                </c:pt>
                <c:pt idx="6458">
                  <c:v>6.41</c:v>
                </c:pt>
                <c:pt idx="6459">
                  <c:v>6.4</c:v>
                </c:pt>
                <c:pt idx="6460">
                  <c:v>6.4</c:v>
                </c:pt>
                <c:pt idx="6461">
                  <c:v>6.4</c:v>
                </c:pt>
                <c:pt idx="6462">
                  <c:v>6.38</c:v>
                </c:pt>
                <c:pt idx="6463">
                  <c:v>6.37</c:v>
                </c:pt>
                <c:pt idx="6464">
                  <c:v>6.35</c:v>
                </c:pt>
                <c:pt idx="6465">
                  <c:v>6.35</c:v>
                </c:pt>
                <c:pt idx="6466">
                  <c:v>6.38</c:v>
                </c:pt>
                <c:pt idx="6467">
                  <c:v>6.39</c:v>
                </c:pt>
                <c:pt idx="6468">
                  <c:v>6.37</c:v>
                </c:pt>
                <c:pt idx="6469">
                  <c:v>6.36</c:v>
                </c:pt>
                <c:pt idx="6470">
                  <c:v>6.37</c:v>
                </c:pt>
                <c:pt idx="6471">
                  <c:v>6.38</c:v>
                </c:pt>
                <c:pt idx="6472">
                  <c:v>6.38</c:v>
                </c:pt>
                <c:pt idx="6473">
                  <c:v>6.39</c:v>
                </c:pt>
                <c:pt idx="6474">
                  <c:v>6.39</c:v>
                </c:pt>
                <c:pt idx="6475">
                  <c:v>6.36</c:v>
                </c:pt>
                <c:pt idx="6476">
                  <c:v>6.36</c:v>
                </c:pt>
                <c:pt idx="6477">
                  <c:v>6.36</c:v>
                </c:pt>
                <c:pt idx="6478">
                  <c:v>6.36</c:v>
                </c:pt>
                <c:pt idx="6479">
                  <c:v>6.36</c:v>
                </c:pt>
                <c:pt idx="6480">
                  <c:v>6.35</c:v>
                </c:pt>
                <c:pt idx="6481">
                  <c:v>6.35</c:v>
                </c:pt>
                <c:pt idx="6482">
                  <c:v>6.34</c:v>
                </c:pt>
                <c:pt idx="6483">
                  <c:v>6.34</c:v>
                </c:pt>
                <c:pt idx="6484">
                  <c:v>6.34</c:v>
                </c:pt>
                <c:pt idx="6485">
                  <c:v>6.34</c:v>
                </c:pt>
                <c:pt idx="6486">
                  <c:v>6.34</c:v>
                </c:pt>
                <c:pt idx="6487">
                  <c:v>6.34</c:v>
                </c:pt>
                <c:pt idx="6488">
                  <c:v>6.35</c:v>
                </c:pt>
                <c:pt idx="6489">
                  <c:v>6.35</c:v>
                </c:pt>
                <c:pt idx="6490">
                  <c:v>6.35</c:v>
                </c:pt>
                <c:pt idx="6491">
                  <c:v>6.35</c:v>
                </c:pt>
                <c:pt idx="6492">
                  <c:v>6.35</c:v>
                </c:pt>
                <c:pt idx="6493">
                  <c:v>6.35</c:v>
                </c:pt>
                <c:pt idx="6494">
                  <c:v>6.35</c:v>
                </c:pt>
                <c:pt idx="6495">
                  <c:v>6.35</c:v>
                </c:pt>
                <c:pt idx="6496">
                  <c:v>6.35</c:v>
                </c:pt>
                <c:pt idx="6497">
                  <c:v>6.35</c:v>
                </c:pt>
                <c:pt idx="6498">
                  <c:v>6.35</c:v>
                </c:pt>
                <c:pt idx="6499">
                  <c:v>6.34</c:v>
                </c:pt>
                <c:pt idx="6500">
                  <c:v>6.34</c:v>
                </c:pt>
                <c:pt idx="6501">
                  <c:v>6.33</c:v>
                </c:pt>
                <c:pt idx="6502">
                  <c:v>6.33</c:v>
                </c:pt>
                <c:pt idx="6503">
                  <c:v>6.33</c:v>
                </c:pt>
                <c:pt idx="6504">
                  <c:v>6.31</c:v>
                </c:pt>
                <c:pt idx="6505">
                  <c:v>6.3</c:v>
                </c:pt>
                <c:pt idx="6506">
                  <c:v>6.3</c:v>
                </c:pt>
                <c:pt idx="6507">
                  <c:v>6.3</c:v>
                </c:pt>
                <c:pt idx="6508">
                  <c:v>6.3</c:v>
                </c:pt>
                <c:pt idx="6509">
                  <c:v>6.31</c:v>
                </c:pt>
                <c:pt idx="6510">
                  <c:v>6.32</c:v>
                </c:pt>
                <c:pt idx="6511">
                  <c:v>6.32</c:v>
                </c:pt>
                <c:pt idx="6512">
                  <c:v>6.32</c:v>
                </c:pt>
                <c:pt idx="6513">
                  <c:v>6.31</c:v>
                </c:pt>
                <c:pt idx="6514">
                  <c:v>6.3</c:v>
                </c:pt>
                <c:pt idx="6515">
                  <c:v>6.31</c:v>
                </c:pt>
                <c:pt idx="6516">
                  <c:v>6.3</c:v>
                </c:pt>
                <c:pt idx="6517">
                  <c:v>6.3</c:v>
                </c:pt>
                <c:pt idx="6518">
                  <c:v>6.29</c:v>
                </c:pt>
                <c:pt idx="6519">
                  <c:v>6.29</c:v>
                </c:pt>
                <c:pt idx="6520">
                  <c:v>6.29</c:v>
                </c:pt>
                <c:pt idx="6521">
                  <c:v>6.29</c:v>
                </c:pt>
                <c:pt idx="6522">
                  <c:v>6.3</c:v>
                </c:pt>
                <c:pt idx="6523">
                  <c:v>6.29</c:v>
                </c:pt>
                <c:pt idx="6524">
                  <c:v>6.29</c:v>
                </c:pt>
                <c:pt idx="6525">
                  <c:v>6.28</c:v>
                </c:pt>
                <c:pt idx="6526">
                  <c:v>6.28</c:v>
                </c:pt>
                <c:pt idx="6527">
                  <c:v>6.27</c:v>
                </c:pt>
                <c:pt idx="6528">
                  <c:v>6.26</c:v>
                </c:pt>
                <c:pt idx="6529">
                  <c:v>6.26</c:v>
                </c:pt>
                <c:pt idx="6530">
                  <c:v>6.26</c:v>
                </c:pt>
                <c:pt idx="6531">
                  <c:v>6.26</c:v>
                </c:pt>
                <c:pt idx="6532">
                  <c:v>6.26</c:v>
                </c:pt>
                <c:pt idx="6533">
                  <c:v>6.26</c:v>
                </c:pt>
                <c:pt idx="6534">
                  <c:v>6.27</c:v>
                </c:pt>
                <c:pt idx="6535">
                  <c:v>6.26</c:v>
                </c:pt>
                <c:pt idx="6536">
                  <c:v>6.27</c:v>
                </c:pt>
                <c:pt idx="6537">
                  <c:v>6.27</c:v>
                </c:pt>
                <c:pt idx="6538">
                  <c:v>6.26</c:v>
                </c:pt>
                <c:pt idx="6539">
                  <c:v>6.29</c:v>
                </c:pt>
                <c:pt idx="6540">
                  <c:v>6.32</c:v>
                </c:pt>
                <c:pt idx="6541">
                  <c:v>6.34</c:v>
                </c:pt>
                <c:pt idx="6542">
                  <c:v>6.34</c:v>
                </c:pt>
                <c:pt idx="6543">
                  <c:v>6.34</c:v>
                </c:pt>
                <c:pt idx="6544">
                  <c:v>6.34</c:v>
                </c:pt>
                <c:pt idx="6545">
                  <c:v>6.34</c:v>
                </c:pt>
                <c:pt idx="6546">
                  <c:v>6.26</c:v>
                </c:pt>
                <c:pt idx="6547">
                  <c:v>6.24</c:v>
                </c:pt>
                <c:pt idx="6548">
                  <c:v>6.26</c:v>
                </c:pt>
                <c:pt idx="6549">
                  <c:v>6.28</c:v>
                </c:pt>
                <c:pt idx="6550">
                  <c:v>6.28</c:v>
                </c:pt>
                <c:pt idx="6551">
                  <c:v>6.28</c:v>
                </c:pt>
                <c:pt idx="6552">
                  <c:v>6.29</c:v>
                </c:pt>
                <c:pt idx="6553">
                  <c:v>6.29</c:v>
                </c:pt>
                <c:pt idx="6554">
                  <c:v>6.3</c:v>
                </c:pt>
                <c:pt idx="6555">
                  <c:v>6.3</c:v>
                </c:pt>
                <c:pt idx="6556">
                  <c:v>6.3</c:v>
                </c:pt>
                <c:pt idx="6557">
                  <c:v>6.3</c:v>
                </c:pt>
                <c:pt idx="6558">
                  <c:v>6.3</c:v>
                </c:pt>
                <c:pt idx="6559">
                  <c:v>6.3</c:v>
                </c:pt>
                <c:pt idx="6560">
                  <c:v>6.3</c:v>
                </c:pt>
                <c:pt idx="6561">
                  <c:v>6.3</c:v>
                </c:pt>
                <c:pt idx="6562">
                  <c:v>6.3</c:v>
                </c:pt>
                <c:pt idx="6563">
                  <c:v>6.3</c:v>
                </c:pt>
                <c:pt idx="6564">
                  <c:v>6.3</c:v>
                </c:pt>
                <c:pt idx="6565">
                  <c:v>6.31</c:v>
                </c:pt>
                <c:pt idx="6566">
                  <c:v>6.32</c:v>
                </c:pt>
                <c:pt idx="6567">
                  <c:v>6.32</c:v>
                </c:pt>
                <c:pt idx="6568">
                  <c:v>6.33</c:v>
                </c:pt>
                <c:pt idx="6569">
                  <c:v>6.33</c:v>
                </c:pt>
                <c:pt idx="6570">
                  <c:v>6.34</c:v>
                </c:pt>
                <c:pt idx="6571">
                  <c:v>6.34</c:v>
                </c:pt>
                <c:pt idx="6572">
                  <c:v>6.33</c:v>
                </c:pt>
                <c:pt idx="6573">
                  <c:v>6.33</c:v>
                </c:pt>
                <c:pt idx="6574">
                  <c:v>6.32</c:v>
                </c:pt>
                <c:pt idx="6575">
                  <c:v>6.32</c:v>
                </c:pt>
                <c:pt idx="6576">
                  <c:v>6.31</c:v>
                </c:pt>
                <c:pt idx="6577">
                  <c:v>6.31</c:v>
                </c:pt>
                <c:pt idx="6578">
                  <c:v>6.32</c:v>
                </c:pt>
                <c:pt idx="6579">
                  <c:v>6.31</c:v>
                </c:pt>
                <c:pt idx="6580">
                  <c:v>6.31</c:v>
                </c:pt>
                <c:pt idx="6581">
                  <c:v>6.31</c:v>
                </c:pt>
                <c:pt idx="6582">
                  <c:v>6.31</c:v>
                </c:pt>
                <c:pt idx="6583">
                  <c:v>6.32</c:v>
                </c:pt>
                <c:pt idx="6584">
                  <c:v>6.29</c:v>
                </c:pt>
                <c:pt idx="6585">
                  <c:v>6.29</c:v>
                </c:pt>
                <c:pt idx="6586">
                  <c:v>6.31</c:v>
                </c:pt>
                <c:pt idx="6587">
                  <c:v>6.31</c:v>
                </c:pt>
                <c:pt idx="6588">
                  <c:v>6.31</c:v>
                </c:pt>
                <c:pt idx="6589">
                  <c:v>6.29</c:v>
                </c:pt>
                <c:pt idx="6590">
                  <c:v>6.28</c:v>
                </c:pt>
                <c:pt idx="6591">
                  <c:v>6.28</c:v>
                </c:pt>
                <c:pt idx="6592">
                  <c:v>6.28</c:v>
                </c:pt>
                <c:pt idx="6593">
                  <c:v>6.28</c:v>
                </c:pt>
                <c:pt idx="6594">
                  <c:v>6.28</c:v>
                </c:pt>
                <c:pt idx="6595">
                  <c:v>6.27</c:v>
                </c:pt>
                <c:pt idx="6596">
                  <c:v>6.27</c:v>
                </c:pt>
                <c:pt idx="6597">
                  <c:v>6.27</c:v>
                </c:pt>
                <c:pt idx="6598">
                  <c:v>6.26</c:v>
                </c:pt>
                <c:pt idx="6599">
                  <c:v>6.25</c:v>
                </c:pt>
                <c:pt idx="6600">
                  <c:v>6.24</c:v>
                </c:pt>
                <c:pt idx="6601">
                  <c:v>6.22</c:v>
                </c:pt>
                <c:pt idx="6602">
                  <c:v>6.22</c:v>
                </c:pt>
                <c:pt idx="6603">
                  <c:v>6.22</c:v>
                </c:pt>
                <c:pt idx="6604">
                  <c:v>6.22</c:v>
                </c:pt>
                <c:pt idx="6605">
                  <c:v>6.22</c:v>
                </c:pt>
                <c:pt idx="6606">
                  <c:v>6.21</c:v>
                </c:pt>
                <c:pt idx="6607">
                  <c:v>6.21</c:v>
                </c:pt>
                <c:pt idx="6608">
                  <c:v>6.21</c:v>
                </c:pt>
                <c:pt idx="6609">
                  <c:v>6.2</c:v>
                </c:pt>
                <c:pt idx="6610">
                  <c:v>6.2</c:v>
                </c:pt>
                <c:pt idx="6611">
                  <c:v>6.2</c:v>
                </c:pt>
                <c:pt idx="6612">
                  <c:v>6.19</c:v>
                </c:pt>
                <c:pt idx="6613">
                  <c:v>6.19</c:v>
                </c:pt>
                <c:pt idx="6614">
                  <c:v>6.19</c:v>
                </c:pt>
                <c:pt idx="6615">
                  <c:v>6.19</c:v>
                </c:pt>
                <c:pt idx="6616">
                  <c:v>6.21</c:v>
                </c:pt>
                <c:pt idx="6617">
                  <c:v>6.22</c:v>
                </c:pt>
                <c:pt idx="6618">
                  <c:v>6.22</c:v>
                </c:pt>
                <c:pt idx="6619">
                  <c:v>6.22</c:v>
                </c:pt>
                <c:pt idx="6620">
                  <c:v>6.23</c:v>
                </c:pt>
                <c:pt idx="6621">
                  <c:v>6.23</c:v>
                </c:pt>
                <c:pt idx="6622">
                  <c:v>6.23</c:v>
                </c:pt>
                <c:pt idx="6623">
                  <c:v>6.23</c:v>
                </c:pt>
                <c:pt idx="6624">
                  <c:v>6.23</c:v>
                </c:pt>
                <c:pt idx="6625">
                  <c:v>6.22</c:v>
                </c:pt>
                <c:pt idx="6626">
                  <c:v>6.22</c:v>
                </c:pt>
                <c:pt idx="6627">
                  <c:v>6.22</c:v>
                </c:pt>
                <c:pt idx="6628">
                  <c:v>6.22</c:v>
                </c:pt>
                <c:pt idx="6629">
                  <c:v>6.22</c:v>
                </c:pt>
                <c:pt idx="6630">
                  <c:v>6.22</c:v>
                </c:pt>
                <c:pt idx="6631">
                  <c:v>6.22</c:v>
                </c:pt>
                <c:pt idx="6632">
                  <c:v>6.22</c:v>
                </c:pt>
                <c:pt idx="6633">
                  <c:v>6.22</c:v>
                </c:pt>
                <c:pt idx="6634">
                  <c:v>6.22</c:v>
                </c:pt>
                <c:pt idx="6635">
                  <c:v>6.21</c:v>
                </c:pt>
                <c:pt idx="6636">
                  <c:v>6.22</c:v>
                </c:pt>
                <c:pt idx="6637">
                  <c:v>6.22</c:v>
                </c:pt>
                <c:pt idx="6638">
                  <c:v>6.22</c:v>
                </c:pt>
                <c:pt idx="6639">
                  <c:v>6.22</c:v>
                </c:pt>
                <c:pt idx="6640">
                  <c:v>6.22</c:v>
                </c:pt>
                <c:pt idx="6641">
                  <c:v>6.22</c:v>
                </c:pt>
                <c:pt idx="6642">
                  <c:v>6.23</c:v>
                </c:pt>
                <c:pt idx="6643">
                  <c:v>6.22</c:v>
                </c:pt>
                <c:pt idx="6644">
                  <c:v>6.22</c:v>
                </c:pt>
                <c:pt idx="6645">
                  <c:v>6.22</c:v>
                </c:pt>
                <c:pt idx="6646">
                  <c:v>6.22</c:v>
                </c:pt>
                <c:pt idx="6647">
                  <c:v>6.26</c:v>
                </c:pt>
                <c:pt idx="6648">
                  <c:v>6.27</c:v>
                </c:pt>
                <c:pt idx="6649">
                  <c:v>6.27</c:v>
                </c:pt>
                <c:pt idx="6650">
                  <c:v>6.28</c:v>
                </c:pt>
                <c:pt idx="6651">
                  <c:v>6.29</c:v>
                </c:pt>
                <c:pt idx="6652">
                  <c:v>6.3</c:v>
                </c:pt>
                <c:pt idx="6653">
                  <c:v>6.32</c:v>
                </c:pt>
                <c:pt idx="6654">
                  <c:v>6.33</c:v>
                </c:pt>
                <c:pt idx="6655">
                  <c:v>6.34</c:v>
                </c:pt>
                <c:pt idx="6656">
                  <c:v>6.34</c:v>
                </c:pt>
                <c:pt idx="6657">
                  <c:v>6.33</c:v>
                </c:pt>
                <c:pt idx="6658">
                  <c:v>6.33</c:v>
                </c:pt>
                <c:pt idx="6659">
                  <c:v>6.34</c:v>
                </c:pt>
                <c:pt idx="6660">
                  <c:v>6.34</c:v>
                </c:pt>
                <c:pt idx="6661">
                  <c:v>6.35</c:v>
                </c:pt>
                <c:pt idx="6662">
                  <c:v>6.35</c:v>
                </c:pt>
                <c:pt idx="6663">
                  <c:v>6.35</c:v>
                </c:pt>
                <c:pt idx="6664">
                  <c:v>6.37</c:v>
                </c:pt>
                <c:pt idx="6665">
                  <c:v>6.38</c:v>
                </c:pt>
                <c:pt idx="6666">
                  <c:v>6.38</c:v>
                </c:pt>
                <c:pt idx="6667">
                  <c:v>6.39</c:v>
                </c:pt>
                <c:pt idx="6668">
                  <c:v>6.37</c:v>
                </c:pt>
                <c:pt idx="6669">
                  <c:v>6.36</c:v>
                </c:pt>
                <c:pt idx="6670">
                  <c:v>6.36</c:v>
                </c:pt>
                <c:pt idx="6671">
                  <c:v>6.34</c:v>
                </c:pt>
                <c:pt idx="6672">
                  <c:v>6.32</c:v>
                </c:pt>
                <c:pt idx="6673">
                  <c:v>6.32</c:v>
                </c:pt>
                <c:pt idx="6674">
                  <c:v>6.32</c:v>
                </c:pt>
                <c:pt idx="6675">
                  <c:v>6.32</c:v>
                </c:pt>
                <c:pt idx="6676">
                  <c:v>6.32</c:v>
                </c:pt>
                <c:pt idx="6677">
                  <c:v>6.33</c:v>
                </c:pt>
                <c:pt idx="6678">
                  <c:v>6.34</c:v>
                </c:pt>
                <c:pt idx="6679">
                  <c:v>6.34</c:v>
                </c:pt>
                <c:pt idx="6680">
                  <c:v>6.34</c:v>
                </c:pt>
                <c:pt idx="6681">
                  <c:v>6.34</c:v>
                </c:pt>
                <c:pt idx="6682">
                  <c:v>6.34</c:v>
                </c:pt>
                <c:pt idx="6683">
                  <c:v>6.33</c:v>
                </c:pt>
                <c:pt idx="6684">
                  <c:v>6.33</c:v>
                </c:pt>
                <c:pt idx="6685">
                  <c:v>6.33</c:v>
                </c:pt>
                <c:pt idx="6686">
                  <c:v>6.33</c:v>
                </c:pt>
                <c:pt idx="6687">
                  <c:v>6.33</c:v>
                </c:pt>
                <c:pt idx="6688">
                  <c:v>6.34</c:v>
                </c:pt>
                <c:pt idx="6689">
                  <c:v>6.34</c:v>
                </c:pt>
                <c:pt idx="6690">
                  <c:v>6.35</c:v>
                </c:pt>
                <c:pt idx="6691">
                  <c:v>6.35</c:v>
                </c:pt>
                <c:pt idx="6692">
                  <c:v>6.34</c:v>
                </c:pt>
                <c:pt idx="6693">
                  <c:v>6.34</c:v>
                </c:pt>
                <c:pt idx="6694">
                  <c:v>6.34</c:v>
                </c:pt>
                <c:pt idx="6695">
                  <c:v>6.34</c:v>
                </c:pt>
                <c:pt idx="6696">
                  <c:v>6.33</c:v>
                </c:pt>
                <c:pt idx="6697">
                  <c:v>6.33</c:v>
                </c:pt>
                <c:pt idx="6698">
                  <c:v>6.33</c:v>
                </c:pt>
                <c:pt idx="6699">
                  <c:v>6.34</c:v>
                </c:pt>
                <c:pt idx="6700">
                  <c:v>6.34</c:v>
                </c:pt>
                <c:pt idx="6701">
                  <c:v>6.34</c:v>
                </c:pt>
                <c:pt idx="6702">
                  <c:v>6.34</c:v>
                </c:pt>
                <c:pt idx="6703">
                  <c:v>6.35</c:v>
                </c:pt>
                <c:pt idx="6704">
                  <c:v>6.34</c:v>
                </c:pt>
                <c:pt idx="6705">
                  <c:v>6.34</c:v>
                </c:pt>
                <c:pt idx="6706">
                  <c:v>6.35</c:v>
                </c:pt>
                <c:pt idx="6707">
                  <c:v>6.34</c:v>
                </c:pt>
                <c:pt idx="6708">
                  <c:v>6.34</c:v>
                </c:pt>
                <c:pt idx="6709">
                  <c:v>6.34</c:v>
                </c:pt>
                <c:pt idx="6710">
                  <c:v>6.34</c:v>
                </c:pt>
                <c:pt idx="6711">
                  <c:v>6.34</c:v>
                </c:pt>
                <c:pt idx="6712">
                  <c:v>6.35</c:v>
                </c:pt>
                <c:pt idx="6713">
                  <c:v>6.35</c:v>
                </c:pt>
                <c:pt idx="6714">
                  <c:v>6.36</c:v>
                </c:pt>
                <c:pt idx="6715">
                  <c:v>6.36</c:v>
                </c:pt>
                <c:pt idx="6716">
                  <c:v>6.36</c:v>
                </c:pt>
                <c:pt idx="6717">
                  <c:v>6.36</c:v>
                </c:pt>
                <c:pt idx="6718">
                  <c:v>6.36</c:v>
                </c:pt>
                <c:pt idx="6719">
                  <c:v>6.36</c:v>
                </c:pt>
                <c:pt idx="6720">
                  <c:v>6.35</c:v>
                </c:pt>
                <c:pt idx="6721">
                  <c:v>6.35</c:v>
                </c:pt>
                <c:pt idx="6722">
                  <c:v>6.35</c:v>
                </c:pt>
                <c:pt idx="6723">
                  <c:v>6.35</c:v>
                </c:pt>
                <c:pt idx="6724">
                  <c:v>6.35</c:v>
                </c:pt>
                <c:pt idx="6725">
                  <c:v>6.36</c:v>
                </c:pt>
                <c:pt idx="6726">
                  <c:v>6.36</c:v>
                </c:pt>
                <c:pt idx="6727">
                  <c:v>6.37</c:v>
                </c:pt>
                <c:pt idx="6728">
                  <c:v>6.37</c:v>
                </c:pt>
                <c:pt idx="6729">
                  <c:v>6.37</c:v>
                </c:pt>
                <c:pt idx="6730">
                  <c:v>6.37</c:v>
                </c:pt>
                <c:pt idx="6731">
                  <c:v>6.37</c:v>
                </c:pt>
                <c:pt idx="6732">
                  <c:v>6.37</c:v>
                </c:pt>
                <c:pt idx="6733">
                  <c:v>6.37</c:v>
                </c:pt>
                <c:pt idx="6734">
                  <c:v>6.37</c:v>
                </c:pt>
                <c:pt idx="6735">
                  <c:v>6.37</c:v>
                </c:pt>
                <c:pt idx="6736">
                  <c:v>6.37</c:v>
                </c:pt>
                <c:pt idx="6737">
                  <c:v>6.38</c:v>
                </c:pt>
                <c:pt idx="6738">
                  <c:v>6.4</c:v>
                </c:pt>
                <c:pt idx="6739">
                  <c:v>6.45</c:v>
                </c:pt>
                <c:pt idx="6740">
                  <c:v>6.45</c:v>
                </c:pt>
                <c:pt idx="6741">
                  <c:v>6.47</c:v>
                </c:pt>
                <c:pt idx="6742">
                  <c:v>6.47</c:v>
                </c:pt>
                <c:pt idx="6743">
                  <c:v>6.35</c:v>
                </c:pt>
                <c:pt idx="6744">
                  <c:v>6.4</c:v>
                </c:pt>
                <c:pt idx="6745">
                  <c:v>6.42</c:v>
                </c:pt>
                <c:pt idx="6746">
                  <c:v>6.42</c:v>
                </c:pt>
                <c:pt idx="6747">
                  <c:v>6.43</c:v>
                </c:pt>
                <c:pt idx="6748">
                  <c:v>6.43</c:v>
                </c:pt>
                <c:pt idx="6749">
                  <c:v>6.45</c:v>
                </c:pt>
                <c:pt idx="6750">
                  <c:v>6.45</c:v>
                </c:pt>
                <c:pt idx="6751">
                  <c:v>6.46</c:v>
                </c:pt>
                <c:pt idx="6752">
                  <c:v>6.46</c:v>
                </c:pt>
                <c:pt idx="6753">
                  <c:v>6.44</c:v>
                </c:pt>
                <c:pt idx="6754">
                  <c:v>6.44</c:v>
                </c:pt>
                <c:pt idx="6755">
                  <c:v>6.44</c:v>
                </c:pt>
                <c:pt idx="6756">
                  <c:v>6.44</c:v>
                </c:pt>
                <c:pt idx="6757">
                  <c:v>6.44</c:v>
                </c:pt>
                <c:pt idx="6758">
                  <c:v>6.44</c:v>
                </c:pt>
                <c:pt idx="6759">
                  <c:v>6.44</c:v>
                </c:pt>
                <c:pt idx="6760">
                  <c:v>6.45</c:v>
                </c:pt>
                <c:pt idx="6761">
                  <c:v>6.45</c:v>
                </c:pt>
                <c:pt idx="6762">
                  <c:v>6.45</c:v>
                </c:pt>
                <c:pt idx="6763">
                  <c:v>6.46</c:v>
                </c:pt>
                <c:pt idx="6764">
                  <c:v>6.46</c:v>
                </c:pt>
                <c:pt idx="6765">
                  <c:v>6.45</c:v>
                </c:pt>
                <c:pt idx="6766">
                  <c:v>6.44</c:v>
                </c:pt>
                <c:pt idx="6767">
                  <c:v>6.44</c:v>
                </c:pt>
                <c:pt idx="6768">
                  <c:v>6.44</c:v>
                </c:pt>
                <c:pt idx="6769">
                  <c:v>6.45</c:v>
                </c:pt>
                <c:pt idx="6770">
                  <c:v>6.45</c:v>
                </c:pt>
                <c:pt idx="6771">
                  <c:v>6.45</c:v>
                </c:pt>
                <c:pt idx="6772">
                  <c:v>6.45</c:v>
                </c:pt>
                <c:pt idx="6773">
                  <c:v>6.46</c:v>
                </c:pt>
                <c:pt idx="6774">
                  <c:v>6.46</c:v>
                </c:pt>
                <c:pt idx="6775">
                  <c:v>6.47</c:v>
                </c:pt>
                <c:pt idx="6776">
                  <c:v>6.47</c:v>
                </c:pt>
                <c:pt idx="6777">
                  <c:v>6.45</c:v>
                </c:pt>
                <c:pt idx="6778">
                  <c:v>6.45</c:v>
                </c:pt>
                <c:pt idx="6779">
                  <c:v>6.44</c:v>
                </c:pt>
                <c:pt idx="6780">
                  <c:v>6.44</c:v>
                </c:pt>
                <c:pt idx="6781">
                  <c:v>6.44</c:v>
                </c:pt>
                <c:pt idx="6782">
                  <c:v>6.45</c:v>
                </c:pt>
                <c:pt idx="6783">
                  <c:v>6.45</c:v>
                </c:pt>
                <c:pt idx="6784">
                  <c:v>6.46</c:v>
                </c:pt>
                <c:pt idx="6785">
                  <c:v>6.46</c:v>
                </c:pt>
                <c:pt idx="6786">
                  <c:v>6.43</c:v>
                </c:pt>
                <c:pt idx="6787">
                  <c:v>6.44</c:v>
                </c:pt>
                <c:pt idx="6788">
                  <c:v>6.44</c:v>
                </c:pt>
                <c:pt idx="6789">
                  <c:v>6.47</c:v>
                </c:pt>
                <c:pt idx="6790">
                  <c:v>6.47</c:v>
                </c:pt>
                <c:pt idx="6791">
                  <c:v>6.47</c:v>
                </c:pt>
                <c:pt idx="6792">
                  <c:v>6.47</c:v>
                </c:pt>
                <c:pt idx="6793">
                  <c:v>6.5</c:v>
                </c:pt>
                <c:pt idx="6794">
                  <c:v>6.43</c:v>
                </c:pt>
                <c:pt idx="6795">
                  <c:v>6.54</c:v>
                </c:pt>
                <c:pt idx="6796">
                  <c:v>6.56</c:v>
                </c:pt>
                <c:pt idx="6797">
                  <c:v>6.59</c:v>
                </c:pt>
                <c:pt idx="6798">
                  <c:v>6.64</c:v>
                </c:pt>
                <c:pt idx="6799">
                  <c:v>6.64</c:v>
                </c:pt>
                <c:pt idx="6800">
                  <c:v>6.65</c:v>
                </c:pt>
                <c:pt idx="6801">
                  <c:v>6.65</c:v>
                </c:pt>
                <c:pt idx="6802">
                  <c:v>6.63</c:v>
                </c:pt>
                <c:pt idx="6803">
                  <c:v>6.63</c:v>
                </c:pt>
                <c:pt idx="6804">
                  <c:v>6.65</c:v>
                </c:pt>
                <c:pt idx="6805">
                  <c:v>6.61</c:v>
                </c:pt>
                <c:pt idx="6806">
                  <c:v>6.57</c:v>
                </c:pt>
                <c:pt idx="6807">
                  <c:v>6.55</c:v>
                </c:pt>
                <c:pt idx="6808">
                  <c:v>6.55</c:v>
                </c:pt>
                <c:pt idx="6809">
                  <c:v>6.55</c:v>
                </c:pt>
                <c:pt idx="6810">
                  <c:v>6.56</c:v>
                </c:pt>
                <c:pt idx="6811">
                  <c:v>6.56</c:v>
                </c:pt>
                <c:pt idx="6812">
                  <c:v>6.56</c:v>
                </c:pt>
                <c:pt idx="6813">
                  <c:v>6.56</c:v>
                </c:pt>
                <c:pt idx="6814">
                  <c:v>6.56</c:v>
                </c:pt>
                <c:pt idx="6815">
                  <c:v>6.55</c:v>
                </c:pt>
                <c:pt idx="6816">
                  <c:v>6.54</c:v>
                </c:pt>
                <c:pt idx="6817">
                  <c:v>6.53</c:v>
                </c:pt>
                <c:pt idx="6818">
                  <c:v>6.52</c:v>
                </c:pt>
                <c:pt idx="6819">
                  <c:v>6.52</c:v>
                </c:pt>
                <c:pt idx="6820">
                  <c:v>6.52</c:v>
                </c:pt>
                <c:pt idx="6821">
                  <c:v>6.53</c:v>
                </c:pt>
                <c:pt idx="6822">
                  <c:v>6.53</c:v>
                </c:pt>
                <c:pt idx="6823">
                  <c:v>6.53</c:v>
                </c:pt>
                <c:pt idx="6824">
                  <c:v>6.49</c:v>
                </c:pt>
                <c:pt idx="6825">
                  <c:v>6.51</c:v>
                </c:pt>
                <c:pt idx="6826">
                  <c:v>6.51</c:v>
                </c:pt>
                <c:pt idx="6827">
                  <c:v>6.51</c:v>
                </c:pt>
                <c:pt idx="6828">
                  <c:v>6.51</c:v>
                </c:pt>
                <c:pt idx="6829">
                  <c:v>6.5</c:v>
                </c:pt>
                <c:pt idx="6830">
                  <c:v>6.5</c:v>
                </c:pt>
                <c:pt idx="6831">
                  <c:v>6.51</c:v>
                </c:pt>
                <c:pt idx="6832">
                  <c:v>6.51</c:v>
                </c:pt>
                <c:pt idx="6833">
                  <c:v>6.51</c:v>
                </c:pt>
                <c:pt idx="6834">
                  <c:v>6.52</c:v>
                </c:pt>
                <c:pt idx="6835">
                  <c:v>6.51</c:v>
                </c:pt>
                <c:pt idx="6836">
                  <c:v>6.47</c:v>
                </c:pt>
                <c:pt idx="6837">
                  <c:v>6.45</c:v>
                </c:pt>
                <c:pt idx="6838">
                  <c:v>6.44</c:v>
                </c:pt>
                <c:pt idx="6839">
                  <c:v>6.44</c:v>
                </c:pt>
                <c:pt idx="6840">
                  <c:v>6.48</c:v>
                </c:pt>
                <c:pt idx="6841">
                  <c:v>6.49</c:v>
                </c:pt>
                <c:pt idx="6842">
                  <c:v>6.49</c:v>
                </c:pt>
                <c:pt idx="6843">
                  <c:v>6.5</c:v>
                </c:pt>
                <c:pt idx="6844">
                  <c:v>6.51</c:v>
                </c:pt>
                <c:pt idx="6845">
                  <c:v>6.53</c:v>
                </c:pt>
                <c:pt idx="6846">
                  <c:v>6.54</c:v>
                </c:pt>
                <c:pt idx="6847">
                  <c:v>6.55</c:v>
                </c:pt>
                <c:pt idx="6848">
                  <c:v>6.56</c:v>
                </c:pt>
                <c:pt idx="6849">
                  <c:v>6.57</c:v>
                </c:pt>
                <c:pt idx="6850">
                  <c:v>6.58</c:v>
                </c:pt>
                <c:pt idx="6851">
                  <c:v>6.59</c:v>
                </c:pt>
                <c:pt idx="6852">
                  <c:v>6.58</c:v>
                </c:pt>
                <c:pt idx="6853">
                  <c:v>6.58</c:v>
                </c:pt>
                <c:pt idx="6854">
                  <c:v>6.6</c:v>
                </c:pt>
                <c:pt idx="6855">
                  <c:v>6.61</c:v>
                </c:pt>
                <c:pt idx="6856">
                  <c:v>6.62</c:v>
                </c:pt>
                <c:pt idx="6857">
                  <c:v>6.63</c:v>
                </c:pt>
                <c:pt idx="6858">
                  <c:v>6.64</c:v>
                </c:pt>
                <c:pt idx="6859">
                  <c:v>6.64</c:v>
                </c:pt>
                <c:pt idx="6860">
                  <c:v>6.64</c:v>
                </c:pt>
                <c:pt idx="6861">
                  <c:v>6.64</c:v>
                </c:pt>
                <c:pt idx="6862">
                  <c:v>6.64</c:v>
                </c:pt>
                <c:pt idx="6863">
                  <c:v>6.64</c:v>
                </c:pt>
                <c:pt idx="6864">
                  <c:v>6.59</c:v>
                </c:pt>
                <c:pt idx="6865">
                  <c:v>6.56</c:v>
                </c:pt>
                <c:pt idx="6866">
                  <c:v>6.55</c:v>
                </c:pt>
                <c:pt idx="6867">
                  <c:v>6.53</c:v>
                </c:pt>
                <c:pt idx="6868">
                  <c:v>6.53</c:v>
                </c:pt>
                <c:pt idx="6869">
                  <c:v>6.53</c:v>
                </c:pt>
                <c:pt idx="6870">
                  <c:v>6.53</c:v>
                </c:pt>
                <c:pt idx="6871">
                  <c:v>6.54</c:v>
                </c:pt>
                <c:pt idx="6872">
                  <c:v>6.57</c:v>
                </c:pt>
                <c:pt idx="6873">
                  <c:v>6.58</c:v>
                </c:pt>
                <c:pt idx="6874">
                  <c:v>6.61</c:v>
                </c:pt>
                <c:pt idx="6875">
                  <c:v>6.6</c:v>
                </c:pt>
                <c:pt idx="6876">
                  <c:v>6.69</c:v>
                </c:pt>
                <c:pt idx="6877">
                  <c:v>6.68</c:v>
                </c:pt>
                <c:pt idx="6878">
                  <c:v>6.67</c:v>
                </c:pt>
                <c:pt idx="6879">
                  <c:v>6.67</c:v>
                </c:pt>
                <c:pt idx="6880">
                  <c:v>6.67</c:v>
                </c:pt>
                <c:pt idx="6881">
                  <c:v>6.67</c:v>
                </c:pt>
                <c:pt idx="6882">
                  <c:v>6.67</c:v>
                </c:pt>
                <c:pt idx="6883">
                  <c:v>6.67</c:v>
                </c:pt>
                <c:pt idx="6884">
                  <c:v>6.67</c:v>
                </c:pt>
                <c:pt idx="6885">
                  <c:v>6.67</c:v>
                </c:pt>
                <c:pt idx="6886">
                  <c:v>6.66</c:v>
                </c:pt>
                <c:pt idx="6887">
                  <c:v>6.67</c:v>
                </c:pt>
                <c:pt idx="6888">
                  <c:v>6.67</c:v>
                </c:pt>
                <c:pt idx="6889">
                  <c:v>6.68</c:v>
                </c:pt>
                <c:pt idx="6890">
                  <c:v>6.69</c:v>
                </c:pt>
                <c:pt idx="6891">
                  <c:v>6.7</c:v>
                </c:pt>
                <c:pt idx="6892">
                  <c:v>6.73</c:v>
                </c:pt>
                <c:pt idx="6893">
                  <c:v>6.73</c:v>
                </c:pt>
                <c:pt idx="6894">
                  <c:v>6.75</c:v>
                </c:pt>
                <c:pt idx="6895">
                  <c:v>6.75</c:v>
                </c:pt>
                <c:pt idx="6896">
                  <c:v>6.74</c:v>
                </c:pt>
                <c:pt idx="6897">
                  <c:v>6.73</c:v>
                </c:pt>
                <c:pt idx="6898">
                  <c:v>6.73</c:v>
                </c:pt>
                <c:pt idx="6899">
                  <c:v>6.73</c:v>
                </c:pt>
                <c:pt idx="6900">
                  <c:v>6.73</c:v>
                </c:pt>
                <c:pt idx="6901">
                  <c:v>6.72</c:v>
                </c:pt>
                <c:pt idx="6902">
                  <c:v>6.71</c:v>
                </c:pt>
                <c:pt idx="6903">
                  <c:v>6.72</c:v>
                </c:pt>
                <c:pt idx="6904">
                  <c:v>6.73</c:v>
                </c:pt>
                <c:pt idx="6905">
                  <c:v>6.73</c:v>
                </c:pt>
                <c:pt idx="6906">
                  <c:v>6.73</c:v>
                </c:pt>
                <c:pt idx="6907">
                  <c:v>6.66</c:v>
                </c:pt>
                <c:pt idx="6908">
                  <c:v>6.57</c:v>
                </c:pt>
                <c:pt idx="6909">
                  <c:v>6.55</c:v>
                </c:pt>
                <c:pt idx="6910">
                  <c:v>6.55</c:v>
                </c:pt>
                <c:pt idx="6911">
                  <c:v>6.52</c:v>
                </c:pt>
                <c:pt idx="6912">
                  <c:v>6.5</c:v>
                </c:pt>
                <c:pt idx="6913">
                  <c:v>6.49</c:v>
                </c:pt>
                <c:pt idx="6914">
                  <c:v>6.48</c:v>
                </c:pt>
                <c:pt idx="6915">
                  <c:v>6.47</c:v>
                </c:pt>
                <c:pt idx="6916">
                  <c:v>6.48</c:v>
                </c:pt>
                <c:pt idx="6917">
                  <c:v>6.48</c:v>
                </c:pt>
                <c:pt idx="6918">
                  <c:v>6.48</c:v>
                </c:pt>
                <c:pt idx="6919">
                  <c:v>6.48</c:v>
                </c:pt>
                <c:pt idx="6920">
                  <c:v>6.47</c:v>
                </c:pt>
                <c:pt idx="6921">
                  <c:v>6.49</c:v>
                </c:pt>
                <c:pt idx="6922">
                  <c:v>6.49</c:v>
                </c:pt>
                <c:pt idx="6923">
                  <c:v>6.49</c:v>
                </c:pt>
                <c:pt idx="6924">
                  <c:v>6.48</c:v>
                </c:pt>
                <c:pt idx="6925">
                  <c:v>6.45</c:v>
                </c:pt>
                <c:pt idx="6926">
                  <c:v>6.46</c:v>
                </c:pt>
                <c:pt idx="6927">
                  <c:v>6.45</c:v>
                </c:pt>
                <c:pt idx="6928">
                  <c:v>6.45</c:v>
                </c:pt>
                <c:pt idx="6929">
                  <c:v>6.46</c:v>
                </c:pt>
                <c:pt idx="6930">
                  <c:v>6.46</c:v>
                </c:pt>
                <c:pt idx="6931">
                  <c:v>6.46</c:v>
                </c:pt>
                <c:pt idx="6932">
                  <c:v>6.46</c:v>
                </c:pt>
                <c:pt idx="6933">
                  <c:v>6.46</c:v>
                </c:pt>
                <c:pt idx="6934">
                  <c:v>6.46</c:v>
                </c:pt>
                <c:pt idx="6935">
                  <c:v>6.45</c:v>
                </c:pt>
                <c:pt idx="6936">
                  <c:v>6.45</c:v>
                </c:pt>
                <c:pt idx="6937">
                  <c:v>6.45</c:v>
                </c:pt>
                <c:pt idx="6938">
                  <c:v>6.45</c:v>
                </c:pt>
                <c:pt idx="6939">
                  <c:v>6.45</c:v>
                </c:pt>
                <c:pt idx="6940">
                  <c:v>6.45</c:v>
                </c:pt>
                <c:pt idx="6941">
                  <c:v>6.45</c:v>
                </c:pt>
                <c:pt idx="6942">
                  <c:v>6.45</c:v>
                </c:pt>
                <c:pt idx="6943">
                  <c:v>6.45</c:v>
                </c:pt>
                <c:pt idx="6944">
                  <c:v>6.45</c:v>
                </c:pt>
                <c:pt idx="6945">
                  <c:v>6.45</c:v>
                </c:pt>
                <c:pt idx="6946">
                  <c:v>6.45</c:v>
                </c:pt>
                <c:pt idx="6947">
                  <c:v>6.45</c:v>
                </c:pt>
                <c:pt idx="6948">
                  <c:v>6.45</c:v>
                </c:pt>
                <c:pt idx="6949">
                  <c:v>6.45</c:v>
                </c:pt>
                <c:pt idx="6950">
                  <c:v>6.44</c:v>
                </c:pt>
                <c:pt idx="6951">
                  <c:v>6.45</c:v>
                </c:pt>
                <c:pt idx="6952">
                  <c:v>6.45</c:v>
                </c:pt>
                <c:pt idx="6953">
                  <c:v>6.46</c:v>
                </c:pt>
                <c:pt idx="6954">
                  <c:v>6.46</c:v>
                </c:pt>
                <c:pt idx="6955">
                  <c:v>6.47</c:v>
                </c:pt>
                <c:pt idx="6956">
                  <c:v>6.46</c:v>
                </c:pt>
                <c:pt idx="6957">
                  <c:v>6.46</c:v>
                </c:pt>
                <c:pt idx="6958">
                  <c:v>6.46</c:v>
                </c:pt>
                <c:pt idx="6959">
                  <c:v>6.46</c:v>
                </c:pt>
                <c:pt idx="6960">
                  <c:v>6.47</c:v>
                </c:pt>
                <c:pt idx="6961">
                  <c:v>6.47</c:v>
                </c:pt>
                <c:pt idx="6962">
                  <c:v>6.48</c:v>
                </c:pt>
                <c:pt idx="6963">
                  <c:v>6.48</c:v>
                </c:pt>
                <c:pt idx="6964">
                  <c:v>6.5</c:v>
                </c:pt>
                <c:pt idx="6965">
                  <c:v>6.51</c:v>
                </c:pt>
                <c:pt idx="6966">
                  <c:v>6.52</c:v>
                </c:pt>
                <c:pt idx="6967">
                  <c:v>6.53</c:v>
                </c:pt>
                <c:pt idx="6968">
                  <c:v>6.54</c:v>
                </c:pt>
                <c:pt idx="6969">
                  <c:v>6.54</c:v>
                </c:pt>
                <c:pt idx="6970">
                  <c:v>6.53</c:v>
                </c:pt>
                <c:pt idx="6971">
                  <c:v>6.53</c:v>
                </c:pt>
                <c:pt idx="6972">
                  <c:v>6.57</c:v>
                </c:pt>
                <c:pt idx="6973">
                  <c:v>6.56</c:v>
                </c:pt>
                <c:pt idx="6974">
                  <c:v>6.55</c:v>
                </c:pt>
                <c:pt idx="6975">
                  <c:v>6.55</c:v>
                </c:pt>
                <c:pt idx="6976">
                  <c:v>6.61</c:v>
                </c:pt>
                <c:pt idx="6977">
                  <c:v>6.62</c:v>
                </c:pt>
                <c:pt idx="6978">
                  <c:v>6.63</c:v>
                </c:pt>
                <c:pt idx="6979">
                  <c:v>6.63</c:v>
                </c:pt>
                <c:pt idx="6980">
                  <c:v>6.62</c:v>
                </c:pt>
                <c:pt idx="6981">
                  <c:v>6.58</c:v>
                </c:pt>
                <c:pt idx="6982">
                  <c:v>6.56</c:v>
                </c:pt>
                <c:pt idx="6983">
                  <c:v>6.55</c:v>
                </c:pt>
                <c:pt idx="6984">
                  <c:v>6.5</c:v>
                </c:pt>
                <c:pt idx="6985">
                  <c:v>6.49</c:v>
                </c:pt>
                <c:pt idx="6986">
                  <c:v>6.49</c:v>
                </c:pt>
                <c:pt idx="6987">
                  <c:v>6.49</c:v>
                </c:pt>
                <c:pt idx="6988">
                  <c:v>6.49</c:v>
                </c:pt>
                <c:pt idx="6989">
                  <c:v>6.5</c:v>
                </c:pt>
                <c:pt idx="6990">
                  <c:v>6.5</c:v>
                </c:pt>
                <c:pt idx="6991">
                  <c:v>6.52</c:v>
                </c:pt>
                <c:pt idx="6992">
                  <c:v>6.46</c:v>
                </c:pt>
                <c:pt idx="6993">
                  <c:v>6.45</c:v>
                </c:pt>
                <c:pt idx="6994">
                  <c:v>6.45</c:v>
                </c:pt>
                <c:pt idx="6995">
                  <c:v>6.44</c:v>
                </c:pt>
                <c:pt idx="6996">
                  <c:v>6.44</c:v>
                </c:pt>
                <c:pt idx="6997">
                  <c:v>6.43</c:v>
                </c:pt>
                <c:pt idx="6998">
                  <c:v>6.41</c:v>
                </c:pt>
                <c:pt idx="6999">
                  <c:v>6.41</c:v>
                </c:pt>
                <c:pt idx="7000">
                  <c:v>6.4</c:v>
                </c:pt>
                <c:pt idx="7001">
                  <c:v>6.41</c:v>
                </c:pt>
                <c:pt idx="7002">
                  <c:v>6.42</c:v>
                </c:pt>
                <c:pt idx="7003">
                  <c:v>6.44</c:v>
                </c:pt>
                <c:pt idx="7004">
                  <c:v>6.43</c:v>
                </c:pt>
                <c:pt idx="7005">
                  <c:v>6.44</c:v>
                </c:pt>
                <c:pt idx="7006">
                  <c:v>6.43</c:v>
                </c:pt>
                <c:pt idx="7007">
                  <c:v>6.44</c:v>
                </c:pt>
                <c:pt idx="7008">
                  <c:v>6.44</c:v>
                </c:pt>
                <c:pt idx="7009">
                  <c:v>6.44</c:v>
                </c:pt>
                <c:pt idx="7010">
                  <c:v>6.44</c:v>
                </c:pt>
                <c:pt idx="7011">
                  <c:v>6.44</c:v>
                </c:pt>
                <c:pt idx="7012">
                  <c:v>6.45</c:v>
                </c:pt>
                <c:pt idx="7013">
                  <c:v>6.46</c:v>
                </c:pt>
                <c:pt idx="7014">
                  <c:v>6.48</c:v>
                </c:pt>
                <c:pt idx="7015">
                  <c:v>6.48</c:v>
                </c:pt>
                <c:pt idx="7016">
                  <c:v>6.48</c:v>
                </c:pt>
                <c:pt idx="7017">
                  <c:v>6.48</c:v>
                </c:pt>
                <c:pt idx="7018">
                  <c:v>6.45</c:v>
                </c:pt>
                <c:pt idx="7019">
                  <c:v>6.43</c:v>
                </c:pt>
                <c:pt idx="7020">
                  <c:v>6.39</c:v>
                </c:pt>
                <c:pt idx="7021">
                  <c:v>6.39</c:v>
                </c:pt>
                <c:pt idx="7022">
                  <c:v>6.4</c:v>
                </c:pt>
                <c:pt idx="7023">
                  <c:v>6.41</c:v>
                </c:pt>
                <c:pt idx="7024">
                  <c:v>6.47</c:v>
                </c:pt>
                <c:pt idx="7025">
                  <c:v>6.48</c:v>
                </c:pt>
                <c:pt idx="7026">
                  <c:v>6.49</c:v>
                </c:pt>
                <c:pt idx="7027">
                  <c:v>6.5</c:v>
                </c:pt>
                <c:pt idx="7028">
                  <c:v>6.49</c:v>
                </c:pt>
                <c:pt idx="7029">
                  <c:v>6.48</c:v>
                </c:pt>
                <c:pt idx="7030">
                  <c:v>6.48</c:v>
                </c:pt>
                <c:pt idx="7031">
                  <c:v>6.47</c:v>
                </c:pt>
                <c:pt idx="7032">
                  <c:v>6.47</c:v>
                </c:pt>
                <c:pt idx="7033">
                  <c:v>6.47</c:v>
                </c:pt>
                <c:pt idx="7034">
                  <c:v>6.47</c:v>
                </c:pt>
                <c:pt idx="7035">
                  <c:v>6.47</c:v>
                </c:pt>
                <c:pt idx="7036">
                  <c:v>6.47</c:v>
                </c:pt>
                <c:pt idx="7037">
                  <c:v>6.48</c:v>
                </c:pt>
                <c:pt idx="7038">
                  <c:v>6.49</c:v>
                </c:pt>
                <c:pt idx="7039">
                  <c:v>6.51</c:v>
                </c:pt>
                <c:pt idx="7040">
                  <c:v>6.5</c:v>
                </c:pt>
                <c:pt idx="7041">
                  <c:v>6.49</c:v>
                </c:pt>
                <c:pt idx="7042">
                  <c:v>6.47</c:v>
                </c:pt>
                <c:pt idx="7043">
                  <c:v>6.46</c:v>
                </c:pt>
                <c:pt idx="7044">
                  <c:v>6.46</c:v>
                </c:pt>
                <c:pt idx="7045">
                  <c:v>6.46</c:v>
                </c:pt>
                <c:pt idx="7046">
                  <c:v>6.47</c:v>
                </c:pt>
                <c:pt idx="7047">
                  <c:v>6.46</c:v>
                </c:pt>
                <c:pt idx="7048">
                  <c:v>6.46</c:v>
                </c:pt>
                <c:pt idx="7049">
                  <c:v>6.47</c:v>
                </c:pt>
                <c:pt idx="7050">
                  <c:v>6.48</c:v>
                </c:pt>
                <c:pt idx="7051">
                  <c:v>6.47</c:v>
                </c:pt>
                <c:pt idx="7052">
                  <c:v>6.47</c:v>
                </c:pt>
                <c:pt idx="7053">
                  <c:v>6.46</c:v>
                </c:pt>
                <c:pt idx="7054">
                  <c:v>6.45</c:v>
                </c:pt>
                <c:pt idx="7055">
                  <c:v>6.45</c:v>
                </c:pt>
                <c:pt idx="7056">
                  <c:v>6.44</c:v>
                </c:pt>
                <c:pt idx="7057">
                  <c:v>6.44</c:v>
                </c:pt>
                <c:pt idx="7058">
                  <c:v>6.44</c:v>
                </c:pt>
                <c:pt idx="7059">
                  <c:v>6.44</c:v>
                </c:pt>
                <c:pt idx="7060">
                  <c:v>6.44</c:v>
                </c:pt>
                <c:pt idx="7061">
                  <c:v>6.44</c:v>
                </c:pt>
                <c:pt idx="7062">
                  <c:v>6.45</c:v>
                </c:pt>
                <c:pt idx="7063">
                  <c:v>6.45</c:v>
                </c:pt>
                <c:pt idx="7064">
                  <c:v>6.44</c:v>
                </c:pt>
                <c:pt idx="7065">
                  <c:v>6.43</c:v>
                </c:pt>
                <c:pt idx="7066">
                  <c:v>6.42</c:v>
                </c:pt>
                <c:pt idx="7067">
                  <c:v>6.41</c:v>
                </c:pt>
                <c:pt idx="7068">
                  <c:v>6.41</c:v>
                </c:pt>
                <c:pt idx="7069">
                  <c:v>6.4</c:v>
                </c:pt>
                <c:pt idx="7070">
                  <c:v>6.4</c:v>
                </c:pt>
                <c:pt idx="7071">
                  <c:v>6.4</c:v>
                </c:pt>
                <c:pt idx="7072">
                  <c:v>6.4</c:v>
                </c:pt>
                <c:pt idx="7073">
                  <c:v>6.41</c:v>
                </c:pt>
                <c:pt idx="7074">
                  <c:v>6.41</c:v>
                </c:pt>
                <c:pt idx="7075">
                  <c:v>6.42</c:v>
                </c:pt>
                <c:pt idx="7076">
                  <c:v>6.42</c:v>
                </c:pt>
                <c:pt idx="7077">
                  <c:v>6.4</c:v>
                </c:pt>
                <c:pt idx="7078">
                  <c:v>6.38</c:v>
                </c:pt>
                <c:pt idx="7079">
                  <c:v>6.39</c:v>
                </c:pt>
                <c:pt idx="7080">
                  <c:v>6.33</c:v>
                </c:pt>
                <c:pt idx="7081">
                  <c:v>6.33</c:v>
                </c:pt>
                <c:pt idx="7082">
                  <c:v>6.33</c:v>
                </c:pt>
                <c:pt idx="7083">
                  <c:v>6.34</c:v>
                </c:pt>
                <c:pt idx="7084">
                  <c:v>6.34</c:v>
                </c:pt>
                <c:pt idx="7085">
                  <c:v>6.35</c:v>
                </c:pt>
                <c:pt idx="7086">
                  <c:v>6.35</c:v>
                </c:pt>
                <c:pt idx="7087">
                  <c:v>6.34</c:v>
                </c:pt>
                <c:pt idx="7088">
                  <c:v>6.35</c:v>
                </c:pt>
                <c:pt idx="7089">
                  <c:v>6.35</c:v>
                </c:pt>
                <c:pt idx="7090">
                  <c:v>6.35</c:v>
                </c:pt>
                <c:pt idx="7091">
                  <c:v>6.35</c:v>
                </c:pt>
                <c:pt idx="7092">
                  <c:v>6.35</c:v>
                </c:pt>
                <c:pt idx="7093">
                  <c:v>6.34</c:v>
                </c:pt>
                <c:pt idx="7094">
                  <c:v>6.35</c:v>
                </c:pt>
                <c:pt idx="7095">
                  <c:v>6.35</c:v>
                </c:pt>
                <c:pt idx="7096">
                  <c:v>6.37</c:v>
                </c:pt>
                <c:pt idx="7097">
                  <c:v>6.37</c:v>
                </c:pt>
                <c:pt idx="7098">
                  <c:v>6.38</c:v>
                </c:pt>
                <c:pt idx="7099">
                  <c:v>6.38</c:v>
                </c:pt>
                <c:pt idx="7100">
                  <c:v>6.38</c:v>
                </c:pt>
                <c:pt idx="7101">
                  <c:v>6.38</c:v>
                </c:pt>
                <c:pt idx="7102">
                  <c:v>6.38</c:v>
                </c:pt>
                <c:pt idx="7103">
                  <c:v>6.37</c:v>
                </c:pt>
                <c:pt idx="7104">
                  <c:v>6.37</c:v>
                </c:pt>
                <c:pt idx="7105">
                  <c:v>6.36</c:v>
                </c:pt>
                <c:pt idx="7106">
                  <c:v>6.36</c:v>
                </c:pt>
                <c:pt idx="7107">
                  <c:v>6.34</c:v>
                </c:pt>
                <c:pt idx="7108">
                  <c:v>6.35</c:v>
                </c:pt>
                <c:pt idx="7109">
                  <c:v>6.35</c:v>
                </c:pt>
                <c:pt idx="7110">
                  <c:v>6.36</c:v>
                </c:pt>
                <c:pt idx="7111">
                  <c:v>6.36</c:v>
                </c:pt>
                <c:pt idx="7112">
                  <c:v>6.36</c:v>
                </c:pt>
                <c:pt idx="7113">
                  <c:v>6.34</c:v>
                </c:pt>
                <c:pt idx="7114">
                  <c:v>6.34</c:v>
                </c:pt>
                <c:pt idx="7115">
                  <c:v>6.34</c:v>
                </c:pt>
                <c:pt idx="7116">
                  <c:v>6.34</c:v>
                </c:pt>
                <c:pt idx="7117">
                  <c:v>6.34</c:v>
                </c:pt>
                <c:pt idx="7118">
                  <c:v>6.33</c:v>
                </c:pt>
                <c:pt idx="7119">
                  <c:v>6.34</c:v>
                </c:pt>
                <c:pt idx="7120">
                  <c:v>6.34</c:v>
                </c:pt>
                <c:pt idx="7121">
                  <c:v>6.37</c:v>
                </c:pt>
                <c:pt idx="7122">
                  <c:v>6.36</c:v>
                </c:pt>
                <c:pt idx="7123">
                  <c:v>6.35</c:v>
                </c:pt>
                <c:pt idx="7124">
                  <c:v>6.35</c:v>
                </c:pt>
                <c:pt idx="7125">
                  <c:v>6.35</c:v>
                </c:pt>
                <c:pt idx="7126">
                  <c:v>6.36</c:v>
                </c:pt>
                <c:pt idx="7127">
                  <c:v>6.36</c:v>
                </c:pt>
                <c:pt idx="7128">
                  <c:v>6.35</c:v>
                </c:pt>
                <c:pt idx="7129">
                  <c:v>6.37</c:v>
                </c:pt>
                <c:pt idx="7130">
                  <c:v>6.37</c:v>
                </c:pt>
                <c:pt idx="7131">
                  <c:v>6.4</c:v>
                </c:pt>
                <c:pt idx="7132">
                  <c:v>6.41</c:v>
                </c:pt>
                <c:pt idx="7133">
                  <c:v>6.42</c:v>
                </c:pt>
                <c:pt idx="7134">
                  <c:v>6.43</c:v>
                </c:pt>
                <c:pt idx="7135">
                  <c:v>6.44</c:v>
                </c:pt>
                <c:pt idx="7136">
                  <c:v>6.45</c:v>
                </c:pt>
                <c:pt idx="7137">
                  <c:v>6.46</c:v>
                </c:pt>
                <c:pt idx="7138">
                  <c:v>6.47</c:v>
                </c:pt>
                <c:pt idx="7139">
                  <c:v>6.4</c:v>
                </c:pt>
                <c:pt idx="7140">
                  <c:v>6.37</c:v>
                </c:pt>
                <c:pt idx="7141">
                  <c:v>6.37</c:v>
                </c:pt>
                <c:pt idx="7142">
                  <c:v>6.36</c:v>
                </c:pt>
                <c:pt idx="7143">
                  <c:v>6.37</c:v>
                </c:pt>
                <c:pt idx="7144">
                  <c:v>6.38</c:v>
                </c:pt>
                <c:pt idx="7145">
                  <c:v>6.38</c:v>
                </c:pt>
                <c:pt idx="7146">
                  <c:v>6.37</c:v>
                </c:pt>
                <c:pt idx="7147">
                  <c:v>6.37</c:v>
                </c:pt>
                <c:pt idx="7148">
                  <c:v>6.37</c:v>
                </c:pt>
                <c:pt idx="7149">
                  <c:v>6.38</c:v>
                </c:pt>
                <c:pt idx="7150">
                  <c:v>6.38</c:v>
                </c:pt>
                <c:pt idx="7151">
                  <c:v>6.38</c:v>
                </c:pt>
                <c:pt idx="7152">
                  <c:v>6.39</c:v>
                </c:pt>
                <c:pt idx="7153">
                  <c:v>6.41</c:v>
                </c:pt>
                <c:pt idx="7154">
                  <c:v>6.41</c:v>
                </c:pt>
                <c:pt idx="7155">
                  <c:v>6.42</c:v>
                </c:pt>
                <c:pt idx="7156">
                  <c:v>6.43</c:v>
                </c:pt>
                <c:pt idx="7157">
                  <c:v>6.44</c:v>
                </c:pt>
                <c:pt idx="7158">
                  <c:v>6.43</c:v>
                </c:pt>
                <c:pt idx="7159">
                  <c:v>6.42</c:v>
                </c:pt>
                <c:pt idx="7160">
                  <c:v>6.41</c:v>
                </c:pt>
                <c:pt idx="7161">
                  <c:v>6.38</c:v>
                </c:pt>
                <c:pt idx="7162">
                  <c:v>6.37</c:v>
                </c:pt>
                <c:pt idx="7163">
                  <c:v>6.37</c:v>
                </c:pt>
                <c:pt idx="7164">
                  <c:v>6.37</c:v>
                </c:pt>
                <c:pt idx="7165">
                  <c:v>6.38</c:v>
                </c:pt>
                <c:pt idx="7166">
                  <c:v>6.39</c:v>
                </c:pt>
                <c:pt idx="7167">
                  <c:v>6.4</c:v>
                </c:pt>
                <c:pt idx="7168">
                  <c:v>6.4</c:v>
                </c:pt>
                <c:pt idx="7169">
                  <c:v>6.4</c:v>
                </c:pt>
                <c:pt idx="7170">
                  <c:v>6.41</c:v>
                </c:pt>
                <c:pt idx="7171">
                  <c:v>6.41</c:v>
                </c:pt>
                <c:pt idx="7172">
                  <c:v>6.41</c:v>
                </c:pt>
                <c:pt idx="7173">
                  <c:v>6.4</c:v>
                </c:pt>
                <c:pt idx="7174">
                  <c:v>6.4</c:v>
                </c:pt>
                <c:pt idx="7175">
                  <c:v>6.39</c:v>
                </c:pt>
                <c:pt idx="7176">
                  <c:v>6.37</c:v>
                </c:pt>
                <c:pt idx="7177">
                  <c:v>6.36</c:v>
                </c:pt>
                <c:pt idx="7178">
                  <c:v>6.35</c:v>
                </c:pt>
                <c:pt idx="7179">
                  <c:v>6.35</c:v>
                </c:pt>
                <c:pt idx="7180">
                  <c:v>6.35</c:v>
                </c:pt>
                <c:pt idx="7181">
                  <c:v>6.35</c:v>
                </c:pt>
                <c:pt idx="7182">
                  <c:v>6.35</c:v>
                </c:pt>
                <c:pt idx="7183">
                  <c:v>6.36</c:v>
                </c:pt>
                <c:pt idx="7184">
                  <c:v>6.36</c:v>
                </c:pt>
                <c:pt idx="7185">
                  <c:v>6.36</c:v>
                </c:pt>
                <c:pt idx="7186">
                  <c:v>6.36</c:v>
                </c:pt>
                <c:pt idx="7187">
                  <c:v>6.36</c:v>
                </c:pt>
                <c:pt idx="7188">
                  <c:v>6.37</c:v>
                </c:pt>
                <c:pt idx="7189">
                  <c:v>6.35</c:v>
                </c:pt>
                <c:pt idx="7190">
                  <c:v>6.35</c:v>
                </c:pt>
                <c:pt idx="7191">
                  <c:v>6.36</c:v>
                </c:pt>
                <c:pt idx="7192">
                  <c:v>6.36</c:v>
                </c:pt>
                <c:pt idx="7193">
                  <c:v>6.37</c:v>
                </c:pt>
                <c:pt idx="7194">
                  <c:v>6.37</c:v>
                </c:pt>
                <c:pt idx="7195">
                  <c:v>6.37</c:v>
                </c:pt>
                <c:pt idx="7196">
                  <c:v>6.37</c:v>
                </c:pt>
                <c:pt idx="7197">
                  <c:v>6.37</c:v>
                </c:pt>
                <c:pt idx="7198">
                  <c:v>6.37</c:v>
                </c:pt>
                <c:pt idx="7199">
                  <c:v>6.35</c:v>
                </c:pt>
                <c:pt idx="7200">
                  <c:v>6.34</c:v>
                </c:pt>
                <c:pt idx="7201">
                  <c:v>6.33</c:v>
                </c:pt>
                <c:pt idx="7202">
                  <c:v>6.32</c:v>
                </c:pt>
                <c:pt idx="7203">
                  <c:v>6.32</c:v>
                </c:pt>
                <c:pt idx="7204">
                  <c:v>6.32</c:v>
                </c:pt>
                <c:pt idx="7205">
                  <c:v>6.32</c:v>
                </c:pt>
                <c:pt idx="7206">
                  <c:v>6.31</c:v>
                </c:pt>
                <c:pt idx="7207">
                  <c:v>6.31</c:v>
                </c:pt>
                <c:pt idx="7208">
                  <c:v>6.36</c:v>
                </c:pt>
                <c:pt idx="7209">
                  <c:v>6.38</c:v>
                </c:pt>
                <c:pt idx="7210">
                  <c:v>6.38</c:v>
                </c:pt>
                <c:pt idx="7211">
                  <c:v>6.42</c:v>
                </c:pt>
                <c:pt idx="7212">
                  <c:v>6.43</c:v>
                </c:pt>
                <c:pt idx="7213">
                  <c:v>6.44</c:v>
                </c:pt>
                <c:pt idx="7214">
                  <c:v>6.44</c:v>
                </c:pt>
                <c:pt idx="7215">
                  <c:v>6.43</c:v>
                </c:pt>
                <c:pt idx="7216">
                  <c:v>6.44</c:v>
                </c:pt>
                <c:pt idx="7217">
                  <c:v>6.45</c:v>
                </c:pt>
                <c:pt idx="7218">
                  <c:v>6.44</c:v>
                </c:pt>
                <c:pt idx="7219">
                  <c:v>6.43</c:v>
                </c:pt>
                <c:pt idx="7220">
                  <c:v>6.43</c:v>
                </c:pt>
                <c:pt idx="7221">
                  <c:v>6.42</c:v>
                </c:pt>
                <c:pt idx="7222">
                  <c:v>6.43</c:v>
                </c:pt>
                <c:pt idx="7223">
                  <c:v>6.41</c:v>
                </c:pt>
                <c:pt idx="7224">
                  <c:v>6.41</c:v>
                </c:pt>
                <c:pt idx="7225">
                  <c:v>6.41</c:v>
                </c:pt>
                <c:pt idx="7226">
                  <c:v>6.41</c:v>
                </c:pt>
                <c:pt idx="7227">
                  <c:v>6.41</c:v>
                </c:pt>
                <c:pt idx="7228">
                  <c:v>6.43</c:v>
                </c:pt>
                <c:pt idx="7229">
                  <c:v>6.44</c:v>
                </c:pt>
                <c:pt idx="7230">
                  <c:v>6.45</c:v>
                </c:pt>
                <c:pt idx="7231">
                  <c:v>6.45</c:v>
                </c:pt>
                <c:pt idx="7232">
                  <c:v>6.37</c:v>
                </c:pt>
                <c:pt idx="7233">
                  <c:v>6.35</c:v>
                </c:pt>
                <c:pt idx="7234">
                  <c:v>6.35</c:v>
                </c:pt>
                <c:pt idx="7235">
                  <c:v>6.34</c:v>
                </c:pt>
                <c:pt idx="7236">
                  <c:v>6.35</c:v>
                </c:pt>
                <c:pt idx="7237">
                  <c:v>6.36</c:v>
                </c:pt>
                <c:pt idx="7238">
                  <c:v>6.37</c:v>
                </c:pt>
                <c:pt idx="7239">
                  <c:v>6.38</c:v>
                </c:pt>
                <c:pt idx="7240">
                  <c:v>6.38</c:v>
                </c:pt>
                <c:pt idx="7241">
                  <c:v>6.38</c:v>
                </c:pt>
                <c:pt idx="7242">
                  <c:v>6.39</c:v>
                </c:pt>
                <c:pt idx="7243">
                  <c:v>6.38</c:v>
                </c:pt>
                <c:pt idx="7244">
                  <c:v>6.37</c:v>
                </c:pt>
                <c:pt idx="7245">
                  <c:v>6.35</c:v>
                </c:pt>
                <c:pt idx="7246">
                  <c:v>6.36</c:v>
                </c:pt>
                <c:pt idx="7247">
                  <c:v>6.36</c:v>
                </c:pt>
                <c:pt idx="7248">
                  <c:v>6.34</c:v>
                </c:pt>
                <c:pt idx="7249">
                  <c:v>6.34</c:v>
                </c:pt>
                <c:pt idx="7250">
                  <c:v>6.34</c:v>
                </c:pt>
                <c:pt idx="7251">
                  <c:v>6.33</c:v>
                </c:pt>
                <c:pt idx="7252">
                  <c:v>6.34</c:v>
                </c:pt>
                <c:pt idx="7253">
                  <c:v>6.34</c:v>
                </c:pt>
                <c:pt idx="7254">
                  <c:v>6.32</c:v>
                </c:pt>
                <c:pt idx="7255">
                  <c:v>6.29</c:v>
                </c:pt>
                <c:pt idx="7256">
                  <c:v>6.26</c:v>
                </c:pt>
                <c:pt idx="7257">
                  <c:v>6.26</c:v>
                </c:pt>
                <c:pt idx="7258">
                  <c:v>6.22</c:v>
                </c:pt>
                <c:pt idx="7259">
                  <c:v>6.19</c:v>
                </c:pt>
                <c:pt idx="7260">
                  <c:v>6.17</c:v>
                </c:pt>
                <c:pt idx="7261">
                  <c:v>6.18</c:v>
                </c:pt>
                <c:pt idx="7262">
                  <c:v>6.17</c:v>
                </c:pt>
                <c:pt idx="7263">
                  <c:v>6.19</c:v>
                </c:pt>
                <c:pt idx="7264">
                  <c:v>6.19</c:v>
                </c:pt>
                <c:pt idx="7265">
                  <c:v>6.19</c:v>
                </c:pt>
                <c:pt idx="7266">
                  <c:v>6.23</c:v>
                </c:pt>
                <c:pt idx="7267">
                  <c:v>6.27</c:v>
                </c:pt>
                <c:pt idx="7268">
                  <c:v>6.29</c:v>
                </c:pt>
                <c:pt idx="7269">
                  <c:v>6.28</c:v>
                </c:pt>
                <c:pt idx="7270">
                  <c:v>6.29</c:v>
                </c:pt>
                <c:pt idx="7271">
                  <c:v>6.29</c:v>
                </c:pt>
                <c:pt idx="7272">
                  <c:v>6.29</c:v>
                </c:pt>
                <c:pt idx="7273">
                  <c:v>6.29</c:v>
                </c:pt>
                <c:pt idx="7274">
                  <c:v>6.31</c:v>
                </c:pt>
                <c:pt idx="7275">
                  <c:v>6.34</c:v>
                </c:pt>
                <c:pt idx="7276">
                  <c:v>6.36</c:v>
                </c:pt>
                <c:pt idx="7277">
                  <c:v>6.38</c:v>
                </c:pt>
                <c:pt idx="7278">
                  <c:v>6.42</c:v>
                </c:pt>
                <c:pt idx="7279">
                  <c:v>6.45</c:v>
                </c:pt>
                <c:pt idx="7280">
                  <c:v>6.07</c:v>
                </c:pt>
                <c:pt idx="7281">
                  <c:v>5.87</c:v>
                </c:pt>
                <c:pt idx="7282">
                  <c:v>5.88</c:v>
                </c:pt>
                <c:pt idx="7283">
                  <c:v>5.88</c:v>
                </c:pt>
                <c:pt idx="7284">
                  <c:v>5.89</c:v>
                </c:pt>
                <c:pt idx="7285">
                  <c:v>5.88</c:v>
                </c:pt>
                <c:pt idx="7286">
                  <c:v>5.88</c:v>
                </c:pt>
                <c:pt idx="7287">
                  <c:v>5.88</c:v>
                </c:pt>
                <c:pt idx="7288">
                  <c:v>5.88</c:v>
                </c:pt>
                <c:pt idx="7289">
                  <c:v>5.89</c:v>
                </c:pt>
                <c:pt idx="7290">
                  <c:v>5.91</c:v>
                </c:pt>
                <c:pt idx="7291">
                  <c:v>5.91</c:v>
                </c:pt>
                <c:pt idx="7292">
                  <c:v>5.92</c:v>
                </c:pt>
                <c:pt idx="7293">
                  <c:v>5.93</c:v>
                </c:pt>
                <c:pt idx="7294">
                  <c:v>5.95</c:v>
                </c:pt>
                <c:pt idx="7295">
                  <c:v>5.95</c:v>
                </c:pt>
                <c:pt idx="7296">
                  <c:v>5.97</c:v>
                </c:pt>
                <c:pt idx="7297">
                  <c:v>5.97</c:v>
                </c:pt>
                <c:pt idx="7298">
                  <c:v>5.97</c:v>
                </c:pt>
                <c:pt idx="7299">
                  <c:v>5.97</c:v>
                </c:pt>
                <c:pt idx="7300">
                  <c:v>5.97</c:v>
                </c:pt>
                <c:pt idx="7301">
                  <c:v>5.97</c:v>
                </c:pt>
                <c:pt idx="7302">
                  <c:v>5.97</c:v>
                </c:pt>
                <c:pt idx="7303">
                  <c:v>5.88</c:v>
                </c:pt>
                <c:pt idx="7304">
                  <c:v>5.84</c:v>
                </c:pt>
                <c:pt idx="7305">
                  <c:v>5.86</c:v>
                </c:pt>
                <c:pt idx="7306">
                  <c:v>5.85</c:v>
                </c:pt>
                <c:pt idx="7307">
                  <c:v>5.84</c:v>
                </c:pt>
                <c:pt idx="7308">
                  <c:v>5.84</c:v>
                </c:pt>
                <c:pt idx="7309">
                  <c:v>5.84</c:v>
                </c:pt>
                <c:pt idx="7310">
                  <c:v>5.84</c:v>
                </c:pt>
                <c:pt idx="7311">
                  <c:v>5.84</c:v>
                </c:pt>
                <c:pt idx="7312">
                  <c:v>5.85</c:v>
                </c:pt>
                <c:pt idx="7313">
                  <c:v>5.85</c:v>
                </c:pt>
                <c:pt idx="7314">
                  <c:v>5.86</c:v>
                </c:pt>
                <c:pt idx="7315">
                  <c:v>6.38</c:v>
                </c:pt>
                <c:pt idx="7316">
                  <c:v>6.33</c:v>
                </c:pt>
                <c:pt idx="7317">
                  <c:v>6.3</c:v>
                </c:pt>
                <c:pt idx="7318">
                  <c:v>6.28</c:v>
                </c:pt>
                <c:pt idx="7319">
                  <c:v>6.27</c:v>
                </c:pt>
                <c:pt idx="7320">
                  <c:v>6.28</c:v>
                </c:pt>
                <c:pt idx="7321">
                  <c:v>6.27</c:v>
                </c:pt>
                <c:pt idx="7322">
                  <c:v>6.27</c:v>
                </c:pt>
                <c:pt idx="7323">
                  <c:v>6.27</c:v>
                </c:pt>
                <c:pt idx="7324">
                  <c:v>6.27</c:v>
                </c:pt>
                <c:pt idx="7325">
                  <c:v>6.27</c:v>
                </c:pt>
                <c:pt idx="7326">
                  <c:v>6.28</c:v>
                </c:pt>
                <c:pt idx="7327">
                  <c:v>6.29</c:v>
                </c:pt>
                <c:pt idx="7328">
                  <c:v>6.29</c:v>
                </c:pt>
                <c:pt idx="7329">
                  <c:v>6.29</c:v>
                </c:pt>
                <c:pt idx="7330">
                  <c:v>6.29</c:v>
                </c:pt>
                <c:pt idx="7331">
                  <c:v>6.29</c:v>
                </c:pt>
                <c:pt idx="7332">
                  <c:v>6.32</c:v>
                </c:pt>
                <c:pt idx="7333">
                  <c:v>6.33</c:v>
                </c:pt>
                <c:pt idx="7334">
                  <c:v>6.32</c:v>
                </c:pt>
                <c:pt idx="7335">
                  <c:v>6.3</c:v>
                </c:pt>
                <c:pt idx="7336">
                  <c:v>6.31</c:v>
                </c:pt>
                <c:pt idx="7337">
                  <c:v>6.32</c:v>
                </c:pt>
                <c:pt idx="7338">
                  <c:v>6.34</c:v>
                </c:pt>
                <c:pt idx="7339">
                  <c:v>6.39</c:v>
                </c:pt>
                <c:pt idx="7340">
                  <c:v>5.93</c:v>
                </c:pt>
                <c:pt idx="7341">
                  <c:v>5.98</c:v>
                </c:pt>
                <c:pt idx="7342">
                  <c:v>5.96</c:v>
                </c:pt>
                <c:pt idx="7343">
                  <c:v>6</c:v>
                </c:pt>
                <c:pt idx="7344">
                  <c:v>5.95</c:v>
                </c:pt>
                <c:pt idx="7345">
                  <c:v>5.95</c:v>
                </c:pt>
                <c:pt idx="7346">
                  <c:v>5.94</c:v>
                </c:pt>
                <c:pt idx="7347">
                  <c:v>5.93</c:v>
                </c:pt>
                <c:pt idx="7348">
                  <c:v>5.94</c:v>
                </c:pt>
                <c:pt idx="7349">
                  <c:v>5.94</c:v>
                </c:pt>
                <c:pt idx="7350">
                  <c:v>5.95</c:v>
                </c:pt>
                <c:pt idx="7351">
                  <c:v>5.98</c:v>
                </c:pt>
                <c:pt idx="7352">
                  <c:v>5.97</c:v>
                </c:pt>
                <c:pt idx="7353">
                  <c:v>5.98</c:v>
                </c:pt>
                <c:pt idx="7354">
                  <c:v>5.95</c:v>
                </c:pt>
                <c:pt idx="7355">
                  <c:v>5.95</c:v>
                </c:pt>
                <c:pt idx="7356">
                  <c:v>5.93</c:v>
                </c:pt>
                <c:pt idx="7357">
                  <c:v>5.92</c:v>
                </c:pt>
                <c:pt idx="7358">
                  <c:v>5.92</c:v>
                </c:pt>
                <c:pt idx="7359">
                  <c:v>5.92</c:v>
                </c:pt>
                <c:pt idx="7360">
                  <c:v>5.93</c:v>
                </c:pt>
                <c:pt idx="7361">
                  <c:v>5.95</c:v>
                </c:pt>
                <c:pt idx="7362">
                  <c:v>5.96</c:v>
                </c:pt>
                <c:pt idx="7363">
                  <c:v>6.03</c:v>
                </c:pt>
                <c:pt idx="7364">
                  <c:v>6</c:v>
                </c:pt>
                <c:pt idx="7365">
                  <c:v>6.06</c:v>
                </c:pt>
                <c:pt idx="7366">
                  <c:v>6.03</c:v>
                </c:pt>
                <c:pt idx="7367">
                  <c:v>6.02</c:v>
                </c:pt>
                <c:pt idx="7368">
                  <c:v>6</c:v>
                </c:pt>
                <c:pt idx="7369">
                  <c:v>5.99</c:v>
                </c:pt>
                <c:pt idx="7370">
                  <c:v>5.98</c:v>
                </c:pt>
                <c:pt idx="7371">
                  <c:v>5.99</c:v>
                </c:pt>
                <c:pt idx="7372">
                  <c:v>6</c:v>
                </c:pt>
                <c:pt idx="7373">
                  <c:v>6</c:v>
                </c:pt>
                <c:pt idx="7374">
                  <c:v>6.01</c:v>
                </c:pt>
                <c:pt idx="7375">
                  <c:v>6.1</c:v>
                </c:pt>
                <c:pt idx="7376">
                  <c:v>6.02</c:v>
                </c:pt>
                <c:pt idx="7377">
                  <c:v>6.1</c:v>
                </c:pt>
                <c:pt idx="7378">
                  <c:v>6.09</c:v>
                </c:pt>
                <c:pt idx="7379">
                  <c:v>6.06</c:v>
                </c:pt>
                <c:pt idx="7380">
                  <c:v>6</c:v>
                </c:pt>
                <c:pt idx="7381">
                  <c:v>5.99</c:v>
                </c:pt>
                <c:pt idx="7382">
                  <c:v>5.99</c:v>
                </c:pt>
                <c:pt idx="7383">
                  <c:v>6</c:v>
                </c:pt>
                <c:pt idx="7384">
                  <c:v>6.02</c:v>
                </c:pt>
                <c:pt idx="7385">
                  <c:v>6.08</c:v>
                </c:pt>
                <c:pt idx="7386">
                  <c:v>6.11</c:v>
                </c:pt>
                <c:pt idx="7387">
                  <c:v>6.12</c:v>
                </c:pt>
                <c:pt idx="7388">
                  <c:v>6.13</c:v>
                </c:pt>
                <c:pt idx="7389">
                  <c:v>6.14</c:v>
                </c:pt>
                <c:pt idx="7390">
                  <c:v>6.13</c:v>
                </c:pt>
                <c:pt idx="7391">
                  <c:v>6.15</c:v>
                </c:pt>
                <c:pt idx="7392">
                  <c:v>6.05</c:v>
                </c:pt>
                <c:pt idx="7393">
                  <c:v>6.02</c:v>
                </c:pt>
                <c:pt idx="7394">
                  <c:v>5.99</c:v>
                </c:pt>
                <c:pt idx="7395">
                  <c:v>5.97</c:v>
                </c:pt>
                <c:pt idx="7396">
                  <c:v>5.96</c:v>
                </c:pt>
                <c:pt idx="7397">
                  <c:v>5.96</c:v>
                </c:pt>
                <c:pt idx="7398">
                  <c:v>5.95</c:v>
                </c:pt>
                <c:pt idx="7399">
                  <c:v>6.02</c:v>
                </c:pt>
                <c:pt idx="7400">
                  <c:v>6</c:v>
                </c:pt>
                <c:pt idx="7401">
                  <c:v>5.97</c:v>
                </c:pt>
                <c:pt idx="7402">
                  <c:v>5.75</c:v>
                </c:pt>
                <c:pt idx="7403">
                  <c:v>5.74</c:v>
                </c:pt>
                <c:pt idx="7404">
                  <c:v>5.74</c:v>
                </c:pt>
                <c:pt idx="7405">
                  <c:v>5.71</c:v>
                </c:pt>
                <c:pt idx="7406">
                  <c:v>5.69</c:v>
                </c:pt>
                <c:pt idx="7407">
                  <c:v>5.69</c:v>
                </c:pt>
                <c:pt idx="7408">
                  <c:v>5.7</c:v>
                </c:pt>
                <c:pt idx="7409">
                  <c:v>5.7</c:v>
                </c:pt>
                <c:pt idx="7410">
                  <c:v>5.69</c:v>
                </c:pt>
                <c:pt idx="7411">
                  <c:v>5.7</c:v>
                </c:pt>
                <c:pt idx="7412">
                  <c:v>5.7</c:v>
                </c:pt>
                <c:pt idx="7413">
                  <c:v>5.66</c:v>
                </c:pt>
                <c:pt idx="7414">
                  <c:v>5.59</c:v>
                </c:pt>
                <c:pt idx="7415">
                  <c:v>5.57</c:v>
                </c:pt>
                <c:pt idx="7416">
                  <c:v>5.56</c:v>
                </c:pt>
                <c:pt idx="7417">
                  <c:v>5.55</c:v>
                </c:pt>
                <c:pt idx="7418">
                  <c:v>5.54</c:v>
                </c:pt>
                <c:pt idx="7419">
                  <c:v>5.55</c:v>
                </c:pt>
                <c:pt idx="7420">
                  <c:v>5.56</c:v>
                </c:pt>
                <c:pt idx="7421">
                  <c:v>5.56</c:v>
                </c:pt>
                <c:pt idx="7422">
                  <c:v>5.57</c:v>
                </c:pt>
                <c:pt idx="7423">
                  <c:v>5.57</c:v>
                </c:pt>
                <c:pt idx="7424">
                  <c:v>5.57</c:v>
                </c:pt>
                <c:pt idx="7425">
                  <c:v>5.57</c:v>
                </c:pt>
                <c:pt idx="7426">
                  <c:v>5.59</c:v>
                </c:pt>
                <c:pt idx="7427">
                  <c:v>5.58</c:v>
                </c:pt>
                <c:pt idx="7428">
                  <c:v>5.57</c:v>
                </c:pt>
                <c:pt idx="7429">
                  <c:v>5.56</c:v>
                </c:pt>
                <c:pt idx="7430">
                  <c:v>5.56</c:v>
                </c:pt>
                <c:pt idx="7431">
                  <c:v>5.56</c:v>
                </c:pt>
                <c:pt idx="7432">
                  <c:v>5.56</c:v>
                </c:pt>
                <c:pt idx="7433">
                  <c:v>5.56</c:v>
                </c:pt>
                <c:pt idx="7434">
                  <c:v>5.58</c:v>
                </c:pt>
                <c:pt idx="7435">
                  <c:v>5.59</c:v>
                </c:pt>
                <c:pt idx="7436">
                  <c:v>5.61</c:v>
                </c:pt>
                <c:pt idx="7437">
                  <c:v>5.61</c:v>
                </c:pt>
                <c:pt idx="7438">
                  <c:v>5.62</c:v>
                </c:pt>
                <c:pt idx="7439">
                  <c:v>5.62</c:v>
                </c:pt>
                <c:pt idx="7440">
                  <c:v>5.63</c:v>
                </c:pt>
                <c:pt idx="7441">
                  <c:v>5.62</c:v>
                </c:pt>
                <c:pt idx="7442">
                  <c:v>5.63</c:v>
                </c:pt>
                <c:pt idx="7443">
                  <c:v>5.63</c:v>
                </c:pt>
                <c:pt idx="7444">
                  <c:v>5.64</c:v>
                </c:pt>
                <c:pt idx="7445">
                  <c:v>5.64</c:v>
                </c:pt>
                <c:pt idx="7446">
                  <c:v>5.65</c:v>
                </c:pt>
                <c:pt idx="7447">
                  <c:v>5.66</c:v>
                </c:pt>
                <c:pt idx="7448">
                  <c:v>5.67</c:v>
                </c:pt>
                <c:pt idx="7449">
                  <c:v>5.67</c:v>
                </c:pt>
                <c:pt idx="7450">
                  <c:v>5.68</c:v>
                </c:pt>
                <c:pt idx="7451">
                  <c:v>5.7</c:v>
                </c:pt>
                <c:pt idx="7452">
                  <c:v>5.67</c:v>
                </c:pt>
                <c:pt idx="7453">
                  <c:v>5.66</c:v>
                </c:pt>
                <c:pt idx="7454">
                  <c:v>5.65</c:v>
                </c:pt>
                <c:pt idx="7455">
                  <c:v>5.65</c:v>
                </c:pt>
                <c:pt idx="7456">
                  <c:v>5.65</c:v>
                </c:pt>
                <c:pt idx="7457">
                  <c:v>5.66</c:v>
                </c:pt>
                <c:pt idx="7458">
                  <c:v>5.66</c:v>
                </c:pt>
                <c:pt idx="7459">
                  <c:v>5.67</c:v>
                </c:pt>
                <c:pt idx="7460">
                  <c:v>5.74</c:v>
                </c:pt>
                <c:pt idx="7461">
                  <c:v>5.62</c:v>
                </c:pt>
                <c:pt idx="7462">
                  <c:v>5.59</c:v>
                </c:pt>
                <c:pt idx="7463">
                  <c:v>5.6</c:v>
                </c:pt>
                <c:pt idx="7464">
                  <c:v>5.67</c:v>
                </c:pt>
                <c:pt idx="7465">
                  <c:v>5.67</c:v>
                </c:pt>
                <c:pt idx="7466">
                  <c:v>5.64</c:v>
                </c:pt>
                <c:pt idx="7467">
                  <c:v>5.65</c:v>
                </c:pt>
                <c:pt idx="7468">
                  <c:v>5.63</c:v>
                </c:pt>
                <c:pt idx="7469">
                  <c:v>5.64</c:v>
                </c:pt>
                <c:pt idx="7470">
                  <c:v>5.65</c:v>
                </c:pt>
                <c:pt idx="7471">
                  <c:v>5.68</c:v>
                </c:pt>
                <c:pt idx="7472">
                  <c:v>5.68</c:v>
                </c:pt>
                <c:pt idx="7473">
                  <c:v>5.66</c:v>
                </c:pt>
                <c:pt idx="7474">
                  <c:v>5.68</c:v>
                </c:pt>
                <c:pt idx="7475">
                  <c:v>5.66</c:v>
                </c:pt>
                <c:pt idx="7476">
                  <c:v>5.64</c:v>
                </c:pt>
                <c:pt idx="7477">
                  <c:v>5.63</c:v>
                </c:pt>
                <c:pt idx="7478">
                  <c:v>5.6</c:v>
                </c:pt>
                <c:pt idx="7479">
                  <c:v>5.58</c:v>
                </c:pt>
                <c:pt idx="7480">
                  <c:v>5.57</c:v>
                </c:pt>
                <c:pt idx="7481">
                  <c:v>5.57</c:v>
                </c:pt>
                <c:pt idx="7482">
                  <c:v>5.58</c:v>
                </c:pt>
                <c:pt idx="7483">
                  <c:v>5.6</c:v>
                </c:pt>
                <c:pt idx="7484">
                  <c:v>5.63</c:v>
                </c:pt>
                <c:pt idx="7485">
                  <c:v>5.63</c:v>
                </c:pt>
                <c:pt idx="7486">
                  <c:v>5.63</c:v>
                </c:pt>
                <c:pt idx="7487">
                  <c:v>5.6</c:v>
                </c:pt>
                <c:pt idx="7488">
                  <c:v>5.59</c:v>
                </c:pt>
                <c:pt idx="7489">
                  <c:v>5.57</c:v>
                </c:pt>
                <c:pt idx="7490">
                  <c:v>5.57</c:v>
                </c:pt>
                <c:pt idx="7491">
                  <c:v>5.56</c:v>
                </c:pt>
                <c:pt idx="7492">
                  <c:v>5.56</c:v>
                </c:pt>
                <c:pt idx="7493">
                  <c:v>5.57</c:v>
                </c:pt>
                <c:pt idx="7494">
                  <c:v>5.56</c:v>
                </c:pt>
                <c:pt idx="7495">
                  <c:v>5.56</c:v>
                </c:pt>
                <c:pt idx="7496">
                  <c:v>5.57</c:v>
                </c:pt>
                <c:pt idx="7497">
                  <c:v>5.59</c:v>
                </c:pt>
                <c:pt idx="7498">
                  <c:v>5.59</c:v>
                </c:pt>
                <c:pt idx="7499">
                  <c:v>5.59</c:v>
                </c:pt>
                <c:pt idx="7500">
                  <c:v>5.57</c:v>
                </c:pt>
                <c:pt idx="7501">
                  <c:v>5.55</c:v>
                </c:pt>
                <c:pt idx="7502">
                  <c:v>5.55</c:v>
                </c:pt>
                <c:pt idx="7503">
                  <c:v>5.56</c:v>
                </c:pt>
                <c:pt idx="7504">
                  <c:v>5.56</c:v>
                </c:pt>
                <c:pt idx="7505">
                  <c:v>5.57</c:v>
                </c:pt>
                <c:pt idx="7506">
                  <c:v>5.57</c:v>
                </c:pt>
                <c:pt idx="7507">
                  <c:v>5.57</c:v>
                </c:pt>
                <c:pt idx="7508">
                  <c:v>5.58</c:v>
                </c:pt>
                <c:pt idx="7509">
                  <c:v>5.59</c:v>
                </c:pt>
                <c:pt idx="7510">
                  <c:v>5.58</c:v>
                </c:pt>
                <c:pt idx="7511">
                  <c:v>5.58</c:v>
                </c:pt>
                <c:pt idx="7512">
                  <c:v>5.56</c:v>
                </c:pt>
                <c:pt idx="7513">
                  <c:v>5.56</c:v>
                </c:pt>
                <c:pt idx="7514">
                  <c:v>5.57</c:v>
                </c:pt>
                <c:pt idx="7515">
                  <c:v>5.57</c:v>
                </c:pt>
                <c:pt idx="7516">
                  <c:v>5.56</c:v>
                </c:pt>
                <c:pt idx="7517">
                  <c:v>5.57</c:v>
                </c:pt>
                <c:pt idx="7518">
                  <c:v>5.58</c:v>
                </c:pt>
                <c:pt idx="7519">
                  <c:v>5.58</c:v>
                </c:pt>
                <c:pt idx="7520">
                  <c:v>5.58</c:v>
                </c:pt>
                <c:pt idx="7521">
                  <c:v>5.58</c:v>
                </c:pt>
                <c:pt idx="7522">
                  <c:v>5.57</c:v>
                </c:pt>
                <c:pt idx="7523">
                  <c:v>5.57</c:v>
                </c:pt>
                <c:pt idx="7524">
                  <c:v>5.57</c:v>
                </c:pt>
                <c:pt idx="7525">
                  <c:v>5.59</c:v>
                </c:pt>
                <c:pt idx="7526">
                  <c:v>5.61</c:v>
                </c:pt>
                <c:pt idx="7527">
                  <c:v>5.57</c:v>
                </c:pt>
                <c:pt idx="7528">
                  <c:v>5.57</c:v>
                </c:pt>
                <c:pt idx="7529">
                  <c:v>5.57</c:v>
                </c:pt>
                <c:pt idx="7530">
                  <c:v>5.57</c:v>
                </c:pt>
                <c:pt idx="7531">
                  <c:v>5.61</c:v>
                </c:pt>
                <c:pt idx="7532">
                  <c:v>5.65</c:v>
                </c:pt>
                <c:pt idx="7533">
                  <c:v>5.65</c:v>
                </c:pt>
                <c:pt idx="7534">
                  <c:v>5.65</c:v>
                </c:pt>
                <c:pt idx="7535">
                  <c:v>5.67</c:v>
                </c:pt>
                <c:pt idx="7536">
                  <c:v>5.67</c:v>
                </c:pt>
                <c:pt idx="7537">
                  <c:v>5.67</c:v>
                </c:pt>
                <c:pt idx="7538">
                  <c:v>5.67</c:v>
                </c:pt>
                <c:pt idx="7539">
                  <c:v>5.66</c:v>
                </c:pt>
                <c:pt idx="7540">
                  <c:v>5.64</c:v>
                </c:pt>
                <c:pt idx="7541">
                  <c:v>5.64</c:v>
                </c:pt>
                <c:pt idx="7542">
                  <c:v>5.65</c:v>
                </c:pt>
                <c:pt idx="7543">
                  <c:v>5.66</c:v>
                </c:pt>
                <c:pt idx="7544">
                  <c:v>5.68</c:v>
                </c:pt>
                <c:pt idx="7545">
                  <c:v>5.73</c:v>
                </c:pt>
                <c:pt idx="7546">
                  <c:v>5.71</c:v>
                </c:pt>
                <c:pt idx="7547">
                  <c:v>5.7</c:v>
                </c:pt>
                <c:pt idx="7548">
                  <c:v>5.69</c:v>
                </c:pt>
                <c:pt idx="7549">
                  <c:v>5.7</c:v>
                </c:pt>
                <c:pt idx="7550">
                  <c:v>5.7</c:v>
                </c:pt>
                <c:pt idx="7551">
                  <c:v>5.71</c:v>
                </c:pt>
                <c:pt idx="7552">
                  <c:v>5.71</c:v>
                </c:pt>
                <c:pt idx="7553">
                  <c:v>5.71</c:v>
                </c:pt>
                <c:pt idx="7554">
                  <c:v>5.71</c:v>
                </c:pt>
                <c:pt idx="7555">
                  <c:v>5.72</c:v>
                </c:pt>
                <c:pt idx="7556">
                  <c:v>5.74</c:v>
                </c:pt>
                <c:pt idx="7557">
                  <c:v>5.76</c:v>
                </c:pt>
                <c:pt idx="7558">
                  <c:v>5.79</c:v>
                </c:pt>
                <c:pt idx="7559">
                  <c:v>5.73</c:v>
                </c:pt>
                <c:pt idx="7560">
                  <c:v>5.71</c:v>
                </c:pt>
                <c:pt idx="7561">
                  <c:v>5.7</c:v>
                </c:pt>
                <c:pt idx="7562">
                  <c:v>5.69</c:v>
                </c:pt>
                <c:pt idx="7563">
                  <c:v>5.69</c:v>
                </c:pt>
                <c:pt idx="7564">
                  <c:v>5.69</c:v>
                </c:pt>
                <c:pt idx="7565">
                  <c:v>5.69</c:v>
                </c:pt>
                <c:pt idx="7566">
                  <c:v>5.72</c:v>
                </c:pt>
                <c:pt idx="7567">
                  <c:v>5.75</c:v>
                </c:pt>
                <c:pt idx="7568">
                  <c:v>5.77</c:v>
                </c:pt>
                <c:pt idx="7569">
                  <c:v>5.78</c:v>
                </c:pt>
                <c:pt idx="7570">
                  <c:v>5.79</c:v>
                </c:pt>
                <c:pt idx="7571">
                  <c:v>5.78</c:v>
                </c:pt>
                <c:pt idx="7572">
                  <c:v>5.76</c:v>
                </c:pt>
                <c:pt idx="7573">
                  <c:v>5.73</c:v>
                </c:pt>
                <c:pt idx="7574">
                  <c:v>5.7</c:v>
                </c:pt>
                <c:pt idx="7575">
                  <c:v>5.68</c:v>
                </c:pt>
                <c:pt idx="7576">
                  <c:v>5.68</c:v>
                </c:pt>
                <c:pt idx="7577">
                  <c:v>5.68</c:v>
                </c:pt>
                <c:pt idx="7578">
                  <c:v>5.68</c:v>
                </c:pt>
                <c:pt idx="7579">
                  <c:v>5.68</c:v>
                </c:pt>
                <c:pt idx="7580">
                  <c:v>5.68</c:v>
                </c:pt>
                <c:pt idx="7581">
                  <c:v>5.69</c:v>
                </c:pt>
                <c:pt idx="7582">
                  <c:v>5.67</c:v>
                </c:pt>
                <c:pt idx="7583">
                  <c:v>5.64</c:v>
                </c:pt>
                <c:pt idx="7584">
                  <c:v>5.63</c:v>
                </c:pt>
                <c:pt idx="7585">
                  <c:v>5.62</c:v>
                </c:pt>
                <c:pt idx="7586">
                  <c:v>5.61</c:v>
                </c:pt>
                <c:pt idx="7587">
                  <c:v>5.61</c:v>
                </c:pt>
                <c:pt idx="7588">
                  <c:v>5.6</c:v>
                </c:pt>
                <c:pt idx="7589">
                  <c:v>5.59</c:v>
                </c:pt>
                <c:pt idx="7590">
                  <c:v>5.59</c:v>
                </c:pt>
                <c:pt idx="7591">
                  <c:v>5.59</c:v>
                </c:pt>
                <c:pt idx="7592">
                  <c:v>6.37</c:v>
                </c:pt>
                <c:pt idx="7593">
                  <c:v>6.39</c:v>
                </c:pt>
                <c:pt idx="7594">
                  <c:v>6.37</c:v>
                </c:pt>
                <c:pt idx="7595">
                  <c:v>6.35</c:v>
                </c:pt>
                <c:pt idx="7596">
                  <c:v>6.34</c:v>
                </c:pt>
                <c:pt idx="7597">
                  <c:v>6.37</c:v>
                </c:pt>
                <c:pt idx="7598">
                  <c:v>6.36</c:v>
                </c:pt>
                <c:pt idx="7599">
                  <c:v>6.34</c:v>
                </c:pt>
                <c:pt idx="7600">
                  <c:v>6.34</c:v>
                </c:pt>
                <c:pt idx="7601">
                  <c:v>6.34</c:v>
                </c:pt>
                <c:pt idx="7602">
                  <c:v>6.34</c:v>
                </c:pt>
                <c:pt idx="7603">
                  <c:v>6.34</c:v>
                </c:pt>
                <c:pt idx="7604">
                  <c:v>6.34</c:v>
                </c:pt>
                <c:pt idx="7605">
                  <c:v>6.25</c:v>
                </c:pt>
                <c:pt idx="7606">
                  <c:v>6.26</c:v>
                </c:pt>
                <c:pt idx="7607">
                  <c:v>6.33</c:v>
                </c:pt>
                <c:pt idx="7608">
                  <c:v>6.34</c:v>
                </c:pt>
                <c:pt idx="7609">
                  <c:v>6.34</c:v>
                </c:pt>
                <c:pt idx="7610">
                  <c:v>6.35</c:v>
                </c:pt>
                <c:pt idx="7611">
                  <c:v>6.35</c:v>
                </c:pt>
                <c:pt idx="7612">
                  <c:v>6.35</c:v>
                </c:pt>
                <c:pt idx="7613">
                  <c:v>6.35</c:v>
                </c:pt>
                <c:pt idx="7614">
                  <c:v>6.35</c:v>
                </c:pt>
                <c:pt idx="7615">
                  <c:v>6.35</c:v>
                </c:pt>
                <c:pt idx="7616">
                  <c:v>6.35</c:v>
                </c:pt>
                <c:pt idx="7617">
                  <c:v>6.34</c:v>
                </c:pt>
                <c:pt idx="7618">
                  <c:v>6.36</c:v>
                </c:pt>
                <c:pt idx="7619">
                  <c:v>6.37</c:v>
                </c:pt>
                <c:pt idx="7620">
                  <c:v>6.36</c:v>
                </c:pt>
                <c:pt idx="7621">
                  <c:v>6.35</c:v>
                </c:pt>
                <c:pt idx="7622">
                  <c:v>6.34</c:v>
                </c:pt>
                <c:pt idx="7623">
                  <c:v>6.34</c:v>
                </c:pt>
                <c:pt idx="7624">
                  <c:v>6.34</c:v>
                </c:pt>
                <c:pt idx="7625">
                  <c:v>6.34</c:v>
                </c:pt>
                <c:pt idx="7626">
                  <c:v>6.33</c:v>
                </c:pt>
                <c:pt idx="7627">
                  <c:v>6.33</c:v>
                </c:pt>
                <c:pt idx="7628">
                  <c:v>6.34</c:v>
                </c:pt>
                <c:pt idx="7629">
                  <c:v>6.37</c:v>
                </c:pt>
                <c:pt idx="7630">
                  <c:v>6.31</c:v>
                </c:pt>
                <c:pt idx="7631">
                  <c:v>6.31</c:v>
                </c:pt>
                <c:pt idx="7632">
                  <c:v>6.32</c:v>
                </c:pt>
                <c:pt idx="7633">
                  <c:v>6.32</c:v>
                </c:pt>
                <c:pt idx="7634">
                  <c:v>6.32</c:v>
                </c:pt>
                <c:pt idx="7635">
                  <c:v>6.32</c:v>
                </c:pt>
                <c:pt idx="7636">
                  <c:v>6.33</c:v>
                </c:pt>
                <c:pt idx="7637">
                  <c:v>6.33</c:v>
                </c:pt>
                <c:pt idx="7638">
                  <c:v>6.32</c:v>
                </c:pt>
                <c:pt idx="7639">
                  <c:v>6.33</c:v>
                </c:pt>
                <c:pt idx="7640">
                  <c:v>6.33</c:v>
                </c:pt>
                <c:pt idx="7641">
                  <c:v>6.34</c:v>
                </c:pt>
                <c:pt idx="7642">
                  <c:v>6.31</c:v>
                </c:pt>
                <c:pt idx="7643">
                  <c:v>6.3</c:v>
                </c:pt>
                <c:pt idx="7644">
                  <c:v>6.3</c:v>
                </c:pt>
                <c:pt idx="7645">
                  <c:v>6.29</c:v>
                </c:pt>
                <c:pt idx="7646">
                  <c:v>6.29</c:v>
                </c:pt>
                <c:pt idx="7647">
                  <c:v>6.44</c:v>
                </c:pt>
                <c:pt idx="7648">
                  <c:v>6.44</c:v>
                </c:pt>
                <c:pt idx="7649">
                  <c:v>6.44</c:v>
                </c:pt>
                <c:pt idx="7650">
                  <c:v>6.46</c:v>
                </c:pt>
                <c:pt idx="7651">
                  <c:v>6.46</c:v>
                </c:pt>
                <c:pt idx="7652">
                  <c:v>6.44</c:v>
                </c:pt>
                <c:pt idx="7653">
                  <c:v>6.44</c:v>
                </c:pt>
                <c:pt idx="7654">
                  <c:v>6.44</c:v>
                </c:pt>
                <c:pt idx="7655">
                  <c:v>6.44</c:v>
                </c:pt>
                <c:pt idx="7656">
                  <c:v>6.45</c:v>
                </c:pt>
                <c:pt idx="7657">
                  <c:v>6.45</c:v>
                </c:pt>
                <c:pt idx="7658">
                  <c:v>6.45</c:v>
                </c:pt>
                <c:pt idx="7659">
                  <c:v>6.45</c:v>
                </c:pt>
                <c:pt idx="7660">
                  <c:v>6.46</c:v>
                </c:pt>
                <c:pt idx="7661">
                  <c:v>6.46</c:v>
                </c:pt>
                <c:pt idx="7662">
                  <c:v>6.47</c:v>
                </c:pt>
                <c:pt idx="7663">
                  <c:v>6.47</c:v>
                </c:pt>
                <c:pt idx="7664">
                  <c:v>6.47</c:v>
                </c:pt>
                <c:pt idx="7665">
                  <c:v>6.47</c:v>
                </c:pt>
                <c:pt idx="7666">
                  <c:v>6.43</c:v>
                </c:pt>
                <c:pt idx="7667">
                  <c:v>6.41</c:v>
                </c:pt>
                <c:pt idx="7668">
                  <c:v>6.38</c:v>
                </c:pt>
                <c:pt idx="7669">
                  <c:v>6.36</c:v>
                </c:pt>
                <c:pt idx="7670">
                  <c:v>6.34</c:v>
                </c:pt>
                <c:pt idx="7671">
                  <c:v>6.34</c:v>
                </c:pt>
                <c:pt idx="7672">
                  <c:v>6.34</c:v>
                </c:pt>
                <c:pt idx="7673">
                  <c:v>6.33</c:v>
                </c:pt>
                <c:pt idx="7674">
                  <c:v>6.33</c:v>
                </c:pt>
                <c:pt idx="7675">
                  <c:v>6.32</c:v>
                </c:pt>
                <c:pt idx="7676">
                  <c:v>6.3</c:v>
                </c:pt>
                <c:pt idx="7677">
                  <c:v>6.29</c:v>
                </c:pt>
                <c:pt idx="7678">
                  <c:v>6.3</c:v>
                </c:pt>
                <c:pt idx="7679">
                  <c:v>6.31</c:v>
                </c:pt>
                <c:pt idx="7680">
                  <c:v>6.3</c:v>
                </c:pt>
                <c:pt idx="7681">
                  <c:v>6.3</c:v>
                </c:pt>
                <c:pt idx="7682">
                  <c:v>6.29</c:v>
                </c:pt>
                <c:pt idx="7683">
                  <c:v>6.29</c:v>
                </c:pt>
                <c:pt idx="7684">
                  <c:v>6.29</c:v>
                </c:pt>
                <c:pt idx="7685">
                  <c:v>6.28</c:v>
                </c:pt>
                <c:pt idx="7686">
                  <c:v>6.28</c:v>
                </c:pt>
                <c:pt idx="7687">
                  <c:v>6.28</c:v>
                </c:pt>
                <c:pt idx="7688">
                  <c:v>6.28</c:v>
                </c:pt>
                <c:pt idx="7689">
                  <c:v>6.3</c:v>
                </c:pt>
                <c:pt idx="7690">
                  <c:v>6.3</c:v>
                </c:pt>
                <c:pt idx="7691">
                  <c:v>6.31</c:v>
                </c:pt>
                <c:pt idx="7692">
                  <c:v>6.31</c:v>
                </c:pt>
                <c:pt idx="7693">
                  <c:v>6.31</c:v>
                </c:pt>
                <c:pt idx="7694">
                  <c:v>6.31</c:v>
                </c:pt>
                <c:pt idx="7695">
                  <c:v>6.31</c:v>
                </c:pt>
                <c:pt idx="7696">
                  <c:v>6.31</c:v>
                </c:pt>
                <c:pt idx="7697">
                  <c:v>6.32</c:v>
                </c:pt>
                <c:pt idx="7698">
                  <c:v>6.32</c:v>
                </c:pt>
                <c:pt idx="7699">
                  <c:v>6.33</c:v>
                </c:pt>
                <c:pt idx="7700">
                  <c:v>6.33</c:v>
                </c:pt>
                <c:pt idx="7701">
                  <c:v>6.33</c:v>
                </c:pt>
                <c:pt idx="7702">
                  <c:v>6.33</c:v>
                </c:pt>
                <c:pt idx="7703">
                  <c:v>6.33</c:v>
                </c:pt>
                <c:pt idx="7704">
                  <c:v>6.33</c:v>
                </c:pt>
                <c:pt idx="7705">
                  <c:v>6.33</c:v>
                </c:pt>
                <c:pt idx="7706">
                  <c:v>6.33</c:v>
                </c:pt>
                <c:pt idx="7707">
                  <c:v>6.33</c:v>
                </c:pt>
                <c:pt idx="7708">
                  <c:v>6.33</c:v>
                </c:pt>
                <c:pt idx="7709">
                  <c:v>6.34</c:v>
                </c:pt>
                <c:pt idx="7710">
                  <c:v>6.34</c:v>
                </c:pt>
                <c:pt idx="7711">
                  <c:v>6.34</c:v>
                </c:pt>
                <c:pt idx="7712">
                  <c:v>6.34</c:v>
                </c:pt>
                <c:pt idx="7713">
                  <c:v>6.34</c:v>
                </c:pt>
                <c:pt idx="7714">
                  <c:v>6.33</c:v>
                </c:pt>
                <c:pt idx="7715">
                  <c:v>6.34</c:v>
                </c:pt>
                <c:pt idx="7716">
                  <c:v>6.34</c:v>
                </c:pt>
                <c:pt idx="7717">
                  <c:v>6.33</c:v>
                </c:pt>
                <c:pt idx="7718">
                  <c:v>6.32</c:v>
                </c:pt>
                <c:pt idx="7719">
                  <c:v>6.32</c:v>
                </c:pt>
                <c:pt idx="7720">
                  <c:v>6.32</c:v>
                </c:pt>
                <c:pt idx="7721">
                  <c:v>6.32</c:v>
                </c:pt>
                <c:pt idx="7722">
                  <c:v>6.33</c:v>
                </c:pt>
                <c:pt idx="7723">
                  <c:v>6.33</c:v>
                </c:pt>
                <c:pt idx="7724">
                  <c:v>6.33</c:v>
                </c:pt>
                <c:pt idx="7725">
                  <c:v>6.2</c:v>
                </c:pt>
                <c:pt idx="7726">
                  <c:v>6.17</c:v>
                </c:pt>
                <c:pt idx="7727">
                  <c:v>6.13</c:v>
                </c:pt>
                <c:pt idx="7728">
                  <c:v>6.13</c:v>
                </c:pt>
                <c:pt idx="7729">
                  <c:v>6.13</c:v>
                </c:pt>
                <c:pt idx="7730">
                  <c:v>6.11</c:v>
                </c:pt>
                <c:pt idx="7731">
                  <c:v>6.09</c:v>
                </c:pt>
                <c:pt idx="7732">
                  <c:v>6.09</c:v>
                </c:pt>
                <c:pt idx="7733">
                  <c:v>6.1</c:v>
                </c:pt>
                <c:pt idx="7734">
                  <c:v>6.1</c:v>
                </c:pt>
                <c:pt idx="7735">
                  <c:v>6.1</c:v>
                </c:pt>
                <c:pt idx="7736">
                  <c:v>6.06</c:v>
                </c:pt>
                <c:pt idx="7737">
                  <c:v>6.06</c:v>
                </c:pt>
                <c:pt idx="7738">
                  <c:v>6.07</c:v>
                </c:pt>
                <c:pt idx="7739">
                  <c:v>6.07</c:v>
                </c:pt>
                <c:pt idx="7740">
                  <c:v>6.07</c:v>
                </c:pt>
                <c:pt idx="7741">
                  <c:v>6.06</c:v>
                </c:pt>
                <c:pt idx="7742">
                  <c:v>6.06</c:v>
                </c:pt>
                <c:pt idx="7743">
                  <c:v>6.06</c:v>
                </c:pt>
                <c:pt idx="7744">
                  <c:v>6.06</c:v>
                </c:pt>
                <c:pt idx="7745">
                  <c:v>6.07</c:v>
                </c:pt>
                <c:pt idx="7746">
                  <c:v>6.06</c:v>
                </c:pt>
                <c:pt idx="7747">
                  <c:v>6.06</c:v>
                </c:pt>
                <c:pt idx="7748">
                  <c:v>6.1</c:v>
                </c:pt>
                <c:pt idx="7749">
                  <c:v>6.11</c:v>
                </c:pt>
                <c:pt idx="7750">
                  <c:v>6.11</c:v>
                </c:pt>
                <c:pt idx="7751">
                  <c:v>6.08</c:v>
                </c:pt>
                <c:pt idx="7752">
                  <c:v>6.08</c:v>
                </c:pt>
                <c:pt idx="7753">
                  <c:v>6.08</c:v>
                </c:pt>
                <c:pt idx="7754">
                  <c:v>6.06</c:v>
                </c:pt>
                <c:pt idx="7755">
                  <c:v>6.06</c:v>
                </c:pt>
                <c:pt idx="7756">
                  <c:v>6.06</c:v>
                </c:pt>
                <c:pt idx="7757">
                  <c:v>6.06</c:v>
                </c:pt>
                <c:pt idx="7758">
                  <c:v>6.06</c:v>
                </c:pt>
                <c:pt idx="7759">
                  <c:v>6.05</c:v>
                </c:pt>
                <c:pt idx="7760">
                  <c:v>6.02</c:v>
                </c:pt>
                <c:pt idx="7761">
                  <c:v>5.49</c:v>
                </c:pt>
                <c:pt idx="7762">
                  <c:v>5.44</c:v>
                </c:pt>
                <c:pt idx="7763">
                  <c:v>5.42</c:v>
                </c:pt>
                <c:pt idx="7764">
                  <c:v>5.36</c:v>
                </c:pt>
                <c:pt idx="7765">
                  <c:v>5.34</c:v>
                </c:pt>
                <c:pt idx="7766">
                  <c:v>5.38</c:v>
                </c:pt>
                <c:pt idx="7767">
                  <c:v>5.41</c:v>
                </c:pt>
                <c:pt idx="7768">
                  <c:v>5.44</c:v>
                </c:pt>
                <c:pt idx="7769">
                  <c:v>5.47</c:v>
                </c:pt>
                <c:pt idx="7770">
                  <c:v>5.49</c:v>
                </c:pt>
                <c:pt idx="7771">
                  <c:v>5.47</c:v>
                </c:pt>
                <c:pt idx="7772">
                  <c:v>5.41</c:v>
                </c:pt>
                <c:pt idx="7773">
                  <c:v>5.39</c:v>
                </c:pt>
                <c:pt idx="7774">
                  <c:v>5.37</c:v>
                </c:pt>
                <c:pt idx="7775">
                  <c:v>5.39</c:v>
                </c:pt>
                <c:pt idx="7776">
                  <c:v>5.39</c:v>
                </c:pt>
                <c:pt idx="7777">
                  <c:v>5.36</c:v>
                </c:pt>
                <c:pt idx="7778">
                  <c:v>5.19</c:v>
                </c:pt>
                <c:pt idx="7779">
                  <c:v>5.14</c:v>
                </c:pt>
                <c:pt idx="7780">
                  <c:v>5.12</c:v>
                </c:pt>
                <c:pt idx="7781">
                  <c:v>5.12</c:v>
                </c:pt>
                <c:pt idx="7782">
                  <c:v>5.1100000000000003</c:v>
                </c:pt>
                <c:pt idx="7783">
                  <c:v>5.08</c:v>
                </c:pt>
                <c:pt idx="7784">
                  <c:v>5.0599999999999996</c:v>
                </c:pt>
                <c:pt idx="7785">
                  <c:v>5.04</c:v>
                </c:pt>
                <c:pt idx="7786">
                  <c:v>5.0199999999999996</c:v>
                </c:pt>
                <c:pt idx="7787">
                  <c:v>4.93</c:v>
                </c:pt>
                <c:pt idx="7788">
                  <c:v>4.87</c:v>
                </c:pt>
                <c:pt idx="7789">
                  <c:v>4.84</c:v>
                </c:pt>
                <c:pt idx="7790">
                  <c:v>4.82</c:v>
                </c:pt>
                <c:pt idx="7791">
                  <c:v>4.82</c:v>
                </c:pt>
                <c:pt idx="7792">
                  <c:v>4.82</c:v>
                </c:pt>
                <c:pt idx="7793">
                  <c:v>4.8099999999999996</c:v>
                </c:pt>
                <c:pt idx="7794">
                  <c:v>4.8</c:v>
                </c:pt>
                <c:pt idx="7795">
                  <c:v>4.79</c:v>
                </c:pt>
                <c:pt idx="7796">
                  <c:v>4.79</c:v>
                </c:pt>
                <c:pt idx="7797">
                  <c:v>4.8099999999999996</c:v>
                </c:pt>
                <c:pt idx="7798">
                  <c:v>4.8099999999999996</c:v>
                </c:pt>
                <c:pt idx="7799">
                  <c:v>4.84</c:v>
                </c:pt>
                <c:pt idx="7800">
                  <c:v>4.84</c:v>
                </c:pt>
                <c:pt idx="7801">
                  <c:v>4.84</c:v>
                </c:pt>
                <c:pt idx="7802">
                  <c:v>4.83</c:v>
                </c:pt>
                <c:pt idx="7803">
                  <c:v>4.83</c:v>
                </c:pt>
                <c:pt idx="7804">
                  <c:v>4.83</c:v>
                </c:pt>
                <c:pt idx="7805">
                  <c:v>4.83</c:v>
                </c:pt>
                <c:pt idx="7806">
                  <c:v>4.9000000000000004</c:v>
                </c:pt>
                <c:pt idx="7807">
                  <c:v>4.9800000000000004</c:v>
                </c:pt>
                <c:pt idx="7808">
                  <c:v>4.87</c:v>
                </c:pt>
                <c:pt idx="7809">
                  <c:v>4.84</c:v>
                </c:pt>
                <c:pt idx="7810">
                  <c:v>4.83</c:v>
                </c:pt>
                <c:pt idx="7811">
                  <c:v>4.82</c:v>
                </c:pt>
                <c:pt idx="7812">
                  <c:v>4.82</c:v>
                </c:pt>
                <c:pt idx="7813">
                  <c:v>4.82</c:v>
                </c:pt>
                <c:pt idx="7814">
                  <c:v>4.82</c:v>
                </c:pt>
                <c:pt idx="7815">
                  <c:v>4.8899999999999997</c:v>
                </c:pt>
                <c:pt idx="7816">
                  <c:v>4.91</c:v>
                </c:pt>
                <c:pt idx="7817">
                  <c:v>4.92</c:v>
                </c:pt>
                <c:pt idx="7818">
                  <c:v>4.93</c:v>
                </c:pt>
                <c:pt idx="7819">
                  <c:v>4.92</c:v>
                </c:pt>
                <c:pt idx="7820">
                  <c:v>4.92</c:v>
                </c:pt>
                <c:pt idx="7821">
                  <c:v>4.92</c:v>
                </c:pt>
                <c:pt idx="7822">
                  <c:v>4.91</c:v>
                </c:pt>
                <c:pt idx="7823">
                  <c:v>4.9000000000000004</c:v>
                </c:pt>
                <c:pt idx="7824">
                  <c:v>4.9000000000000004</c:v>
                </c:pt>
                <c:pt idx="7825">
                  <c:v>4.91</c:v>
                </c:pt>
                <c:pt idx="7826">
                  <c:v>4.92</c:v>
                </c:pt>
                <c:pt idx="7827">
                  <c:v>4.9400000000000004</c:v>
                </c:pt>
                <c:pt idx="7828">
                  <c:v>4.93</c:v>
                </c:pt>
                <c:pt idx="7829">
                  <c:v>4.93</c:v>
                </c:pt>
                <c:pt idx="7830">
                  <c:v>4.93</c:v>
                </c:pt>
                <c:pt idx="7831">
                  <c:v>4.9000000000000004</c:v>
                </c:pt>
                <c:pt idx="7832">
                  <c:v>4.91</c:v>
                </c:pt>
                <c:pt idx="7833">
                  <c:v>4.93</c:v>
                </c:pt>
                <c:pt idx="7834">
                  <c:v>4.93</c:v>
                </c:pt>
                <c:pt idx="7835">
                  <c:v>4.93</c:v>
                </c:pt>
                <c:pt idx="7836">
                  <c:v>4.93</c:v>
                </c:pt>
                <c:pt idx="7837">
                  <c:v>4.93</c:v>
                </c:pt>
                <c:pt idx="7838">
                  <c:v>4.9400000000000004</c:v>
                </c:pt>
                <c:pt idx="7839">
                  <c:v>4.96</c:v>
                </c:pt>
                <c:pt idx="7840">
                  <c:v>4.9800000000000004</c:v>
                </c:pt>
                <c:pt idx="7841">
                  <c:v>5</c:v>
                </c:pt>
                <c:pt idx="7842">
                  <c:v>5</c:v>
                </c:pt>
                <c:pt idx="7843">
                  <c:v>5</c:v>
                </c:pt>
                <c:pt idx="7844">
                  <c:v>5.01</c:v>
                </c:pt>
                <c:pt idx="7845">
                  <c:v>5.01</c:v>
                </c:pt>
                <c:pt idx="7846">
                  <c:v>4.99</c:v>
                </c:pt>
                <c:pt idx="7847">
                  <c:v>4.97</c:v>
                </c:pt>
                <c:pt idx="7848">
                  <c:v>4.96</c:v>
                </c:pt>
                <c:pt idx="7849">
                  <c:v>4.95</c:v>
                </c:pt>
                <c:pt idx="7850">
                  <c:v>4.9400000000000004</c:v>
                </c:pt>
                <c:pt idx="7851">
                  <c:v>4.9400000000000004</c:v>
                </c:pt>
                <c:pt idx="7852">
                  <c:v>4.9400000000000004</c:v>
                </c:pt>
                <c:pt idx="7853">
                  <c:v>4.9400000000000004</c:v>
                </c:pt>
                <c:pt idx="7854">
                  <c:v>4.95</c:v>
                </c:pt>
                <c:pt idx="7855">
                  <c:v>4.95</c:v>
                </c:pt>
                <c:pt idx="7856">
                  <c:v>4.95</c:v>
                </c:pt>
                <c:pt idx="7857">
                  <c:v>4.95</c:v>
                </c:pt>
                <c:pt idx="7858">
                  <c:v>4.9400000000000004</c:v>
                </c:pt>
                <c:pt idx="7859">
                  <c:v>4.9400000000000004</c:v>
                </c:pt>
                <c:pt idx="7860">
                  <c:v>4.92</c:v>
                </c:pt>
                <c:pt idx="7861">
                  <c:v>4.92</c:v>
                </c:pt>
                <c:pt idx="7862">
                  <c:v>4.92</c:v>
                </c:pt>
                <c:pt idx="7863">
                  <c:v>4.92</c:v>
                </c:pt>
                <c:pt idx="7864">
                  <c:v>4.92</c:v>
                </c:pt>
                <c:pt idx="7865">
                  <c:v>4.92</c:v>
                </c:pt>
                <c:pt idx="7866">
                  <c:v>4.93</c:v>
                </c:pt>
                <c:pt idx="7867">
                  <c:v>4.93</c:v>
                </c:pt>
                <c:pt idx="7868">
                  <c:v>4.93</c:v>
                </c:pt>
                <c:pt idx="7869">
                  <c:v>4.9400000000000004</c:v>
                </c:pt>
                <c:pt idx="7870">
                  <c:v>4.9400000000000004</c:v>
                </c:pt>
                <c:pt idx="7871">
                  <c:v>4.9400000000000004</c:v>
                </c:pt>
                <c:pt idx="7872">
                  <c:v>4.9400000000000004</c:v>
                </c:pt>
                <c:pt idx="7873">
                  <c:v>4.9400000000000004</c:v>
                </c:pt>
                <c:pt idx="7874">
                  <c:v>4.9400000000000004</c:v>
                </c:pt>
                <c:pt idx="7875">
                  <c:v>4.95</c:v>
                </c:pt>
                <c:pt idx="7876">
                  <c:v>4.96</c:v>
                </c:pt>
                <c:pt idx="7877">
                  <c:v>4.97</c:v>
                </c:pt>
                <c:pt idx="7878">
                  <c:v>4.97</c:v>
                </c:pt>
                <c:pt idx="7879">
                  <c:v>4.9800000000000004</c:v>
                </c:pt>
                <c:pt idx="7880">
                  <c:v>4.97</c:v>
                </c:pt>
                <c:pt idx="7881">
                  <c:v>4.9400000000000004</c:v>
                </c:pt>
                <c:pt idx="7882">
                  <c:v>4.95</c:v>
                </c:pt>
                <c:pt idx="7883">
                  <c:v>4.96</c:v>
                </c:pt>
                <c:pt idx="7884">
                  <c:v>4.96</c:v>
                </c:pt>
                <c:pt idx="7885">
                  <c:v>4.96</c:v>
                </c:pt>
                <c:pt idx="7886">
                  <c:v>4.95</c:v>
                </c:pt>
                <c:pt idx="7887">
                  <c:v>4.95</c:v>
                </c:pt>
                <c:pt idx="7888">
                  <c:v>4.95</c:v>
                </c:pt>
                <c:pt idx="7889">
                  <c:v>4.95</c:v>
                </c:pt>
                <c:pt idx="7890">
                  <c:v>4.95</c:v>
                </c:pt>
                <c:pt idx="7891">
                  <c:v>4.95</c:v>
                </c:pt>
                <c:pt idx="7892">
                  <c:v>4.96</c:v>
                </c:pt>
                <c:pt idx="7893">
                  <c:v>4.9400000000000004</c:v>
                </c:pt>
                <c:pt idx="7894">
                  <c:v>4.9400000000000004</c:v>
                </c:pt>
                <c:pt idx="7895">
                  <c:v>4.93</c:v>
                </c:pt>
                <c:pt idx="7896">
                  <c:v>4.93</c:v>
                </c:pt>
                <c:pt idx="7897">
                  <c:v>4.92</c:v>
                </c:pt>
                <c:pt idx="7898">
                  <c:v>4.92</c:v>
                </c:pt>
                <c:pt idx="7899">
                  <c:v>4.92</c:v>
                </c:pt>
                <c:pt idx="7900">
                  <c:v>4.92</c:v>
                </c:pt>
                <c:pt idx="7901">
                  <c:v>4.92</c:v>
                </c:pt>
                <c:pt idx="7902">
                  <c:v>4.92</c:v>
                </c:pt>
                <c:pt idx="7903">
                  <c:v>4.92</c:v>
                </c:pt>
                <c:pt idx="7904">
                  <c:v>4.92</c:v>
                </c:pt>
                <c:pt idx="7905">
                  <c:v>4.93</c:v>
                </c:pt>
                <c:pt idx="7906">
                  <c:v>4.93</c:v>
                </c:pt>
                <c:pt idx="7907">
                  <c:v>4.93</c:v>
                </c:pt>
                <c:pt idx="7908">
                  <c:v>4.9400000000000004</c:v>
                </c:pt>
                <c:pt idx="7909">
                  <c:v>4.95</c:v>
                </c:pt>
                <c:pt idx="7910">
                  <c:v>4.96</c:v>
                </c:pt>
                <c:pt idx="7911">
                  <c:v>4.96</c:v>
                </c:pt>
                <c:pt idx="7912">
                  <c:v>4.96</c:v>
                </c:pt>
                <c:pt idx="7913">
                  <c:v>4.96</c:v>
                </c:pt>
                <c:pt idx="7914">
                  <c:v>4.96</c:v>
                </c:pt>
                <c:pt idx="7915">
                  <c:v>4.97</c:v>
                </c:pt>
                <c:pt idx="7916">
                  <c:v>4.9800000000000004</c:v>
                </c:pt>
                <c:pt idx="7917">
                  <c:v>4.9800000000000004</c:v>
                </c:pt>
                <c:pt idx="7918">
                  <c:v>4.9800000000000004</c:v>
                </c:pt>
                <c:pt idx="7919">
                  <c:v>4.9800000000000004</c:v>
                </c:pt>
                <c:pt idx="7920">
                  <c:v>4.99</c:v>
                </c:pt>
                <c:pt idx="7921">
                  <c:v>4.99</c:v>
                </c:pt>
                <c:pt idx="7922">
                  <c:v>4.9800000000000004</c:v>
                </c:pt>
                <c:pt idx="7923">
                  <c:v>4.9800000000000004</c:v>
                </c:pt>
                <c:pt idx="7924">
                  <c:v>4.9800000000000004</c:v>
                </c:pt>
                <c:pt idx="7925">
                  <c:v>5</c:v>
                </c:pt>
                <c:pt idx="7926">
                  <c:v>4.97</c:v>
                </c:pt>
                <c:pt idx="7927">
                  <c:v>4.9800000000000004</c:v>
                </c:pt>
                <c:pt idx="7928">
                  <c:v>4.99</c:v>
                </c:pt>
                <c:pt idx="7929">
                  <c:v>5</c:v>
                </c:pt>
                <c:pt idx="7930">
                  <c:v>4.97</c:v>
                </c:pt>
                <c:pt idx="7931">
                  <c:v>4.97</c:v>
                </c:pt>
                <c:pt idx="7932">
                  <c:v>4.9800000000000004</c:v>
                </c:pt>
                <c:pt idx="7933">
                  <c:v>4.9800000000000004</c:v>
                </c:pt>
                <c:pt idx="7934">
                  <c:v>4.96</c:v>
                </c:pt>
                <c:pt idx="7935">
                  <c:v>4.96</c:v>
                </c:pt>
                <c:pt idx="7936">
                  <c:v>4.97</c:v>
                </c:pt>
                <c:pt idx="7937">
                  <c:v>4.9800000000000004</c:v>
                </c:pt>
                <c:pt idx="7938">
                  <c:v>4.9800000000000004</c:v>
                </c:pt>
                <c:pt idx="7939">
                  <c:v>4.99</c:v>
                </c:pt>
                <c:pt idx="7940">
                  <c:v>4.99</c:v>
                </c:pt>
                <c:pt idx="7941">
                  <c:v>4.99</c:v>
                </c:pt>
                <c:pt idx="7942">
                  <c:v>4.99</c:v>
                </c:pt>
                <c:pt idx="7943">
                  <c:v>4.99</c:v>
                </c:pt>
                <c:pt idx="7944">
                  <c:v>4.99</c:v>
                </c:pt>
                <c:pt idx="7945">
                  <c:v>4.99</c:v>
                </c:pt>
                <c:pt idx="7946">
                  <c:v>4.99</c:v>
                </c:pt>
                <c:pt idx="7947">
                  <c:v>5</c:v>
                </c:pt>
                <c:pt idx="7948">
                  <c:v>5.05</c:v>
                </c:pt>
                <c:pt idx="7949">
                  <c:v>5.0599999999999996</c:v>
                </c:pt>
                <c:pt idx="7950">
                  <c:v>5.08</c:v>
                </c:pt>
                <c:pt idx="7951">
                  <c:v>5.08</c:v>
                </c:pt>
                <c:pt idx="7952">
                  <c:v>5.08</c:v>
                </c:pt>
                <c:pt idx="7953">
                  <c:v>5.09</c:v>
                </c:pt>
                <c:pt idx="7954">
                  <c:v>5.09</c:v>
                </c:pt>
                <c:pt idx="7955">
                  <c:v>5.08</c:v>
                </c:pt>
                <c:pt idx="7956">
                  <c:v>5.08</c:v>
                </c:pt>
                <c:pt idx="7957">
                  <c:v>5.08</c:v>
                </c:pt>
                <c:pt idx="7958">
                  <c:v>5.08</c:v>
                </c:pt>
                <c:pt idx="7959">
                  <c:v>5.09</c:v>
                </c:pt>
                <c:pt idx="7960">
                  <c:v>5.09</c:v>
                </c:pt>
                <c:pt idx="7961">
                  <c:v>5.0999999999999996</c:v>
                </c:pt>
                <c:pt idx="7962">
                  <c:v>5.1100000000000003</c:v>
                </c:pt>
                <c:pt idx="7963">
                  <c:v>5.13</c:v>
                </c:pt>
                <c:pt idx="7964">
                  <c:v>5.14</c:v>
                </c:pt>
                <c:pt idx="7965">
                  <c:v>5.14</c:v>
                </c:pt>
                <c:pt idx="7966">
                  <c:v>5.14</c:v>
                </c:pt>
                <c:pt idx="7967">
                  <c:v>5.14</c:v>
                </c:pt>
                <c:pt idx="7968">
                  <c:v>5.14</c:v>
                </c:pt>
                <c:pt idx="7969">
                  <c:v>5.14</c:v>
                </c:pt>
                <c:pt idx="7970">
                  <c:v>5.14</c:v>
                </c:pt>
                <c:pt idx="7971">
                  <c:v>5.14</c:v>
                </c:pt>
                <c:pt idx="7972">
                  <c:v>5.13</c:v>
                </c:pt>
                <c:pt idx="7973">
                  <c:v>5.14</c:v>
                </c:pt>
                <c:pt idx="7974">
                  <c:v>5.15</c:v>
                </c:pt>
                <c:pt idx="7975">
                  <c:v>5.17</c:v>
                </c:pt>
                <c:pt idx="7976">
                  <c:v>5.18</c:v>
                </c:pt>
                <c:pt idx="7977">
                  <c:v>5.2</c:v>
                </c:pt>
                <c:pt idx="7978">
                  <c:v>5.18</c:v>
                </c:pt>
                <c:pt idx="7979">
                  <c:v>5.18</c:v>
                </c:pt>
                <c:pt idx="7980">
                  <c:v>5.18</c:v>
                </c:pt>
                <c:pt idx="7981">
                  <c:v>5.18</c:v>
                </c:pt>
                <c:pt idx="7982">
                  <c:v>5.18</c:v>
                </c:pt>
                <c:pt idx="7983">
                  <c:v>5.18</c:v>
                </c:pt>
                <c:pt idx="7984">
                  <c:v>5.2</c:v>
                </c:pt>
                <c:pt idx="7985">
                  <c:v>5.19</c:v>
                </c:pt>
                <c:pt idx="7986">
                  <c:v>5.19</c:v>
                </c:pt>
                <c:pt idx="7987">
                  <c:v>5.18</c:v>
                </c:pt>
                <c:pt idx="7988">
                  <c:v>5.16</c:v>
                </c:pt>
                <c:pt idx="7989">
                  <c:v>5.15</c:v>
                </c:pt>
                <c:pt idx="7990">
                  <c:v>5.14</c:v>
                </c:pt>
                <c:pt idx="7991">
                  <c:v>5.1100000000000003</c:v>
                </c:pt>
                <c:pt idx="7992">
                  <c:v>5.08</c:v>
                </c:pt>
                <c:pt idx="7993">
                  <c:v>5.04</c:v>
                </c:pt>
                <c:pt idx="7994">
                  <c:v>5.03</c:v>
                </c:pt>
                <c:pt idx="7995">
                  <c:v>5.0199999999999996</c:v>
                </c:pt>
                <c:pt idx="7996">
                  <c:v>5.0199999999999996</c:v>
                </c:pt>
                <c:pt idx="7997">
                  <c:v>5.0199999999999996</c:v>
                </c:pt>
                <c:pt idx="7998">
                  <c:v>5.03</c:v>
                </c:pt>
                <c:pt idx="7999">
                  <c:v>5.03</c:v>
                </c:pt>
                <c:pt idx="8000">
                  <c:v>5.0199999999999996</c:v>
                </c:pt>
                <c:pt idx="8001">
                  <c:v>5.0199999999999996</c:v>
                </c:pt>
                <c:pt idx="8002">
                  <c:v>5</c:v>
                </c:pt>
                <c:pt idx="8003">
                  <c:v>5</c:v>
                </c:pt>
                <c:pt idx="8004">
                  <c:v>5.01</c:v>
                </c:pt>
                <c:pt idx="8005">
                  <c:v>5.01</c:v>
                </c:pt>
                <c:pt idx="8006">
                  <c:v>5.01</c:v>
                </c:pt>
                <c:pt idx="8007">
                  <c:v>5.01</c:v>
                </c:pt>
                <c:pt idx="8008">
                  <c:v>5.0199999999999996</c:v>
                </c:pt>
                <c:pt idx="8009">
                  <c:v>5.0199999999999996</c:v>
                </c:pt>
                <c:pt idx="8010">
                  <c:v>5.0199999999999996</c:v>
                </c:pt>
                <c:pt idx="8011">
                  <c:v>5.0199999999999996</c:v>
                </c:pt>
                <c:pt idx="8012">
                  <c:v>5.0199999999999996</c:v>
                </c:pt>
                <c:pt idx="8013">
                  <c:v>5.0199999999999996</c:v>
                </c:pt>
                <c:pt idx="8014">
                  <c:v>5.0199999999999996</c:v>
                </c:pt>
                <c:pt idx="8015">
                  <c:v>5.0199999999999996</c:v>
                </c:pt>
                <c:pt idx="8016">
                  <c:v>5.01</c:v>
                </c:pt>
                <c:pt idx="8017">
                  <c:v>5</c:v>
                </c:pt>
                <c:pt idx="8018">
                  <c:v>4.99</c:v>
                </c:pt>
                <c:pt idx="8019">
                  <c:v>4.99</c:v>
                </c:pt>
                <c:pt idx="8020">
                  <c:v>4.99</c:v>
                </c:pt>
                <c:pt idx="8021">
                  <c:v>4.99</c:v>
                </c:pt>
                <c:pt idx="8022">
                  <c:v>4.9800000000000004</c:v>
                </c:pt>
                <c:pt idx="8023">
                  <c:v>4.99</c:v>
                </c:pt>
                <c:pt idx="8024">
                  <c:v>4.99</c:v>
                </c:pt>
                <c:pt idx="8025">
                  <c:v>4.97</c:v>
                </c:pt>
                <c:pt idx="8026">
                  <c:v>4.91</c:v>
                </c:pt>
                <c:pt idx="8027">
                  <c:v>4.8899999999999997</c:v>
                </c:pt>
                <c:pt idx="8028">
                  <c:v>4.97</c:v>
                </c:pt>
                <c:pt idx="8029">
                  <c:v>4.9800000000000004</c:v>
                </c:pt>
                <c:pt idx="8030">
                  <c:v>4.9800000000000004</c:v>
                </c:pt>
                <c:pt idx="8031">
                  <c:v>4.9800000000000004</c:v>
                </c:pt>
                <c:pt idx="8032">
                  <c:v>4.9800000000000004</c:v>
                </c:pt>
                <c:pt idx="8033">
                  <c:v>4.9800000000000004</c:v>
                </c:pt>
                <c:pt idx="8034">
                  <c:v>4.9800000000000004</c:v>
                </c:pt>
                <c:pt idx="8035">
                  <c:v>4.99</c:v>
                </c:pt>
                <c:pt idx="8036">
                  <c:v>4.99</c:v>
                </c:pt>
                <c:pt idx="8037">
                  <c:v>4.99</c:v>
                </c:pt>
                <c:pt idx="8038">
                  <c:v>5</c:v>
                </c:pt>
                <c:pt idx="8039">
                  <c:v>5.0199999999999996</c:v>
                </c:pt>
                <c:pt idx="8040">
                  <c:v>5.0199999999999996</c:v>
                </c:pt>
                <c:pt idx="8041">
                  <c:v>5.21</c:v>
                </c:pt>
                <c:pt idx="8042">
                  <c:v>5.27</c:v>
                </c:pt>
                <c:pt idx="8043">
                  <c:v>5.29</c:v>
                </c:pt>
                <c:pt idx="8044">
                  <c:v>5.31</c:v>
                </c:pt>
                <c:pt idx="8045">
                  <c:v>5.33</c:v>
                </c:pt>
                <c:pt idx="8046">
                  <c:v>5.33</c:v>
                </c:pt>
                <c:pt idx="8047">
                  <c:v>5.35</c:v>
                </c:pt>
                <c:pt idx="8048">
                  <c:v>5.35</c:v>
                </c:pt>
                <c:pt idx="8049">
                  <c:v>5.35</c:v>
                </c:pt>
                <c:pt idx="8050">
                  <c:v>5.35</c:v>
                </c:pt>
                <c:pt idx="8051">
                  <c:v>5.35</c:v>
                </c:pt>
                <c:pt idx="8052">
                  <c:v>5.35</c:v>
                </c:pt>
                <c:pt idx="8053">
                  <c:v>5.35</c:v>
                </c:pt>
                <c:pt idx="8054">
                  <c:v>5.35</c:v>
                </c:pt>
                <c:pt idx="8055">
                  <c:v>5.35</c:v>
                </c:pt>
                <c:pt idx="8056">
                  <c:v>5.34</c:v>
                </c:pt>
                <c:pt idx="8057">
                  <c:v>5.34</c:v>
                </c:pt>
                <c:pt idx="8058">
                  <c:v>5.33</c:v>
                </c:pt>
                <c:pt idx="8059">
                  <c:v>5.33</c:v>
                </c:pt>
                <c:pt idx="8060">
                  <c:v>5.33</c:v>
                </c:pt>
                <c:pt idx="8061">
                  <c:v>5.31</c:v>
                </c:pt>
                <c:pt idx="8062">
                  <c:v>5.33</c:v>
                </c:pt>
                <c:pt idx="8063">
                  <c:v>5.38</c:v>
                </c:pt>
                <c:pt idx="8064">
                  <c:v>5.41</c:v>
                </c:pt>
                <c:pt idx="8065">
                  <c:v>5.43</c:v>
                </c:pt>
                <c:pt idx="8066">
                  <c:v>5.45</c:v>
                </c:pt>
                <c:pt idx="8067">
                  <c:v>5.45</c:v>
                </c:pt>
                <c:pt idx="8068">
                  <c:v>5.46</c:v>
                </c:pt>
                <c:pt idx="8069">
                  <c:v>5.46</c:v>
                </c:pt>
                <c:pt idx="8070">
                  <c:v>5.46</c:v>
                </c:pt>
                <c:pt idx="8071">
                  <c:v>5.46</c:v>
                </c:pt>
                <c:pt idx="8072">
                  <c:v>5.43</c:v>
                </c:pt>
                <c:pt idx="8073">
                  <c:v>5.49</c:v>
                </c:pt>
                <c:pt idx="8074">
                  <c:v>5.49</c:v>
                </c:pt>
                <c:pt idx="8075">
                  <c:v>5.45</c:v>
                </c:pt>
                <c:pt idx="8076">
                  <c:v>5.42</c:v>
                </c:pt>
                <c:pt idx="8077">
                  <c:v>5.4</c:v>
                </c:pt>
                <c:pt idx="8078">
                  <c:v>5.39</c:v>
                </c:pt>
                <c:pt idx="8079">
                  <c:v>5.38</c:v>
                </c:pt>
                <c:pt idx="8080">
                  <c:v>5.39</c:v>
                </c:pt>
                <c:pt idx="8081">
                  <c:v>5.39</c:v>
                </c:pt>
                <c:pt idx="8082">
                  <c:v>5.39</c:v>
                </c:pt>
                <c:pt idx="8083">
                  <c:v>5.39</c:v>
                </c:pt>
                <c:pt idx="8084">
                  <c:v>5.39</c:v>
                </c:pt>
                <c:pt idx="8085">
                  <c:v>5.39</c:v>
                </c:pt>
                <c:pt idx="8086">
                  <c:v>5.39</c:v>
                </c:pt>
                <c:pt idx="8087">
                  <c:v>5.39</c:v>
                </c:pt>
                <c:pt idx="8088">
                  <c:v>5.38</c:v>
                </c:pt>
                <c:pt idx="8089">
                  <c:v>5.38</c:v>
                </c:pt>
                <c:pt idx="8090">
                  <c:v>5.38</c:v>
                </c:pt>
                <c:pt idx="8091">
                  <c:v>5.38</c:v>
                </c:pt>
                <c:pt idx="8092">
                  <c:v>5.38</c:v>
                </c:pt>
                <c:pt idx="8093">
                  <c:v>5.38</c:v>
                </c:pt>
                <c:pt idx="8094">
                  <c:v>5.37</c:v>
                </c:pt>
                <c:pt idx="8095">
                  <c:v>5.37</c:v>
                </c:pt>
                <c:pt idx="8096">
                  <c:v>5.36</c:v>
                </c:pt>
                <c:pt idx="8097">
                  <c:v>5.35</c:v>
                </c:pt>
                <c:pt idx="8098">
                  <c:v>5.37</c:v>
                </c:pt>
                <c:pt idx="8099">
                  <c:v>5.41</c:v>
                </c:pt>
                <c:pt idx="8100">
                  <c:v>5.41</c:v>
                </c:pt>
                <c:pt idx="8101">
                  <c:v>5.4</c:v>
                </c:pt>
                <c:pt idx="8102">
                  <c:v>5.4</c:v>
                </c:pt>
                <c:pt idx="8103">
                  <c:v>5.39</c:v>
                </c:pt>
                <c:pt idx="8104">
                  <c:v>5.39</c:v>
                </c:pt>
                <c:pt idx="8105">
                  <c:v>5.39</c:v>
                </c:pt>
                <c:pt idx="8106">
                  <c:v>5.39</c:v>
                </c:pt>
                <c:pt idx="8107">
                  <c:v>5.38</c:v>
                </c:pt>
                <c:pt idx="8108">
                  <c:v>5.36</c:v>
                </c:pt>
                <c:pt idx="8109">
                  <c:v>5.35</c:v>
                </c:pt>
                <c:pt idx="8110">
                  <c:v>5.34</c:v>
                </c:pt>
                <c:pt idx="8111">
                  <c:v>5.33</c:v>
                </c:pt>
                <c:pt idx="8112">
                  <c:v>5.33</c:v>
                </c:pt>
                <c:pt idx="8113">
                  <c:v>5.33</c:v>
                </c:pt>
                <c:pt idx="8114">
                  <c:v>5.32</c:v>
                </c:pt>
                <c:pt idx="8115">
                  <c:v>5.32</c:v>
                </c:pt>
                <c:pt idx="8116">
                  <c:v>5.32</c:v>
                </c:pt>
                <c:pt idx="8117">
                  <c:v>5.32</c:v>
                </c:pt>
                <c:pt idx="8118">
                  <c:v>5.32</c:v>
                </c:pt>
                <c:pt idx="8119">
                  <c:v>5.28</c:v>
                </c:pt>
                <c:pt idx="8120">
                  <c:v>5.27</c:v>
                </c:pt>
                <c:pt idx="8121">
                  <c:v>5.27</c:v>
                </c:pt>
                <c:pt idx="8122">
                  <c:v>5.26</c:v>
                </c:pt>
                <c:pt idx="8123">
                  <c:v>5.26</c:v>
                </c:pt>
                <c:pt idx="8124">
                  <c:v>5.26</c:v>
                </c:pt>
                <c:pt idx="8125">
                  <c:v>5.26</c:v>
                </c:pt>
                <c:pt idx="8126">
                  <c:v>5.27</c:v>
                </c:pt>
                <c:pt idx="8127">
                  <c:v>5.28</c:v>
                </c:pt>
                <c:pt idx="8128">
                  <c:v>5.28</c:v>
                </c:pt>
                <c:pt idx="8129">
                  <c:v>5.29</c:v>
                </c:pt>
                <c:pt idx="8130">
                  <c:v>5.29</c:v>
                </c:pt>
                <c:pt idx="8131">
                  <c:v>5.28</c:v>
                </c:pt>
                <c:pt idx="8132">
                  <c:v>5.28</c:v>
                </c:pt>
                <c:pt idx="8133">
                  <c:v>5.27</c:v>
                </c:pt>
                <c:pt idx="8134">
                  <c:v>5.27</c:v>
                </c:pt>
                <c:pt idx="8135">
                  <c:v>5.28</c:v>
                </c:pt>
                <c:pt idx="8136">
                  <c:v>5.28</c:v>
                </c:pt>
                <c:pt idx="8137">
                  <c:v>5.24</c:v>
                </c:pt>
                <c:pt idx="8138">
                  <c:v>5.22</c:v>
                </c:pt>
                <c:pt idx="8139">
                  <c:v>5.21</c:v>
                </c:pt>
                <c:pt idx="8140">
                  <c:v>5.2</c:v>
                </c:pt>
                <c:pt idx="8141">
                  <c:v>5.2</c:v>
                </c:pt>
                <c:pt idx="8142">
                  <c:v>5.19</c:v>
                </c:pt>
                <c:pt idx="8143">
                  <c:v>5.19</c:v>
                </c:pt>
                <c:pt idx="8144">
                  <c:v>5.19</c:v>
                </c:pt>
                <c:pt idx="8145">
                  <c:v>5.2</c:v>
                </c:pt>
                <c:pt idx="8146">
                  <c:v>5.2</c:v>
                </c:pt>
                <c:pt idx="8147">
                  <c:v>5.21</c:v>
                </c:pt>
                <c:pt idx="8148">
                  <c:v>5.2</c:v>
                </c:pt>
                <c:pt idx="8149">
                  <c:v>5.22</c:v>
                </c:pt>
                <c:pt idx="8150">
                  <c:v>5.23</c:v>
                </c:pt>
                <c:pt idx="8151">
                  <c:v>5.24</c:v>
                </c:pt>
                <c:pt idx="8152">
                  <c:v>5.24</c:v>
                </c:pt>
                <c:pt idx="8153">
                  <c:v>5.24</c:v>
                </c:pt>
                <c:pt idx="8154">
                  <c:v>5.24</c:v>
                </c:pt>
                <c:pt idx="8155">
                  <c:v>5.24</c:v>
                </c:pt>
                <c:pt idx="8156">
                  <c:v>5.25</c:v>
                </c:pt>
                <c:pt idx="8157">
                  <c:v>5.38</c:v>
                </c:pt>
                <c:pt idx="8158">
                  <c:v>5.36</c:v>
                </c:pt>
                <c:pt idx="8159">
                  <c:v>5.33</c:v>
                </c:pt>
                <c:pt idx="8160">
                  <c:v>5.32</c:v>
                </c:pt>
                <c:pt idx="8161">
                  <c:v>5.31</c:v>
                </c:pt>
                <c:pt idx="8162">
                  <c:v>5.3</c:v>
                </c:pt>
                <c:pt idx="8163">
                  <c:v>5.31</c:v>
                </c:pt>
                <c:pt idx="8164">
                  <c:v>5.32</c:v>
                </c:pt>
                <c:pt idx="8165">
                  <c:v>5.33</c:v>
                </c:pt>
                <c:pt idx="8166">
                  <c:v>5.34</c:v>
                </c:pt>
                <c:pt idx="8167">
                  <c:v>5.35</c:v>
                </c:pt>
                <c:pt idx="8168">
                  <c:v>5.36</c:v>
                </c:pt>
                <c:pt idx="8169">
                  <c:v>5.35</c:v>
                </c:pt>
                <c:pt idx="8170">
                  <c:v>5.35</c:v>
                </c:pt>
                <c:pt idx="8171">
                  <c:v>5.34</c:v>
                </c:pt>
                <c:pt idx="8172">
                  <c:v>5.33</c:v>
                </c:pt>
                <c:pt idx="8173">
                  <c:v>5.33</c:v>
                </c:pt>
                <c:pt idx="8174">
                  <c:v>5.33</c:v>
                </c:pt>
                <c:pt idx="8175">
                  <c:v>5.33</c:v>
                </c:pt>
                <c:pt idx="8176">
                  <c:v>5.33</c:v>
                </c:pt>
                <c:pt idx="8177">
                  <c:v>5.33</c:v>
                </c:pt>
                <c:pt idx="8178">
                  <c:v>5.33</c:v>
                </c:pt>
                <c:pt idx="8179">
                  <c:v>5.32</c:v>
                </c:pt>
                <c:pt idx="8180">
                  <c:v>5.31</c:v>
                </c:pt>
                <c:pt idx="8181">
                  <c:v>5.29</c:v>
                </c:pt>
                <c:pt idx="8182">
                  <c:v>5.28</c:v>
                </c:pt>
                <c:pt idx="8183">
                  <c:v>5.27</c:v>
                </c:pt>
                <c:pt idx="8184">
                  <c:v>5.26</c:v>
                </c:pt>
                <c:pt idx="8185">
                  <c:v>5.26</c:v>
                </c:pt>
                <c:pt idx="8186">
                  <c:v>5.27</c:v>
                </c:pt>
                <c:pt idx="8187">
                  <c:v>5.28</c:v>
                </c:pt>
                <c:pt idx="8188">
                  <c:v>5.28</c:v>
                </c:pt>
                <c:pt idx="8189">
                  <c:v>5.28</c:v>
                </c:pt>
                <c:pt idx="8190">
                  <c:v>5.28</c:v>
                </c:pt>
                <c:pt idx="8191">
                  <c:v>5.27</c:v>
                </c:pt>
                <c:pt idx="8192">
                  <c:v>5.27</c:v>
                </c:pt>
                <c:pt idx="8193">
                  <c:v>5.26</c:v>
                </c:pt>
                <c:pt idx="8194">
                  <c:v>5.25</c:v>
                </c:pt>
                <c:pt idx="8195">
                  <c:v>5.25</c:v>
                </c:pt>
                <c:pt idx="8196">
                  <c:v>5.25</c:v>
                </c:pt>
                <c:pt idx="8197">
                  <c:v>5.24</c:v>
                </c:pt>
                <c:pt idx="8198">
                  <c:v>5.24</c:v>
                </c:pt>
                <c:pt idx="8199">
                  <c:v>5.24</c:v>
                </c:pt>
                <c:pt idx="8200">
                  <c:v>5.24</c:v>
                </c:pt>
                <c:pt idx="8201">
                  <c:v>5.24</c:v>
                </c:pt>
                <c:pt idx="8202">
                  <c:v>5.24</c:v>
                </c:pt>
                <c:pt idx="8203">
                  <c:v>5.23</c:v>
                </c:pt>
                <c:pt idx="8204">
                  <c:v>5.23</c:v>
                </c:pt>
                <c:pt idx="8205">
                  <c:v>5.23</c:v>
                </c:pt>
                <c:pt idx="8206">
                  <c:v>5.23</c:v>
                </c:pt>
                <c:pt idx="8207">
                  <c:v>5.22</c:v>
                </c:pt>
                <c:pt idx="8208">
                  <c:v>5.22</c:v>
                </c:pt>
                <c:pt idx="8209">
                  <c:v>5.22</c:v>
                </c:pt>
                <c:pt idx="8210">
                  <c:v>5.22</c:v>
                </c:pt>
                <c:pt idx="8211">
                  <c:v>5.21</c:v>
                </c:pt>
                <c:pt idx="8212">
                  <c:v>5.21</c:v>
                </c:pt>
                <c:pt idx="8213">
                  <c:v>5.22</c:v>
                </c:pt>
                <c:pt idx="8214">
                  <c:v>5.21</c:v>
                </c:pt>
                <c:pt idx="8215">
                  <c:v>5.21</c:v>
                </c:pt>
                <c:pt idx="8216">
                  <c:v>5.2</c:v>
                </c:pt>
                <c:pt idx="8217">
                  <c:v>5.21</c:v>
                </c:pt>
                <c:pt idx="8218">
                  <c:v>5.21</c:v>
                </c:pt>
                <c:pt idx="8219">
                  <c:v>5.2</c:v>
                </c:pt>
                <c:pt idx="8220">
                  <c:v>5.2</c:v>
                </c:pt>
                <c:pt idx="8221">
                  <c:v>5.2</c:v>
                </c:pt>
                <c:pt idx="8222">
                  <c:v>5.2</c:v>
                </c:pt>
                <c:pt idx="8223">
                  <c:v>5.22</c:v>
                </c:pt>
                <c:pt idx="8224">
                  <c:v>5.23</c:v>
                </c:pt>
                <c:pt idx="8225">
                  <c:v>5.24</c:v>
                </c:pt>
                <c:pt idx="8226">
                  <c:v>5.24</c:v>
                </c:pt>
                <c:pt idx="8227">
                  <c:v>5.24</c:v>
                </c:pt>
                <c:pt idx="8228">
                  <c:v>5.24</c:v>
                </c:pt>
                <c:pt idx="8229">
                  <c:v>5.24</c:v>
                </c:pt>
                <c:pt idx="8230">
                  <c:v>5.23</c:v>
                </c:pt>
                <c:pt idx="8231">
                  <c:v>5.22</c:v>
                </c:pt>
                <c:pt idx="8232">
                  <c:v>5.22</c:v>
                </c:pt>
                <c:pt idx="8233">
                  <c:v>5.23</c:v>
                </c:pt>
                <c:pt idx="8234">
                  <c:v>5.23</c:v>
                </c:pt>
                <c:pt idx="8235">
                  <c:v>5.23</c:v>
                </c:pt>
                <c:pt idx="8236">
                  <c:v>5.23</c:v>
                </c:pt>
                <c:pt idx="8237">
                  <c:v>5.23</c:v>
                </c:pt>
                <c:pt idx="8238">
                  <c:v>5.3</c:v>
                </c:pt>
                <c:pt idx="8239">
                  <c:v>5.29</c:v>
                </c:pt>
                <c:pt idx="8240">
                  <c:v>5.25</c:v>
                </c:pt>
                <c:pt idx="8241">
                  <c:v>5.21</c:v>
                </c:pt>
                <c:pt idx="8242">
                  <c:v>5.19</c:v>
                </c:pt>
                <c:pt idx="8243">
                  <c:v>5.2</c:v>
                </c:pt>
                <c:pt idx="8244">
                  <c:v>5.2</c:v>
                </c:pt>
                <c:pt idx="8245">
                  <c:v>5.21</c:v>
                </c:pt>
                <c:pt idx="8246">
                  <c:v>5.21</c:v>
                </c:pt>
                <c:pt idx="8247">
                  <c:v>5.22</c:v>
                </c:pt>
                <c:pt idx="8248">
                  <c:v>5.23</c:v>
                </c:pt>
                <c:pt idx="8249">
                  <c:v>5.24</c:v>
                </c:pt>
                <c:pt idx="8250">
                  <c:v>5.25</c:v>
                </c:pt>
                <c:pt idx="8251">
                  <c:v>5.26</c:v>
                </c:pt>
                <c:pt idx="8252">
                  <c:v>5.27</c:v>
                </c:pt>
                <c:pt idx="8253">
                  <c:v>5.27</c:v>
                </c:pt>
                <c:pt idx="8254">
                  <c:v>5.26</c:v>
                </c:pt>
                <c:pt idx="8255">
                  <c:v>5.21</c:v>
                </c:pt>
                <c:pt idx="8256">
                  <c:v>5.19</c:v>
                </c:pt>
                <c:pt idx="8257">
                  <c:v>5.2</c:v>
                </c:pt>
                <c:pt idx="8258">
                  <c:v>5.2</c:v>
                </c:pt>
                <c:pt idx="8259">
                  <c:v>5.21</c:v>
                </c:pt>
                <c:pt idx="8260">
                  <c:v>5.22</c:v>
                </c:pt>
                <c:pt idx="8261">
                  <c:v>5.23</c:v>
                </c:pt>
                <c:pt idx="8262">
                  <c:v>5.18</c:v>
                </c:pt>
                <c:pt idx="8263">
                  <c:v>5.17</c:v>
                </c:pt>
                <c:pt idx="8264">
                  <c:v>5.17</c:v>
                </c:pt>
                <c:pt idx="8265">
                  <c:v>5.13</c:v>
                </c:pt>
                <c:pt idx="8266">
                  <c:v>5.0999999999999996</c:v>
                </c:pt>
                <c:pt idx="8267">
                  <c:v>5.05</c:v>
                </c:pt>
                <c:pt idx="8268">
                  <c:v>5.03</c:v>
                </c:pt>
                <c:pt idx="8269">
                  <c:v>5.01</c:v>
                </c:pt>
                <c:pt idx="8270">
                  <c:v>5</c:v>
                </c:pt>
                <c:pt idx="8271">
                  <c:v>5</c:v>
                </c:pt>
                <c:pt idx="8272">
                  <c:v>5</c:v>
                </c:pt>
                <c:pt idx="8273">
                  <c:v>5</c:v>
                </c:pt>
                <c:pt idx="8274">
                  <c:v>5</c:v>
                </c:pt>
                <c:pt idx="8275">
                  <c:v>4.99</c:v>
                </c:pt>
                <c:pt idx="8276">
                  <c:v>5</c:v>
                </c:pt>
                <c:pt idx="8277">
                  <c:v>5</c:v>
                </c:pt>
                <c:pt idx="8278">
                  <c:v>5</c:v>
                </c:pt>
                <c:pt idx="8279">
                  <c:v>5</c:v>
                </c:pt>
                <c:pt idx="8280">
                  <c:v>5.01</c:v>
                </c:pt>
                <c:pt idx="8281">
                  <c:v>5.03</c:v>
                </c:pt>
                <c:pt idx="8282">
                  <c:v>5.04</c:v>
                </c:pt>
                <c:pt idx="8283">
                  <c:v>5.04</c:v>
                </c:pt>
                <c:pt idx="8284">
                  <c:v>5.05</c:v>
                </c:pt>
                <c:pt idx="8285">
                  <c:v>5.05</c:v>
                </c:pt>
                <c:pt idx="8286">
                  <c:v>5.07</c:v>
                </c:pt>
                <c:pt idx="8287">
                  <c:v>5.08</c:v>
                </c:pt>
                <c:pt idx="8288">
                  <c:v>5.08</c:v>
                </c:pt>
                <c:pt idx="8289">
                  <c:v>5.08</c:v>
                </c:pt>
                <c:pt idx="8290">
                  <c:v>5.08</c:v>
                </c:pt>
                <c:pt idx="8291">
                  <c:v>5.09</c:v>
                </c:pt>
                <c:pt idx="8292">
                  <c:v>5.09</c:v>
                </c:pt>
                <c:pt idx="8293">
                  <c:v>5.0999999999999996</c:v>
                </c:pt>
                <c:pt idx="8294">
                  <c:v>5.0999999999999996</c:v>
                </c:pt>
                <c:pt idx="8295">
                  <c:v>5.1100000000000003</c:v>
                </c:pt>
                <c:pt idx="8296">
                  <c:v>5.12</c:v>
                </c:pt>
                <c:pt idx="8297">
                  <c:v>5.12</c:v>
                </c:pt>
                <c:pt idx="8298">
                  <c:v>5.13</c:v>
                </c:pt>
                <c:pt idx="8299">
                  <c:v>5.13</c:v>
                </c:pt>
                <c:pt idx="8300">
                  <c:v>5.16</c:v>
                </c:pt>
                <c:pt idx="8301">
                  <c:v>5.0999999999999996</c:v>
                </c:pt>
                <c:pt idx="8302">
                  <c:v>5.0999999999999996</c:v>
                </c:pt>
                <c:pt idx="8303">
                  <c:v>5.1100000000000003</c:v>
                </c:pt>
                <c:pt idx="8304">
                  <c:v>5.13</c:v>
                </c:pt>
                <c:pt idx="8305">
                  <c:v>5.13</c:v>
                </c:pt>
                <c:pt idx="8306">
                  <c:v>5.12</c:v>
                </c:pt>
                <c:pt idx="8307">
                  <c:v>5.13</c:v>
                </c:pt>
                <c:pt idx="8308">
                  <c:v>5.13</c:v>
                </c:pt>
                <c:pt idx="8309">
                  <c:v>5.14</c:v>
                </c:pt>
                <c:pt idx="8310">
                  <c:v>5.0999999999999996</c:v>
                </c:pt>
                <c:pt idx="8311">
                  <c:v>5.13</c:v>
                </c:pt>
                <c:pt idx="8312">
                  <c:v>5.14</c:v>
                </c:pt>
                <c:pt idx="8313">
                  <c:v>5.17</c:v>
                </c:pt>
                <c:pt idx="8314">
                  <c:v>5.2</c:v>
                </c:pt>
                <c:pt idx="8315">
                  <c:v>5.22</c:v>
                </c:pt>
                <c:pt idx="8316">
                  <c:v>5.23</c:v>
                </c:pt>
                <c:pt idx="8317">
                  <c:v>5.24</c:v>
                </c:pt>
                <c:pt idx="8318">
                  <c:v>5.24</c:v>
                </c:pt>
                <c:pt idx="8319">
                  <c:v>5.25</c:v>
                </c:pt>
                <c:pt idx="8320">
                  <c:v>5.25</c:v>
                </c:pt>
                <c:pt idx="8321">
                  <c:v>5.26</c:v>
                </c:pt>
                <c:pt idx="8322">
                  <c:v>5.26</c:v>
                </c:pt>
                <c:pt idx="8323">
                  <c:v>5.26</c:v>
                </c:pt>
                <c:pt idx="8324">
                  <c:v>5.26</c:v>
                </c:pt>
                <c:pt idx="8325">
                  <c:v>5.26</c:v>
                </c:pt>
                <c:pt idx="8326">
                  <c:v>5.27</c:v>
                </c:pt>
                <c:pt idx="8327">
                  <c:v>5.26</c:v>
                </c:pt>
                <c:pt idx="8328">
                  <c:v>5.26</c:v>
                </c:pt>
                <c:pt idx="8329">
                  <c:v>5.26</c:v>
                </c:pt>
                <c:pt idx="8330">
                  <c:v>5.25</c:v>
                </c:pt>
                <c:pt idx="8331">
                  <c:v>5.25</c:v>
                </c:pt>
                <c:pt idx="8332">
                  <c:v>5.24</c:v>
                </c:pt>
                <c:pt idx="8333">
                  <c:v>5.24</c:v>
                </c:pt>
                <c:pt idx="8334">
                  <c:v>5.23</c:v>
                </c:pt>
                <c:pt idx="8335">
                  <c:v>5.21</c:v>
                </c:pt>
                <c:pt idx="8336">
                  <c:v>5.21</c:v>
                </c:pt>
                <c:pt idx="8337">
                  <c:v>5.21</c:v>
                </c:pt>
                <c:pt idx="8338">
                  <c:v>5.19</c:v>
                </c:pt>
                <c:pt idx="8339">
                  <c:v>5.18</c:v>
                </c:pt>
                <c:pt idx="8340">
                  <c:v>5.19</c:v>
                </c:pt>
                <c:pt idx="8341">
                  <c:v>5.2</c:v>
                </c:pt>
                <c:pt idx="8342">
                  <c:v>5.2</c:v>
                </c:pt>
                <c:pt idx="8343">
                  <c:v>5.2</c:v>
                </c:pt>
                <c:pt idx="8344">
                  <c:v>5.21</c:v>
                </c:pt>
                <c:pt idx="8345">
                  <c:v>5.22</c:v>
                </c:pt>
                <c:pt idx="8346">
                  <c:v>5.22</c:v>
                </c:pt>
                <c:pt idx="8347">
                  <c:v>5.23</c:v>
                </c:pt>
                <c:pt idx="8348">
                  <c:v>5.23</c:v>
                </c:pt>
                <c:pt idx="8349">
                  <c:v>5.25</c:v>
                </c:pt>
                <c:pt idx="8350">
                  <c:v>5.24</c:v>
                </c:pt>
                <c:pt idx="8351">
                  <c:v>5.22</c:v>
                </c:pt>
                <c:pt idx="8352">
                  <c:v>5.22</c:v>
                </c:pt>
                <c:pt idx="8353">
                  <c:v>5.22</c:v>
                </c:pt>
                <c:pt idx="8354">
                  <c:v>5.22</c:v>
                </c:pt>
                <c:pt idx="8355">
                  <c:v>5.23</c:v>
                </c:pt>
                <c:pt idx="8356">
                  <c:v>5.23</c:v>
                </c:pt>
                <c:pt idx="8357">
                  <c:v>5.23</c:v>
                </c:pt>
                <c:pt idx="8358">
                  <c:v>5.31</c:v>
                </c:pt>
                <c:pt idx="8359">
                  <c:v>5.24</c:v>
                </c:pt>
                <c:pt idx="8360">
                  <c:v>5.24</c:v>
                </c:pt>
                <c:pt idx="8361">
                  <c:v>5.24</c:v>
                </c:pt>
                <c:pt idx="8362">
                  <c:v>5.24</c:v>
                </c:pt>
                <c:pt idx="8363">
                  <c:v>5.24</c:v>
                </c:pt>
                <c:pt idx="8364">
                  <c:v>5.24</c:v>
                </c:pt>
                <c:pt idx="8365">
                  <c:v>5.24</c:v>
                </c:pt>
                <c:pt idx="8366">
                  <c:v>5.26</c:v>
                </c:pt>
                <c:pt idx="8367">
                  <c:v>5.25</c:v>
                </c:pt>
                <c:pt idx="8368">
                  <c:v>5.27</c:v>
                </c:pt>
                <c:pt idx="8369">
                  <c:v>5.29</c:v>
                </c:pt>
                <c:pt idx="8370">
                  <c:v>5.29</c:v>
                </c:pt>
                <c:pt idx="8371">
                  <c:v>5.29</c:v>
                </c:pt>
                <c:pt idx="8372">
                  <c:v>5.29</c:v>
                </c:pt>
                <c:pt idx="8373">
                  <c:v>5.3</c:v>
                </c:pt>
                <c:pt idx="8374">
                  <c:v>5.3</c:v>
                </c:pt>
                <c:pt idx="8375">
                  <c:v>5.3</c:v>
                </c:pt>
                <c:pt idx="8376">
                  <c:v>5.29</c:v>
                </c:pt>
                <c:pt idx="8377">
                  <c:v>5.28</c:v>
                </c:pt>
                <c:pt idx="8378">
                  <c:v>5.28</c:v>
                </c:pt>
                <c:pt idx="8379">
                  <c:v>5.28</c:v>
                </c:pt>
                <c:pt idx="8380">
                  <c:v>5.28</c:v>
                </c:pt>
                <c:pt idx="8381">
                  <c:v>5.28</c:v>
                </c:pt>
                <c:pt idx="8382">
                  <c:v>5.27</c:v>
                </c:pt>
                <c:pt idx="8383">
                  <c:v>5.31</c:v>
                </c:pt>
                <c:pt idx="8384">
                  <c:v>5.35</c:v>
                </c:pt>
                <c:pt idx="8385">
                  <c:v>5.36</c:v>
                </c:pt>
                <c:pt idx="8386">
                  <c:v>5.37</c:v>
                </c:pt>
                <c:pt idx="8387">
                  <c:v>5.35</c:v>
                </c:pt>
                <c:pt idx="8388">
                  <c:v>5.34</c:v>
                </c:pt>
                <c:pt idx="8389">
                  <c:v>5.34</c:v>
                </c:pt>
                <c:pt idx="8390">
                  <c:v>5.34</c:v>
                </c:pt>
                <c:pt idx="8391">
                  <c:v>5.34</c:v>
                </c:pt>
                <c:pt idx="8392">
                  <c:v>5.34</c:v>
                </c:pt>
                <c:pt idx="8393">
                  <c:v>5.35</c:v>
                </c:pt>
                <c:pt idx="8394">
                  <c:v>5.35</c:v>
                </c:pt>
                <c:pt idx="8395">
                  <c:v>5.36</c:v>
                </c:pt>
                <c:pt idx="8396">
                  <c:v>5.37</c:v>
                </c:pt>
                <c:pt idx="8397">
                  <c:v>5.36</c:v>
                </c:pt>
                <c:pt idx="8398">
                  <c:v>5.36</c:v>
                </c:pt>
                <c:pt idx="8399">
                  <c:v>5.34</c:v>
                </c:pt>
                <c:pt idx="8400">
                  <c:v>5.33</c:v>
                </c:pt>
                <c:pt idx="8401">
                  <c:v>5.33</c:v>
                </c:pt>
                <c:pt idx="8402">
                  <c:v>5.34</c:v>
                </c:pt>
                <c:pt idx="8403">
                  <c:v>5.35</c:v>
                </c:pt>
                <c:pt idx="8404">
                  <c:v>5.36</c:v>
                </c:pt>
                <c:pt idx="8405">
                  <c:v>5.37</c:v>
                </c:pt>
                <c:pt idx="8406">
                  <c:v>5.36</c:v>
                </c:pt>
                <c:pt idx="8407">
                  <c:v>5.36</c:v>
                </c:pt>
                <c:pt idx="8408">
                  <c:v>5.35</c:v>
                </c:pt>
                <c:pt idx="8409">
                  <c:v>5.36</c:v>
                </c:pt>
                <c:pt idx="8410">
                  <c:v>5.36</c:v>
                </c:pt>
                <c:pt idx="8411">
                  <c:v>5.36</c:v>
                </c:pt>
                <c:pt idx="8412">
                  <c:v>5.35</c:v>
                </c:pt>
                <c:pt idx="8413">
                  <c:v>5.35</c:v>
                </c:pt>
                <c:pt idx="8414">
                  <c:v>5.34</c:v>
                </c:pt>
                <c:pt idx="8415">
                  <c:v>5.35</c:v>
                </c:pt>
                <c:pt idx="8416">
                  <c:v>5.35</c:v>
                </c:pt>
                <c:pt idx="8417">
                  <c:v>5.34</c:v>
                </c:pt>
                <c:pt idx="8418">
                  <c:v>5.34</c:v>
                </c:pt>
                <c:pt idx="8419">
                  <c:v>5.34</c:v>
                </c:pt>
                <c:pt idx="8420">
                  <c:v>5.44</c:v>
                </c:pt>
                <c:pt idx="8421">
                  <c:v>5.46</c:v>
                </c:pt>
                <c:pt idx="8422">
                  <c:v>5.47</c:v>
                </c:pt>
                <c:pt idx="8423">
                  <c:v>5.49</c:v>
                </c:pt>
                <c:pt idx="8424">
                  <c:v>5.5</c:v>
                </c:pt>
                <c:pt idx="8425">
                  <c:v>5.5</c:v>
                </c:pt>
                <c:pt idx="8426">
                  <c:v>5.5</c:v>
                </c:pt>
                <c:pt idx="8427">
                  <c:v>5.5</c:v>
                </c:pt>
                <c:pt idx="8428">
                  <c:v>5.5</c:v>
                </c:pt>
                <c:pt idx="8429">
                  <c:v>5.51</c:v>
                </c:pt>
                <c:pt idx="8430">
                  <c:v>5.51</c:v>
                </c:pt>
                <c:pt idx="8431">
                  <c:v>5.49</c:v>
                </c:pt>
                <c:pt idx="8432">
                  <c:v>5.53</c:v>
                </c:pt>
                <c:pt idx="8433">
                  <c:v>5.53</c:v>
                </c:pt>
                <c:pt idx="8434">
                  <c:v>5.53</c:v>
                </c:pt>
                <c:pt idx="8435">
                  <c:v>5.53</c:v>
                </c:pt>
                <c:pt idx="8436">
                  <c:v>5.52</c:v>
                </c:pt>
                <c:pt idx="8437">
                  <c:v>5.52</c:v>
                </c:pt>
                <c:pt idx="8438">
                  <c:v>5.52</c:v>
                </c:pt>
                <c:pt idx="8439">
                  <c:v>5.52</c:v>
                </c:pt>
                <c:pt idx="8440">
                  <c:v>5.53</c:v>
                </c:pt>
                <c:pt idx="8441">
                  <c:v>5.54</c:v>
                </c:pt>
                <c:pt idx="8442">
                  <c:v>5.54</c:v>
                </c:pt>
                <c:pt idx="8443">
                  <c:v>5.55</c:v>
                </c:pt>
                <c:pt idx="8444">
                  <c:v>5.54</c:v>
                </c:pt>
                <c:pt idx="8445">
                  <c:v>5.53</c:v>
                </c:pt>
                <c:pt idx="8446">
                  <c:v>5.52</c:v>
                </c:pt>
                <c:pt idx="8447">
                  <c:v>5.51</c:v>
                </c:pt>
                <c:pt idx="8448">
                  <c:v>5.5</c:v>
                </c:pt>
                <c:pt idx="8449">
                  <c:v>5.5</c:v>
                </c:pt>
                <c:pt idx="8450">
                  <c:v>5.49</c:v>
                </c:pt>
                <c:pt idx="8451">
                  <c:v>5.5</c:v>
                </c:pt>
                <c:pt idx="8452">
                  <c:v>5.51</c:v>
                </c:pt>
                <c:pt idx="8453">
                  <c:v>5.51</c:v>
                </c:pt>
                <c:pt idx="8454">
                  <c:v>5.52</c:v>
                </c:pt>
                <c:pt idx="8455">
                  <c:v>5.53</c:v>
                </c:pt>
                <c:pt idx="8456">
                  <c:v>5.54</c:v>
                </c:pt>
                <c:pt idx="8457">
                  <c:v>5.5</c:v>
                </c:pt>
                <c:pt idx="8458">
                  <c:v>5.56</c:v>
                </c:pt>
                <c:pt idx="8459">
                  <c:v>5.61</c:v>
                </c:pt>
                <c:pt idx="8460">
                  <c:v>5.63</c:v>
                </c:pt>
                <c:pt idx="8461">
                  <c:v>5.63</c:v>
                </c:pt>
                <c:pt idx="8462">
                  <c:v>5.64</c:v>
                </c:pt>
                <c:pt idx="8463">
                  <c:v>5.66</c:v>
                </c:pt>
                <c:pt idx="8464">
                  <c:v>5.66</c:v>
                </c:pt>
                <c:pt idx="8465">
                  <c:v>5.67</c:v>
                </c:pt>
                <c:pt idx="8466">
                  <c:v>5.67</c:v>
                </c:pt>
                <c:pt idx="8467">
                  <c:v>5.67</c:v>
                </c:pt>
                <c:pt idx="8468">
                  <c:v>5.65</c:v>
                </c:pt>
                <c:pt idx="8469">
                  <c:v>5.62</c:v>
                </c:pt>
                <c:pt idx="8470">
                  <c:v>5.63</c:v>
                </c:pt>
                <c:pt idx="8471">
                  <c:v>5.64</c:v>
                </c:pt>
                <c:pt idx="8472">
                  <c:v>5.65</c:v>
                </c:pt>
                <c:pt idx="8473">
                  <c:v>5.64</c:v>
                </c:pt>
                <c:pt idx="8474">
                  <c:v>5.62</c:v>
                </c:pt>
                <c:pt idx="8475">
                  <c:v>5.6</c:v>
                </c:pt>
                <c:pt idx="8476">
                  <c:v>5.61</c:v>
                </c:pt>
                <c:pt idx="8477">
                  <c:v>5.62</c:v>
                </c:pt>
                <c:pt idx="8478">
                  <c:v>5.63</c:v>
                </c:pt>
                <c:pt idx="8479">
                  <c:v>5.63</c:v>
                </c:pt>
                <c:pt idx="8480">
                  <c:v>5.63</c:v>
                </c:pt>
                <c:pt idx="8481">
                  <c:v>5.63</c:v>
                </c:pt>
                <c:pt idx="8482">
                  <c:v>5.64</c:v>
                </c:pt>
                <c:pt idx="8483">
                  <c:v>5.64</c:v>
                </c:pt>
                <c:pt idx="8484">
                  <c:v>5.63</c:v>
                </c:pt>
                <c:pt idx="8485">
                  <c:v>5.63</c:v>
                </c:pt>
                <c:pt idx="8486">
                  <c:v>5.62</c:v>
                </c:pt>
                <c:pt idx="8487">
                  <c:v>5.62</c:v>
                </c:pt>
                <c:pt idx="8488">
                  <c:v>5.62</c:v>
                </c:pt>
                <c:pt idx="8489">
                  <c:v>5.63</c:v>
                </c:pt>
                <c:pt idx="8490">
                  <c:v>5.63</c:v>
                </c:pt>
                <c:pt idx="8491">
                  <c:v>5.62</c:v>
                </c:pt>
                <c:pt idx="8492">
                  <c:v>5.62</c:v>
                </c:pt>
                <c:pt idx="8493">
                  <c:v>5.61</c:v>
                </c:pt>
                <c:pt idx="8494">
                  <c:v>5.59</c:v>
                </c:pt>
                <c:pt idx="8495">
                  <c:v>5.58</c:v>
                </c:pt>
                <c:pt idx="8496">
                  <c:v>5.56</c:v>
                </c:pt>
                <c:pt idx="8497">
                  <c:v>5.55</c:v>
                </c:pt>
                <c:pt idx="8498">
                  <c:v>5.54</c:v>
                </c:pt>
                <c:pt idx="8499">
                  <c:v>5.54</c:v>
                </c:pt>
                <c:pt idx="8500">
                  <c:v>5.54</c:v>
                </c:pt>
                <c:pt idx="8501">
                  <c:v>5.53</c:v>
                </c:pt>
                <c:pt idx="8502">
                  <c:v>5.53</c:v>
                </c:pt>
                <c:pt idx="8503">
                  <c:v>5.52</c:v>
                </c:pt>
                <c:pt idx="8504">
                  <c:v>5.52</c:v>
                </c:pt>
                <c:pt idx="8505">
                  <c:v>5.52</c:v>
                </c:pt>
                <c:pt idx="8506">
                  <c:v>5.52</c:v>
                </c:pt>
                <c:pt idx="8507">
                  <c:v>5.51</c:v>
                </c:pt>
                <c:pt idx="8508">
                  <c:v>5.51</c:v>
                </c:pt>
                <c:pt idx="8509">
                  <c:v>5.51</c:v>
                </c:pt>
                <c:pt idx="8510">
                  <c:v>5.5</c:v>
                </c:pt>
                <c:pt idx="8511">
                  <c:v>5.5</c:v>
                </c:pt>
                <c:pt idx="8512">
                  <c:v>5.51</c:v>
                </c:pt>
                <c:pt idx="8513">
                  <c:v>5.51</c:v>
                </c:pt>
                <c:pt idx="8514">
                  <c:v>5.52</c:v>
                </c:pt>
                <c:pt idx="8515">
                  <c:v>5.52</c:v>
                </c:pt>
                <c:pt idx="8516">
                  <c:v>5.52</c:v>
                </c:pt>
                <c:pt idx="8517">
                  <c:v>5.53</c:v>
                </c:pt>
                <c:pt idx="8518">
                  <c:v>5.53</c:v>
                </c:pt>
                <c:pt idx="8519">
                  <c:v>5.53</c:v>
                </c:pt>
                <c:pt idx="8520">
                  <c:v>5.54</c:v>
                </c:pt>
                <c:pt idx="8521">
                  <c:v>5.54</c:v>
                </c:pt>
                <c:pt idx="8522">
                  <c:v>5.55</c:v>
                </c:pt>
                <c:pt idx="8523">
                  <c:v>5.56</c:v>
                </c:pt>
                <c:pt idx="8524">
                  <c:v>5.58</c:v>
                </c:pt>
                <c:pt idx="8525">
                  <c:v>5.59</c:v>
                </c:pt>
                <c:pt idx="8526">
                  <c:v>5.6</c:v>
                </c:pt>
                <c:pt idx="8527">
                  <c:v>5.63</c:v>
                </c:pt>
                <c:pt idx="8528">
                  <c:v>5.66</c:v>
                </c:pt>
                <c:pt idx="8529">
                  <c:v>5.66</c:v>
                </c:pt>
                <c:pt idx="8530">
                  <c:v>5.6</c:v>
                </c:pt>
                <c:pt idx="8531">
                  <c:v>5.53</c:v>
                </c:pt>
                <c:pt idx="8532">
                  <c:v>5.51</c:v>
                </c:pt>
                <c:pt idx="8533">
                  <c:v>5.55</c:v>
                </c:pt>
                <c:pt idx="8534">
                  <c:v>5.63</c:v>
                </c:pt>
                <c:pt idx="8535">
                  <c:v>5.66</c:v>
                </c:pt>
                <c:pt idx="8536">
                  <c:v>5.66</c:v>
                </c:pt>
                <c:pt idx="8537">
                  <c:v>5.68</c:v>
                </c:pt>
                <c:pt idx="8538">
                  <c:v>5.72</c:v>
                </c:pt>
                <c:pt idx="8539">
                  <c:v>5.73</c:v>
                </c:pt>
                <c:pt idx="8540">
                  <c:v>5.7</c:v>
                </c:pt>
                <c:pt idx="8541">
                  <c:v>5.68</c:v>
                </c:pt>
                <c:pt idx="8542">
                  <c:v>5.66</c:v>
                </c:pt>
                <c:pt idx="8543">
                  <c:v>5.66</c:v>
                </c:pt>
                <c:pt idx="8544">
                  <c:v>5.66</c:v>
                </c:pt>
                <c:pt idx="8545">
                  <c:v>5.65</c:v>
                </c:pt>
                <c:pt idx="8546">
                  <c:v>5.65</c:v>
                </c:pt>
                <c:pt idx="8547">
                  <c:v>5.66</c:v>
                </c:pt>
                <c:pt idx="8548">
                  <c:v>5.66</c:v>
                </c:pt>
                <c:pt idx="8549">
                  <c:v>5.67</c:v>
                </c:pt>
                <c:pt idx="8550">
                  <c:v>5.68</c:v>
                </c:pt>
                <c:pt idx="8551">
                  <c:v>5.68</c:v>
                </c:pt>
                <c:pt idx="8552">
                  <c:v>5.67</c:v>
                </c:pt>
                <c:pt idx="8553">
                  <c:v>5.65</c:v>
                </c:pt>
                <c:pt idx="8554">
                  <c:v>5.65</c:v>
                </c:pt>
                <c:pt idx="8555">
                  <c:v>5.65</c:v>
                </c:pt>
                <c:pt idx="8556">
                  <c:v>5.66</c:v>
                </c:pt>
                <c:pt idx="8557">
                  <c:v>5.66</c:v>
                </c:pt>
                <c:pt idx="8558">
                  <c:v>5.66</c:v>
                </c:pt>
                <c:pt idx="8559">
                  <c:v>5.67</c:v>
                </c:pt>
                <c:pt idx="8560">
                  <c:v>5.67</c:v>
                </c:pt>
                <c:pt idx="8561">
                  <c:v>5.68</c:v>
                </c:pt>
                <c:pt idx="8562">
                  <c:v>5.68</c:v>
                </c:pt>
                <c:pt idx="8563">
                  <c:v>5.68</c:v>
                </c:pt>
                <c:pt idx="8564">
                  <c:v>5.67</c:v>
                </c:pt>
                <c:pt idx="8565">
                  <c:v>5.67</c:v>
                </c:pt>
                <c:pt idx="8566">
                  <c:v>5.66</c:v>
                </c:pt>
                <c:pt idx="8567">
                  <c:v>5.65</c:v>
                </c:pt>
                <c:pt idx="8568">
                  <c:v>5.66</c:v>
                </c:pt>
                <c:pt idx="8569">
                  <c:v>5.65</c:v>
                </c:pt>
                <c:pt idx="8570">
                  <c:v>5.65</c:v>
                </c:pt>
                <c:pt idx="8571">
                  <c:v>5.65</c:v>
                </c:pt>
                <c:pt idx="8572">
                  <c:v>5.65</c:v>
                </c:pt>
                <c:pt idx="8573">
                  <c:v>5.66</c:v>
                </c:pt>
                <c:pt idx="8574">
                  <c:v>5.66</c:v>
                </c:pt>
                <c:pt idx="8575">
                  <c:v>5.66</c:v>
                </c:pt>
                <c:pt idx="8576">
                  <c:v>5.67</c:v>
                </c:pt>
                <c:pt idx="8577">
                  <c:v>5.67</c:v>
                </c:pt>
                <c:pt idx="8578">
                  <c:v>5.67</c:v>
                </c:pt>
                <c:pt idx="8579">
                  <c:v>5.67</c:v>
                </c:pt>
                <c:pt idx="8580">
                  <c:v>5.67</c:v>
                </c:pt>
                <c:pt idx="8581">
                  <c:v>5.67</c:v>
                </c:pt>
                <c:pt idx="8582">
                  <c:v>5.67</c:v>
                </c:pt>
                <c:pt idx="8583">
                  <c:v>5.67</c:v>
                </c:pt>
                <c:pt idx="8584">
                  <c:v>5.68</c:v>
                </c:pt>
                <c:pt idx="8585">
                  <c:v>5.68</c:v>
                </c:pt>
                <c:pt idx="8586">
                  <c:v>5.68</c:v>
                </c:pt>
                <c:pt idx="8587">
                  <c:v>5.68</c:v>
                </c:pt>
                <c:pt idx="8588">
                  <c:v>5.69</c:v>
                </c:pt>
                <c:pt idx="8589">
                  <c:v>5.68</c:v>
                </c:pt>
                <c:pt idx="8590">
                  <c:v>5.67</c:v>
                </c:pt>
                <c:pt idx="8591">
                  <c:v>5.65</c:v>
                </c:pt>
                <c:pt idx="8592">
                  <c:v>5.65</c:v>
                </c:pt>
                <c:pt idx="8593">
                  <c:v>5.65</c:v>
                </c:pt>
                <c:pt idx="8594">
                  <c:v>5.64</c:v>
                </c:pt>
                <c:pt idx="8595">
                  <c:v>5.64</c:v>
                </c:pt>
                <c:pt idx="8596">
                  <c:v>5.64</c:v>
                </c:pt>
                <c:pt idx="8597">
                  <c:v>5.65</c:v>
                </c:pt>
                <c:pt idx="8598">
                  <c:v>5.65</c:v>
                </c:pt>
                <c:pt idx="8599">
                  <c:v>5.64</c:v>
                </c:pt>
                <c:pt idx="8600">
                  <c:v>5.63</c:v>
                </c:pt>
                <c:pt idx="8601">
                  <c:v>5.63</c:v>
                </c:pt>
                <c:pt idx="8602">
                  <c:v>5.63</c:v>
                </c:pt>
                <c:pt idx="8603">
                  <c:v>5.61</c:v>
                </c:pt>
                <c:pt idx="8604">
                  <c:v>5.61</c:v>
                </c:pt>
                <c:pt idx="8605">
                  <c:v>5.55</c:v>
                </c:pt>
                <c:pt idx="8606">
                  <c:v>5.42</c:v>
                </c:pt>
                <c:pt idx="8607">
                  <c:v>5.54</c:v>
                </c:pt>
                <c:pt idx="8608">
                  <c:v>5.47</c:v>
                </c:pt>
                <c:pt idx="8609">
                  <c:v>5.45</c:v>
                </c:pt>
                <c:pt idx="8610">
                  <c:v>5.43</c:v>
                </c:pt>
                <c:pt idx="8611">
                  <c:v>5.41</c:v>
                </c:pt>
                <c:pt idx="8612">
                  <c:v>5.39</c:v>
                </c:pt>
                <c:pt idx="8613">
                  <c:v>5.39</c:v>
                </c:pt>
                <c:pt idx="8614">
                  <c:v>5.39</c:v>
                </c:pt>
                <c:pt idx="8615">
                  <c:v>5.39</c:v>
                </c:pt>
                <c:pt idx="8616">
                  <c:v>5.39</c:v>
                </c:pt>
                <c:pt idx="8617">
                  <c:v>5.39</c:v>
                </c:pt>
                <c:pt idx="8618">
                  <c:v>5.55</c:v>
                </c:pt>
                <c:pt idx="8619">
                  <c:v>5.65</c:v>
                </c:pt>
                <c:pt idx="8620">
                  <c:v>5.68</c:v>
                </c:pt>
                <c:pt idx="8621">
                  <c:v>5.69</c:v>
                </c:pt>
                <c:pt idx="8622">
                  <c:v>5.71</c:v>
                </c:pt>
                <c:pt idx="8623">
                  <c:v>5.72</c:v>
                </c:pt>
                <c:pt idx="8624">
                  <c:v>5.73</c:v>
                </c:pt>
                <c:pt idx="8625">
                  <c:v>5.74</c:v>
                </c:pt>
                <c:pt idx="8626">
                  <c:v>5.75</c:v>
                </c:pt>
                <c:pt idx="8627">
                  <c:v>5.76</c:v>
                </c:pt>
                <c:pt idx="8628">
                  <c:v>5.76</c:v>
                </c:pt>
                <c:pt idx="8629">
                  <c:v>5.77</c:v>
                </c:pt>
                <c:pt idx="8630">
                  <c:v>5.78</c:v>
                </c:pt>
                <c:pt idx="8631">
                  <c:v>5.78</c:v>
                </c:pt>
                <c:pt idx="8632">
                  <c:v>5.79</c:v>
                </c:pt>
                <c:pt idx="8633">
                  <c:v>5.8</c:v>
                </c:pt>
                <c:pt idx="8634">
                  <c:v>5.8</c:v>
                </c:pt>
                <c:pt idx="8635">
                  <c:v>5.81</c:v>
                </c:pt>
                <c:pt idx="8636">
                  <c:v>5.81</c:v>
                </c:pt>
                <c:pt idx="8637">
                  <c:v>5.81</c:v>
                </c:pt>
                <c:pt idx="8638">
                  <c:v>5.79</c:v>
                </c:pt>
                <c:pt idx="8639">
                  <c:v>5.8</c:v>
                </c:pt>
                <c:pt idx="8640">
                  <c:v>5.81</c:v>
                </c:pt>
                <c:pt idx="8641">
                  <c:v>5.78</c:v>
                </c:pt>
                <c:pt idx="8642">
                  <c:v>5.78</c:v>
                </c:pt>
                <c:pt idx="8643">
                  <c:v>5.78</c:v>
                </c:pt>
                <c:pt idx="8644">
                  <c:v>5.78</c:v>
                </c:pt>
                <c:pt idx="8645">
                  <c:v>5.78</c:v>
                </c:pt>
                <c:pt idx="8646">
                  <c:v>5.79</c:v>
                </c:pt>
                <c:pt idx="8647">
                  <c:v>5.8</c:v>
                </c:pt>
                <c:pt idx="8648">
                  <c:v>5.76</c:v>
                </c:pt>
                <c:pt idx="8649">
                  <c:v>5.8</c:v>
                </c:pt>
                <c:pt idx="8650">
                  <c:v>5.83</c:v>
                </c:pt>
                <c:pt idx="8651">
                  <c:v>5.83</c:v>
                </c:pt>
                <c:pt idx="8652">
                  <c:v>5.83</c:v>
                </c:pt>
                <c:pt idx="8653">
                  <c:v>5.84</c:v>
                </c:pt>
                <c:pt idx="8654">
                  <c:v>5.84</c:v>
                </c:pt>
                <c:pt idx="8655">
                  <c:v>5.84</c:v>
                </c:pt>
                <c:pt idx="8656">
                  <c:v>5.83</c:v>
                </c:pt>
                <c:pt idx="8657">
                  <c:v>5.85</c:v>
                </c:pt>
                <c:pt idx="8658">
                  <c:v>5.86</c:v>
                </c:pt>
                <c:pt idx="8659">
                  <c:v>5.87</c:v>
                </c:pt>
                <c:pt idx="8660">
                  <c:v>5.87</c:v>
                </c:pt>
                <c:pt idx="8661">
                  <c:v>5.87</c:v>
                </c:pt>
                <c:pt idx="8662">
                  <c:v>6.16</c:v>
                </c:pt>
                <c:pt idx="8663">
                  <c:v>6.26</c:v>
                </c:pt>
                <c:pt idx="8664">
                  <c:v>6.27</c:v>
                </c:pt>
                <c:pt idx="8665">
                  <c:v>6.27</c:v>
                </c:pt>
                <c:pt idx="8666">
                  <c:v>6.27</c:v>
                </c:pt>
                <c:pt idx="8667">
                  <c:v>6.27</c:v>
                </c:pt>
                <c:pt idx="8668">
                  <c:v>6.27</c:v>
                </c:pt>
                <c:pt idx="8669">
                  <c:v>6.27</c:v>
                </c:pt>
                <c:pt idx="8670">
                  <c:v>6.3</c:v>
                </c:pt>
                <c:pt idx="8671">
                  <c:v>6.3</c:v>
                </c:pt>
                <c:pt idx="8672">
                  <c:v>6.32</c:v>
                </c:pt>
                <c:pt idx="8673">
                  <c:v>6.33</c:v>
                </c:pt>
                <c:pt idx="8674">
                  <c:v>6.34</c:v>
                </c:pt>
                <c:pt idx="8675">
                  <c:v>6.34</c:v>
                </c:pt>
                <c:pt idx="8676">
                  <c:v>6.34</c:v>
                </c:pt>
                <c:pt idx="8677">
                  <c:v>6.31</c:v>
                </c:pt>
                <c:pt idx="8678">
                  <c:v>6.3</c:v>
                </c:pt>
                <c:pt idx="8679">
                  <c:v>6.3</c:v>
                </c:pt>
                <c:pt idx="8680">
                  <c:v>6.31</c:v>
                </c:pt>
                <c:pt idx="8681">
                  <c:v>6.31</c:v>
                </c:pt>
                <c:pt idx="8682">
                  <c:v>6.32</c:v>
                </c:pt>
                <c:pt idx="8683">
                  <c:v>6.33</c:v>
                </c:pt>
                <c:pt idx="8684">
                  <c:v>6.33</c:v>
                </c:pt>
                <c:pt idx="8685">
                  <c:v>6.32</c:v>
                </c:pt>
                <c:pt idx="8686">
                  <c:v>6.04</c:v>
                </c:pt>
                <c:pt idx="8687">
                  <c:v>5.97</c:v>
                </c:pt>
                <c:pt idx="8688">
                  <c:v>5.94</c:v>
                </c:pt>
                <c:pt idx="8689">
                  <c:v>5.92</c:v>
                </c:pt>
                <c:pt idx="8690">
                  <c:v>5.91</c:v>
                </c:pt>
                <c:pt idx="8691">
                  <c:v>5.92</c:v>
                </c:pt>
                <c:pt idx="8692">
                  <c:v>5.91</c:v>
                </c:pt>
                <c:pt idx="8693">
                  <c:v>5.91</c:v>
                </c:pt>
                <c:pt idx="8694">
                  <c:v>5.91</c:v>
                </c:pt>
                <c:pt idx="8695">
                  <c:v>5.9</c:v>
                </c:pt>
                <c:pt idx="8696">
                  <c:v>6.23</c:v>
                </c:pt>
                <c:pt idx="8697">
                  <c:v>6.25</c:v>
                </c:pt>
                <c:pt idx="8698">
                  <c:v>6.25</c:v>
                </c:pt>
                <c:pt idx="8699">
                  <c:v>6.27</c:v>
                </c:pt>
                <c:pt idx="8700">
                  <c:v>6</c:v>
                </c:pt>
                <c:pt idx="8701">
                  <c:v>5.94</c:v>
                </c:pt>
                <c:pt idx="8702">
                  <c:v>5.92</c:v>
                </c:pt>
                <c:pt idx="8703">
                  <c:v>5.92</c:v>
                </c:pt>
                <c:pt idx="8704">
                  <c:v>5.92</c:v>
                </c:pt>
                <c:pt idx="8705">
                  <c:v>5.92</c:v>
                </c:pt>
                <c:pt idx="8706">
                  <c:v>5.91</c:v>
                </c:pt>
                <c:pt idx="8707">
                  <c:v>5.9</c:v>
                </c:pt>
                <c:pt idx="8708">
                  <c:v>5.89</c:v>
                </c:pt>
                <c:pt idx="8709">
                  <c:v>5.88</c:v>
                </c:pt>
                <c:pt idx="8710">
                  <c:v>5.88</c:v>
                </c:pt>
                <c:pt idx="8711">
                  <c:v>5.88</c:v>
                </c:pt>
                <c:pt idx="8712">
                  <c:v>5.87</c:v>
                </c:pt>
                <c:pt idx="8713">
                  <c:v>5.87</c:v>
                </c:pt>
                <c:pt idx="8714">
                  <c:v>5.87</c:v>
                </c:pt>
                <c:pt idx="8715">
                  <c:v>5.86</c:v>
                </c:pt>
                <c:pt idx="8716">
                  <c:v>5.86</c:v>
                </c:pt>
                <c:pt idx="8717">
                  <c:v>5.86</c:v>
                </c:pt>
                <c:pt idx="8718">
                  <c:v>5.86</c:v>
                </c:pt>
                <c:pt idx="8719">
                  <c:v>5.86</c:v>
                </c:pt>
                <c:pt idx="8720">
                  <c:v>5.85</c:v>
                </c:pt>
                <c:pt idx="8721">
                  <c:v>5.85</c:v>
                </c:pt>
                <c:pt idx="8722">
                  <c:v>5.83</c:v>
                </c:pt>
                <c:pt idx="8723">
                  <c:v>5.82</c:v>
                </c:pt>
                <c:pt idx="8724">
                  <c:v>5.81</c:v>
                </c:pt>
                <c:pt idx="8725">
                  <c:v>5.8</c:v>
                </c:pt>
                <c:pt idx="8726">
                  <c:v>5.8</c:v>
                </c:pt>
                <c:pt idx="8727">
                  <c:v>5.8</c:v>
                </c:pt>
                <c:pt idx="8728">
                  <c:v>5.81</c:v>
                </c:pt>
                <c:pt idx="8729">
                  <c:v>5.82</c:v>
                </c:pt>
                <c:pt idx="8730">
                  <c:v>5.83</c:v>
                </c:pt>
                <c:pt idx="8731">
                  <c:v>6.02</c:v>
                </c:pt>
                <c:pt idx="8732">
                  <c:v>6.03</c:v>
                </c:pt>
                <c:pt idx="8733">
                  <c:v>6.09</c:v>
                </c:pt>
                <c:pt idx="8734">
                  <c:v>6.27</c:v>
                </c:pt>
                <c:pt idx="8735">
                  <c:v>6.34</c:v>
                </c:pt>
                <c:pt idx="8736">
                  <c:v>6.35</c:v>
                </c:pt>
                <c:pt idx="8737">
                  <c:v>6.36</c:v>
                </c:pt>
                <c:pt idx="8738">
                  <c:v>6.38</c:v>
                </c:pt>
                <c:pt idx="8739">
                  <c:v>6.38</c:v>
                </c:pt>
                <c:pt idx="8740">
                  <c:v>6.39</c:v>
                </c:pt>
                <c:pt idx="8741">
                  <c:v>6.4</c:v>
                </c:pt>
                <c:pt idx="8742">
                  <c:v>6.39</c:v>
                </c:pt>
                <c:pt idx="8743">
                  <c:v>6.37</c:v>
                </c:pt>
                <c:pt idx="8744">
                  <c:v>6.34</c:v>
                </c:pt>
                <c:pt idx="8745">
                  <c:v>6.33</c:v>
                </c:pt>
                <c:pt idx="8746">
                  <c:v>6.33</c:v>
                </c:pt>
                <c:pt idx="8747">
                  <c:v>6.33</c:v>
                </c:pt>
                <c:pt idx="8748">
                  <c:v>6.34</c:v>
                </c:pt>
                <c:pt idx="8749">
                  <c:v>6.33</c:v>
                </c:pt>
                <c:pt idx="8750">
                  <c:v>6.33</c:v>
                </c:pt>
                <c:pt idx="8751">
                  <c:v>6.32</c:v>
                </c:pt>
                <c:pt idx="8752">
                  <c:v>6.31</c:v>
                </c:pt>
                <c:pt idx="8753">
                  <c:v>6.29</c:v>
                </c:pt>
                <c:pt idx="8754">
                  <c:v>6.28</c:v>
                </c:pt>
                <c:pt idx="8755">
                  <c:v>6.28</c:v>
                </c:pt>
                <c:pt idx="8756">
                  <c:v>6.28</c:v>
                </c:pt>
                <c:pt idx="8757">
                  <c:v>6.28</c:v>
                </c:pt>
                <c:pt idx="8758">
                  <c:v>6.28</c:v>
                </c:pt>
                <c:pt idx="8759">
                  <c:v>6.29</c:v>
                </c:pt>
                <c:pt idx="8760">
                  <c:v>6.26</c:v>
                </c:pt>
                <c:pt idx="8761">
                  <c:v>6.26</c:v>
                </c:pt>
                <c:pt idx="8762">
                  <c:v>6.26</c:v>
                </c:pt>
                <c:pt idx="8763">
                  <c:v>6.26</c:v>
                </c:pt>
                <c:pt idx="8764">
                  <c:v>6.26</c:v>
                </c:pt>
                <c:pt idx="8765">
                  <c:v>6.26</c:v>
                </c:pt>
                <c:pt idx="8766">
                  <c:v>6.27</c:v>
                </c:pt>
                <c:pt idx="8767">
                  <c:v>6.27</c:v>
                </c:pt>
                <c:pt idx="8768">
                  <c:v>6.27</c:v>
                </c:pt>
                <c:pt idx="8769">
                  <c:v>6.27</c:v>
                </c:pt>
                <c:pt idx="8770">
                  <c:v>6.27</c:v>
                </c:pt>
                <c:pt idx="8771">
                  <c:v>6.26</c:v>
                </c:pt>
                <c:pt idx="8772">
                  <c:v>6.25</c:v>
                </c:pt>
                <c:pt idx="8773">
                  <c:v>6.24</c:v>
                </c:pt>
                <c:pt idx="8774">
                  <c:v>6.24</c:v>
                </c:pt>
                <c:pt idx="8775">
                  <c:v>6.23</c:v>
                </c:pt>
                <c:pt idx="8776">
                  <c:v>6.24</c:v>
                </c:pt>
                <c:pt idx="8777">
                  <c:v>6.24</c:v>
                </c:pt>
                <c:pt idx="8778">
                  <c:v>6.25</c:v>
                </c:pt>
                <c:pt idx="8779">
                  <c:v>6.25</c:v>
                </c:pt>
                <c:pt idx="8780">
                  <c:v>6.25</c:v>
                </c:pt>
                <c:pt idx="8781">
                  <c:v>6.25</c:v>
                </c:pt>
                <c:pt idx="8782">
                  <c:v>6.24</c:v>
                </c:pt>
                <c:pt idx="8783">
                  <c:v>6.24</c:v>
                </c:pt>
                <c:pt idx="8784">
                  <c:v>6.24</c:v>
                </c:pt>
                <c:pt idx="8785">
                  <c:v>6.23</c:v>
                </c:pt>
                <c:pt idx="8786">
                  <c:v>6.23</c:v>
                </c:pt>
                <c:pt idx="8787">
                  <c:v>6.23</c:v>
                </c:pt>
                <c:pt idx="8788">
                  <c:v>6.23</c:v>
                </c:pt>
                <c:pt idx="8789">
                  <c:v>6.23</c:v>
                </c:pt>
                <c:pt idx="8790">
                  <c:v>6.23</c:v>
                </c:pt>
                <c:pt idx="8791">
                  <c:v>6.23</c:v>
                </c:pt>
                <c:pt idx="8792">
                  <c:v>6.23</c:v>
                </c:pt>
                <c:pt idx="8793">
                  <c:v>6.23</c:v>
                </c:pt>
                <c:pt idx="8794">
                  <c:v>6.23</c:v>
                </c:pt>
                <c:pt idx="8795">
                  <c:v>6.23</c:v>
                </c:pt>
                <c:pt idx="8796">
                  <c:v>6.23</c:v>
                </c:pt>
                <c:pt idx="8797">
                  <c:v>6.23</c:v>
                </c:pt>
                <c:pt idx="8798">
                  <c:v>6.23</c:v>
                </c:pt>
                <c:pt idx="8799">
                  <c:v>6.23</c:v>
                </c:pt>
                <c:pt idx="8800">
                  <c:v>6.24</c:v>
                </c:pt>
                <c:pt idx="8801">
                  <c:v>6.25</c:v>
                </c:pt>
                <c:pt idx="8802">
                  <c:v>6.25</c:v>
                </c:pt>
                <c:pt idx="8803">
                  <c:v>6.24</c:v>
                </c:pt>
                <c:pt idx="8804">
                  <c:v>6.24</c:v>
                </c:pt>
                <c:pt idx="8805">
                  <c:v>6.24</c:v>
                </c:pt>
                <c:pt idx="8806">
                  <c:v>6.24</c:v>
                </c:pt>
                <c:pt idx="8807">
                  <c:v>6.24</c:v>
                </c:pt>
                <c:pt idx="8808">
                  <c:v>6.23</c:v>
                </c:pt>
                <c:pt idx="8809">
                  <c:v>6.23</c:v>
                </c:pt>
                <c:pt idx="8810">
                  <c:v>6.21</c:v>
                </c:pt>
                <c:pt idx="8811">
                  <c:v>6.21</c:v>
                </c:pt>
                <c:pt idx="8812">
                  <c:v>6.21</c:v>
                </c:pt>
                <c:pt idx="8813">
                  <c:v>6.21</c:v>
                </c:pt>
                <c:pt idx="8814">
                  <c:v>6.23</c:v>
                </c:pt>
                <c:pt idx="8815">
                  <c:v>6.23</c:v>
                </c:pt>
                <c:pt idx="8816">
                  <c:v>6.22</c:v>
                </c:pt>
                <c:pt idx="8817">
                  <c:v>6.22</c:v>
                </c:pt>
                <c:pt idx="8818">
                  <c:v>6.22</c:v>
                </c:pt>
                <c:pt idx="8819">
                  <c:v>6.22</c:v>
                </c:pt>
                <c:pt idx="8820">
                  <c:v>6.22</c:v>
                </c:pt>
                <c:pt idx="8821">
                  <c:v>6.22</c:v>
                </c:pt>
                <c:pt idx="8822">
                  <c:v>6.22</c:v>
                </c:pt>
                <c:pt idx="8823">
                  <c:v>6.22</c:v>
                </c:pt>
                <c:pt idx="8824">
                  <c:v>6.22</c:v>
                </c:pt>
                <c:pt idx="8825">
                  <c:v>6.22</c:v>
                </c:pt>
                <c:pt idx="8826">
                  <c:v>6.23</c:v>
                </c:pt>
                <c:pt idx="8827">
                  <c:v>6.23</c:v>
                </c:pt>
                <c:pt idx="8828">
                  <c:v>6.23</c:v>
                </c:pt>
                <c:pt idx="8829">
                  <c:v>6.23</c:v>
                </c:pt>
                <c:pt idx="8830">
                  <c:v>6.23</c:v>
                </c:pt>
                <c:pt idx="8831">
                  <c:v>6.22</c:v>
                </c:pt>
                <c:pt idx="8832">
                  <c:v>6.22</c:v>
                </c:pt>
                <c:pt idx="8833">
                  <c:v>6.22</c:v>
                </c:pt>
                <c:pt idx="8834">
                  <c:v>6.22</c:v>
                </c:pt>
                <c:pt idx="8835">
                  <c:v>6.22</c:v>
                </c:pt>
                <c:pt idx="8836">
                  <c:v>6.21</c:v>
                </c:pt>
                <c:pt idx="8837">
                  <c:v>6.21</c:v>
                </c:pt>
                <c:pt idx="8838">
                  <c:v>6.21</c:v>
                </c:pt>
                <c:pt idx="8839">
                  <c:v>6.21</c:v>
                </c:pt>
                <c:pt idx="8840">
                  <c:v>6.19</c:v>
                </c:pt>
                <c:pt idx="8841">
                  <c:v>6.19</c:v>
                </c:pt>
                <c:pt idx="8842">
                  <c:v>6.19</c:v>
                </c:pt>
                <c:pt idx="8843">
                  <c:v>6.18</c:v>
                </c:pt>
                <c:pt idx="8844">
                  <c:v>6.17</c:v>
                </c:pt>
                <c:pt idx="8845">
                  <c:v>6.16</c:v>
                </c:pt>
                <c:pt idx="8846">
                  <c:v>6.16</c:v>
                </c:pt>
                <c:pt idx="8847">
                  <c:v>6.16</c:v>
                </c:pt>
                <c:pt idx="8848">
                  <c:v>6.16</c:v>
                </c:pt>
                <c:pt idx="8849">
                  <c:v>6.15</c:v>
                </c:pt>
                <c:pt idx="8850">
                  <c:v>6.14</c:v>
                </c:pt>
                <c:pt idx="8851">
                  <c:v>6.14</c:v>
                </c:pt>
                <c:pt idx="8852">
                  <c:v>6.14</c:v>
                </c:pt>
                <c:pt idx="8853">
                  <c:v>6.14</c:v>
                </c:pt>
                <c:pt idx="8854">
                  <c:v>6.14</c:v>
                </c:pt>
                <c:pt idx="8855">
                  <c:v>6.14</c:v>
                </c:pt>
                <c:pt idx="8856">
                  <c:v>6.13</c:v>
                </c:pt>
                <c:pt idx="8857">
                  <c:v>6.13</c:v>
                </c:pt>
                <c:pt idx="8858">
                  <c:v>6.13</c:v>
                </c:pt>
                <c:pt idx="8859">
                  <c:v>6.14</c:v>
                </c:pt>
                <c:pt idx="8860">
                  <c:v>6.14</c:v>
                </c:pt>
                <c:pt idx="8861">
                  <c:v>6.16</c:v>
                </c:pt>
                <c:pt idx="8862">
                  <c:v>6.17</c:v>
                </c:pt>
                <c:pt idx="8863">
                  <c:v>6.18</c:v>
                </c:pt>
                <c:pt idx="8864">
                  <c:v>6.19</c:v>
                </c:pt>
                <c:pt idx="8865">
                  <c:v>6.19</c:v>
                </c:pt>
                <c:pt idx="8866">
                  <c:v>6.19</c:v>
                </c:pt>
                <c:pt idx="8867">
                  <c:v>6.2</c:v>
                </c:pt>
                <c:pt idx="8868">
                  <c:v>6.2</c:v>
                </c:pt>
                <c:pt idx="8869">
                  <c:v>6.2</c:v>
                </c:pt>
                <c:pt idx="8870">
                  <c:v>6.21</c:v>
                </c:pt>
                <c:pt idx="8871">
                  <c:v>6.21</c:v>
                </c:pt>
                <c:pt idx="8872">
                  <c:v>6.21</c:v>
                </c:pt>
                <c:pt idx="8873">
                  <c:v>6.22</c:v>
                </c:pt>
                <c:pt idx="8874">
                  <c:v>6.23</c:v>
                </c:pt>
                <c:pt idx="8875">
                  <c:v>6.23</c:v>
                </c:pt>
                <c:pt idx="8876">
                  <c:v>6.24</c:v>
                </c:pt>
                <c:pt idx="8877">
                  <c:v>6.24</c:v>
                </c:pt>
                <c:pt idx="8878">
                  <c:v>6.25</c:v>
                </c:pt>
                <c:pt idx="8879">
                  <c:v>6.25</c:v>
                </c:pt>
                <c:pt idx="8880">
                  <c:v>6.26</c:v>
                </c:pt>
                <c:pt idx="8881">
                  <c:v>6.26</c:v>
                </c:pt>
                <c:pt idx="8882">
                  <c:v>6.27</c:v>
                </c:pt>
                <c:pt idx="8883">
                  <c:v>6.27</c:v>
                </c:pt>
                <c:pt idx="8884">
                  <c:v>6.27</c:v>
                </c:pt>
                <c:pt idx="8885">
                  <c:v>6.28</c:v>
                </c:pt>
                <c:pt idx="8886">
                  <c:v>6.28</c:v>
                </c:pt>
                <c:pt idx="8887">
                  <c:v>6.28</c:v>
                </c:pt>
                <c:pt idx="8888">
                  <c:v>6.28</c:v>
                </c:pt>
                <c:pt idx="8889">
                  <c:v>6.29</c:v>
                </c:pt>
                <c:pt idx="8890">
                  <c:v>6.29</c:v>
                </c:pt>
                <c:pt idx="8891">
                  <c:v>6.29</c:v>
                </c:pt>
                <c:pt idx="8892">
                  <c:v>6.3</c:v>
                </c:pt>
                <c:pt idx="8893">
                  <c:v>6.3</c:v>
                </c:pt>
                <c:pt idx="8894">
                  <c:v>6.3</c:v>
                </c:pt>
                <c:pt idx="8895">
                  <c:v>6.3</c:v>
                </c:pt>
                <c:pt idx="8896">
                  <c:v>6.3</c:v>
                </c:pt>
                <c:pt idx="8897">
                  <c:v>6.3</c:v>
                </c:pt>
                <c:pt idx="8898">
                  <c:v>6.29</c:v>
                </c:pt>
                <c:pt idx="8899">
                  <c:v>6.29</c:v>
                </c:pt>
                <c:pt idx="8900">
                  <c:v>6.28</c:v>
                </c:pt>
                <c:pt idx="8901">
                  <c:v>6.28</c:v>
                </c:pt>
                <c:pt idx="8902">
                  <c:v>6.27</c:v>
                </c:pt>
                <c:pt idx="8903">
                  <c:v>6.27</c:v>
                </c:pt>
                <c:pt idx="8904">
                  <c:v>6.27</c:v>
                </c:pt>
                <c:pt idx="8905">
                  <c:v>6.27</c:v>
                </c:pt>
                <c:pt idx="8906">
                  <c:v>6.27</c:v>
                </c:pt>
                <c:pt idx="8907">
                  <c:v>6.27</c:v>
                </c:pt>
                <c:pt idx="8908">
                  <c:v>6.28</c:v>
                </c:pt>
                <c:pt idx="8909">
                  <c:v>6.28</c:v>
                </c:pt>
                <c:pt idx="8910">
                  <c:v>6.29</c:v>
                </c:pt>
                <c:pt idx="8911">
                  <c:v>6.29</c:v>
                </c:pt>
                <c:pt idx="8912">
                  <c:v>6.29</c:v>
                </c:pt>
                <c:pt idx="8913">
                  <c:v>6.25</c:v>
                </c:pt>
                <c:pt idx="8914">
                  <c:v>6.23</c:v>
                </c:pt>
                <c:pt idx="8915">
                  <c:v>6.3</c:v>
                </c:pt>
                <c:pt idx="8916">
                  <c:v>6.26</c:v>
                </c:pt>
                <c:pt idx="8917">
                  <c:v>6.25</c:v>
                </c:pt>
                <c:pt idx="8918">
                  <c:v>6.24</c:v>
                </c:pt>
                <c:pt idx="8919">
                  <c:v>6.24</c:v>
                </c:pt>
                <c:pt idx="8920">
                  <c:v>6.24</c:v>
                </c:pt>
                <c:pt idx="8921">
                  <c:v>6.24</c:v>
                </c:pt>
                <c:pt idx="8922">
                  <c:v>6.24</c:v>
                </c:pt>
                <c:pt idx="8923">
                  <c:v>6.26</c:v>
                </c:pt>
                <c:pt idx="8924">
                  <c:v>6.19</c:v>
                </c:pt>
                <c:pt idx="8925">
                  <c:v>6.16</c:v>
                </c:pt>
                <c:pt idx="8926">
                  <c:v>6.16</c:v>
                </c:pt>
                <c:pt idx="8927">
                  <c:v>6.17</c:v>
                </c:pt>
                <c:pt idx="8928">
                  <c:v>6.16</c:v>
                </c:pt>
                <c:pt idx="8929">
                  <c:v>6.15</c:v>
                </c:pt>
                <c:pt idx="8930">
                  <c:v>6.15</c:v>
                </c:pt>
                <c:pt idx="8931">
                  <c:v>6.15</c:v>
                </c:pt>
                <c:pt idx="8932">
                  <c:v>6.15</c:v>
                </c:pt>
                <c:pt idx="8933">
                  <c:v>6.15</c:v>
                </c:pt>
                <c:pt idx="8934">
                  <c:v>6.15</c:v>
                </c:pt>
                <c:pt idx="8935">
                  <c:v>6.12</c:v>
                </c:pt>
                <c:pt idx="8936">
                  <c:v>6.12</c:v>
                </c:pt>
                <c:pt idx="8937">
                  <c:v>6.11</c:v>
                </c:pt>
                <c:pt idx="8938">
                  <c:v>6.08</c:v>
                </c:pt>
                <c:pt idx="8939">
                  <c:v>6.08</c:v>
                </c:pt>
                <c:pt idx="8940">
                  <c:v>6.06</c:v>
                </c:pt>
                <c:pt idx="8941">
                  <c:v>6.06</c:v>
                </c:pt>
                <c:pt idx="8942">
                  <c:v>6.06</c:v>
                </c:pt>
                <c:pt idx="8943">
                  <c:v>6.06</c:v>
                </c:pt>
                <c:pt idx="8944">
                  <c:v>6.06</c:v>
                </c:pt>
                <c:pt idx="8945">
                  <c:v>6.06</c:v>
                </c:pt>
                <c:pt idx="8946">
                  <c:v>6.06</c:v>
                </c:pt>
                <c:pt idx="8947">
                  <c:v>6.06</c:v>
                </c:pt>
                <c:pt idx="8948">
                  <c:v>6.05</c:v>
                </c:pt>
                <c:pt idx="8949">
                  <c:v>6.04</c:v>
                </c:pt>
                <c:pt idx="8950">
                  <c:v>6.04</c:v>
                </c:pt>
                <c:pt idx="8951">
                  <c:v>6.02</c:v>
                </c:pt>
                <c:pt idx="8952">
                  <c:v>6.01</c:v>
                </c:pt>
                <c:pt idx="8953">
                  <c:v>6</c:v>
                </c:pt>
                <c:pt idx="8954">
                  <c:v>5.99</c:v>
                </c:pt>
                <c:pt idx="8955">
                  <c:v>5.99</c:v>
                </c:pt>
                <c:pt idx="8956">
                  <c:v>5.98</c:v>
                </c:pt>
                <c:pt idx="8957">
                  <c:v>5.98</c:v>
                </c:pt>
                <c:pt idx="8958">
                  <c:v>5.97</c:v>
                </c:pt>
                <c:pt idx="8959">
                  <c:v>5.98</c:v>
                </c:pt>
                <c:pt idx="8960">
                  <c:v>5.98</c:v>
                </c:pt>
                <c:pt idx="8961">
                  <c:v>5.99</c:v>
                </c:pt>
                <c:pt idx="8962">
                  <c:v>5.99</c:v>
                </c:pt>
                <c:pt idx="8963">
                  <c:v>5.99</c:v>
                </c:pt>
                <c:pt idx="8964">
                  <c:v>5.98</c:v>
                </c:pt>
                <c:pt idx="8965">
                  <c:v>5.98</c:v>
                </c:pt>
                <c:pt idx="8966">
                  <c:v>5.98</c:v>
                </c:pt>
                <c:pt idx="8967">
                  <c:v>5.98</c:v>
                </c:pt>
                <c:pt idx="8968">
                  <c:v>5.98</c:v>
                </c:pt>
                <c:pt idx="8969">
                  <c:v>5.98</c:v>
                </c:pt>
                <c:pt idx="8970">
                  <c:v>5.99</c:v>
                </c:pt>
                <c:pt idx="8971">
                  <c:v>5.98</c:v>
                </c:pt>
                <c:pt idx="8972">
                  <c:v>5.99</c:v>
                </c:pt>
                <c:pt idx="8973">
                  <c:v>5.99</c:v>
                </c:pt>
                <c:pt idx="8974">
                  <c:v>5.97</c:v>
                </c:pt>
                <c:pt idx="8975">
                  <c:v>5.96</c:v>
                </c:pt>
                <c:pt idx="8976">
                  <c:v>5.95</c:v>
                </c:pt>
                <c:pt idx="8977">
                  <c:v>5.96</c:v>
                </c:pt>
                <c:pt idx="8978">
                  <c:v>5.96</c:v>
                </c:pt>
                <c:pt idx="8979">
                  <c:v>5.97</c:v>
                </c:pt>
                <c:pt idx="8980">
                  <c:v>5.97</c:v>
                </c:pt>
                <c:pt idx="8981">
                  <c:v>5.97</c:v>
                </c:pt>
                <c:pt idx="8982">
                  <c:v>5.97</c:v>
                </c:pt>
                <c:pt idx="8983">
                  <c:v>5.96</c:v>
                </c:pt>
                <c:pt idx="8984">
                  <c:v>5.97</c:v>
                </c:pt>
                <c:pt idx="8985">
                  <c:v>5.98</c:v>
                </c:pt>
                <c:pt idx="8986">
                  <c:v>5.98</c:v>
                </c:pt>
                <c:pt idx="8987">
                  <c:v>5.98</c:v>
                </c:pt>
                <c:pt idx="8988">
                  <c:v>5.98</c:v>
                </c:pt>
                <c:pt idx="8989">
                  <c:v>5.98</c:v>
                </c:pt>
                <c:pt idx="8990">
                  <c:v>5.98</c:v>
                </c:pt>
                <c:pt idx="8991">
                  <c:v>5.98</c:v>
                </c:pt>
                <c:pt idx="8992">
                  <c:v>5.98</c:v>
                </c:pt>
                <c:pt idx="8993">
                  <c:v>5.99</c:v>
                </c:pt>
                <c:pt idx="8994">
                  <c:v>5.99</c:v>
                </c:pt>
                <c:pt idx="8995">
                  <c:v>6</c:v>
                </c:pt>
                <c:pt idx="8996">
                  <c:v>6</c:v>
                </c:pt>
                <c:pt idx="8997">
                  <c:v>6</c:v>
                </c:pt>
                <c:pt idx="8998">
                  <c:v>6.02</c:v>
                </c:pt>
                <c:pt idx="8999">
                  <c:v>6.01</c:v>
                </c:pt>
                <c:pt idx="9000">
                  <c:v>6.01</c:v>
                </c:pt>
                <c:pt idx="9001">
                  <c:v>6.01</c:v>
                </c:pt>
                <c:pt idx="9002">
                  <c:v>6.01</c:v>
                </c:pt>
                <c:pt idx="9003">
                  <c:v>6.01</c:v>
                </c:pt>
                <c:pt idx="9004">
                  <c:v>6.03</c:v>
                </c:pt>
                <c:pt idx="9005">
                  <c:v>6.03</c:v>
                </c:pt>
                <c:pt idx="9006">
                  <c:v>6.04</c:v>
                </c:pt>
                <c:pt idx="9007">
                  <c:v>6.04</c:v>
                </c:pt>
                <c:pt idx="9008">
                  <c:v>6.05</c:v>
                </c:pt>
                <c:pt idx="9009">
                  <c:v>6.05</c:v>
                </c:pt>
                <c:pt idx="9010">
                  <c:v>6.06</c:v>
                </c:pt>
                <c:pt idx="9011">
                  <c:v>6.06</c:v>
                </c:pt>
                <c:pt idx="9012">
                  <c:v>6.06</c:v>
                </c:pt>
                <c:pt idx="9013">
                  <c:v>6.07</c:v>
                </c:pt>
                <c:pt idx="9014">
                  <c:v>6.07</c:v>
                </c:pt>
                <c:pt idx="9015">
                  <c:v>6.07</c:v>
                </c:pt>
                <c:pt idx="9016">
                  <c:v>6.07</c:v>
                </c:pt>
                <c:pt idx="9017">
                  <c:v>6.08</c:v>
                </c:pt>
                <c:pt idx="9018">
                  <c:v>6.08</c:v>
                </c:pt>
                <c:pt idx="9019">
                  <c:v>6.08</c:v>
                </c:pt>
                <c:pt idx="9020">
                  <c:v>6.08</c:v>
                </c:pt>
                <c:pt idx="9021">
                  <c:v>6.07</c:v>
                </c:pt>
                <c:pt idx="9022">
                  <c:v>6.07</c:v>
                </c:pt>
                <c:pt idx="9023">
                  <c:v>6.07</c:v>
                </c:pt>
                <c:pt idx="9024">
                  <c:v>6.07</c:v>
                </c:pt>
                <c:pt idx="9025">
                  <c:v>6.06</c:v>
                </c:pt>
                <c:pt idx="9026">
                  <c:v>6.04</c:v>
                </c:pt>
                <c:pt idx="9027">
                  <c:v>6.03</c:v>
                </c:pt>
                <c:pt idx="9028">
                  <c:v>6.02</c:v>
                </c:pt>
                <c:pt idx="9029">
                  <c:v>6.01</c:v>
                </c:pt>
                <c:pt idx="9030">
                  <c:v>6</c:v>
                </c:pt>
                <c:pt idx="9031">
                  <c:v>5.98</c:v>
                </c:pt>
                <c:pt idx="9032">
                  <c:v>5.98</c:v>
                </c:pt>
                <c:pt idx="9033">
                  <c:v>5.98</c:v>
                </c:pt>
                <c:pt idx="9034">
                  <c:v>5.98</c:v>
                </c:pt>
                <c:pt idx="9035">
                  <c:v>5.98</c:v>
                </c:pt>
                <c:pt idx="9036">
                  <c:v>5.98</c:v>
                </c:pt>
                <c:pt idx="9037">
                  <c:v>5.97</c:v>
                </c:pt>
                <c:pt idx="9038">
                  <c:v>5.97</c:v>
                </c:pt>
                <c:pt idx="9039">
                  <c:v>5.97</c:v>
                </c:pt>
                <c:pt idx="9040">
                  <c:v>5.97</c:v>
                </c:pt>
                <c:pt idx="9041">
                  <c:v>5.97</c:v>
                </c:pt>
                <c:pt idx="9042">
                  <c:v>5.97</c:v>
                </c:pt>
                <c:pt idx="9043">
                  <c:v>5.97</c:v>
                </c:pt>
                <c:pt idx="9044">
                  <c:v>5.96</c:v>
                </c:pt>
                <c:pt idx="9045">
                  <c:v>5.96</c:v>
                </c:pt>
                <c:pt idx="9046">
                  <c:v>5.96</c:v>
                </c:pt>
                <c:pt idx="9047">
                  <c:v>5.96</c:v>
                </c:pt>
                <c:pt idx="9048">
                  <c:v>5.96</c:v>
                </c:pt>
                <c:pt idx="9049">
                  <c:v>5.96</c:v>
                </c:pt>
                <c:pt idx="9050">
                  <c:v>5.95</c:v>
                </c:pt>
                <c:pt idx="9051">
                  <c:v>5.95</c:v>
                </c:pt>
                <c:pt idx="9052">
                  <c:v>5.95</c:v>
                </c:pt>
                <c:pt idx="9053">
                  <c:v>5.94</c:v>
                </c:pt>
                <c:pt idx="9054">
                  <c:v>5.95</c:v>
                </c:pt>
                <c:pt idx="9055">
                  <c:v>5.95</c:v>
                </c:pt>
                <c:pt idx="9056">
                  <c:v>5.95</c:v>
                </c:pt>
                <c:pt idx="9057">
                  <c:v>6.01</c:v>
                </c:pt>
                <c:pt idx="9058">
                  <c:v>6</c:v>
                </c:pt>
                <c:pt idx="9059">
                  <c:v>5.98</c:v>
                </c:pt>
                <c:pt idx="9060">
                  <c:v>5.95</c:v>
                </c:pt>
                <c:pt idx="9061">
                  <c:v>5.93</c:v>
                </c:pt>
                <c:pt idx="9062">
                  <c:v>5.92</c:v>
                </c:pt>
                <c:pt idx="9063">
                  <c:v>5.91</c:v>
                </c:pt>
                <c:pt idx="9064">
                  <c:v>5.89</c:v>
                </c:pt>
                <c:pt idx="9065">
                  <c:v>5.89</c:v>
                </c:pt>
                <c:pt idx="9066">
                  <c:v>5.88</c:v>
                </c:pt>
                <c:pt idx="9067">
                  <c:v>5.88</c:v>
                </c:pt>
                <c:pt idx="9068">
                  <c:v>5.88</c:v>
                </c:pt>
                <c:pt idx="9069">
                  <c:v>5.88</c:v>
                </c:pt>
                <c:pt idx="9070">
                  <c:v>5.88</c:v>
                </c:pt>
                <c:pt idx="9071">
                  <c:v>5.87</c:v>
                </c:pt>
                <c:pt idx="9072">
                  <c:v>5.86</c:v>
                </c:pt>
                <c:pt idx="9073">
                  <c:v>5.85</c:v>
                </c:pt>
                <c:pt idx="9074">
                  <c:v>5.84</c:v>
                </c:pt>
                <c:pt idx="9075">
                  <c:v>5.84</c:v>
                </c:pt>
                <c:pt idx="9076">
                  <c:v>5.83</c:v>
                </c:pt>
                <c:pt idx="9077">
                  <c:v>5.83</c:v>
                </c:pt>
                <c:pt idx="9078">
                  <c:v>5.83</c:v>
                </c:pt>
                <c:pt idx="9079">
                  <c:v>5.83</c:v>
                </c:pt>
                <c:pt idx="9080">
                  <c:v>5.83</c:v>
                </c:pt>
                <c:pt idx="9081">
                  <c:v>5.83</c:v>
                </c:pt>
                <c:pt idx="9082">
                  <c:v>5.83</c:v>
                </c:pt>
                <c:pt idx="9083">
                  <c:v>5.83</c:v>
                </c:pt>
                <c:pt idx="9084">
                  <c:v>5.83</c:v>
                </c:pt>
                <c:pt idx="9085">
                  <c:v>5.83</c:v>
                </c:pt>
                <c:pt idx="9086">
                  <c:v>5.82</c:v>
                </c:pt>
                <c:pt idx="9087">
                  <c:v>5.82</c:v>
                </c:pt>
                <c:pt idx="9088">
                  <c:v>5.83</c:v>
                </c:pt>
                <c:pt idx="9089">
                  <c:v>5.83</c:v>
                </c:pt>
                <c:pt idx="9090">
                  <c:v>5.82</c:v>
                </c:pt>
                <c:pt idx="9091">
                  <c:v>5.83</c:v>
                </c:pt>
                <c:pt idx="9092">
                  <c:v>5.83</c:v>
                </c:pt>
                <c:pt idx="9093">
                  <c:v>5.84</c:v>
                </c:pt>
                <c:pt idx="9094">
                  <c:v>5.85</c:v>
                </c:pt>
                <c:pt idx="9095">
                  <c:v>5.86</c:v>
                </c:pt>
                <c:pt idx="9096">
                  <c:v>5.9</c:v>
                </c:pt>
                <c:pt idx="9097">
                  <c:v>5.9</c:v>
                </c:pt>
                <c:pt idx="9098">
                  <c:v>5.87</c:v>
                </c:pt>
                <c:pt idx="9099">
                  <c:v>5.87</c:v>
                </c:pt>
                <c:pt idx="9100">
                  <c:v>5.85</c:v>
                </c:pt>
                <c:pt idx="9101">
                  <c:v>5.85</c:v>
                </c:pt>
                <c:pt idx="9102">
                  <c:v>5.86</c:v>
                </c:pt>
                <c:pt idx="9103">
                  <c:v>5.86</c:v>
                </c:pt>
                <c:pt idx="9104">
                  <c:v>5.86</c:v>
                </c:pt>
                <c:pt idx="9105">
                  <c:v>5.85</c:v>
                </c:pt>
                <c:pt idx="9106">
                  <c:v>5.88</c:v>
                </c:pt>
                <c:pt idx="9107">
                  <c:v>5.85</c:v>
                </c:pt>
                <c:pt idx="9108">
                  <c:v>5.86</c:v>
                </c:pt>
                <c:pt idx="9109">
                  <c:v>5.87</c:v>
                </c:pt>
                <c:pt idx="9110">
                  <c:v>5.88</c:v>
                </c:pt>
                <c:pt idx="9111">
                  <c:v>5.9</c:v>
                </c:pt>
                <c:pt idx="9112">
                  <c:v>5.91</c:v>
                </c:pt>
                <c:pt idx="9113">
                  <c:v>5.91</c:v>
                </c:pt>
                <c:pt idx="9114">
                  <c:v>5.92</c:v>
                </c:pt>
                <c:pt idx="9115">
                  <c:v>5.92</c:v>
                </c:pt>
                <c:pt idx="9116">
                  <c:v>5.92</c:v>
                </c:pt>
                <c:pt idx="9117">
                  <c:v>5.93</c:v>
                </c:pt>
                <c:pt idx="9118">
                  <c:v>5.93</c:v>
                </c:pt>
                <c:pt idx="9119">
                  <c:v>5.94</c:v>
                </c:pt>
                <c:pt idx="9120">
                  <c:v>5.95</c:v>
                </c:pt>
                <c:pt idx="9121">
                  <c:v>5.95</c:v>
                </c:pt>
                <c:pt idx="9122">
                  <c:v>5.96</c:v>
                </c:pt>
                <c:pt idx="9123">
                  <c:v>5.96</c:v>
                </c:pt>
                <c:pt idx="9124">
                  <c:v>5.97</c:v>
                </c:pt>
                <c:pt idx="9125">
                  <c:v>5.98</c:v>
                </c:pt>
                <c:pt idx="9126">
                  <c:v>5.98</c:v>
                </c:pt>
                <c:pt idx="9127">
                  <c:v>5.98</c:v>
                </c:pt>
                <c:pt idx="9128">
                  <c:v>6</c:v>
                </c:pt>
                <c:pt idx="9129">
                  <c:v>6</c:v>
                </c:pt>
                <c:pt idx="9130">
                  <c:v>6</c:v>
                </c:pt>
                <c:pt idx="9131">
                  <c:v>6</c:v>
                </c:pt>
                <c:pt idx="9132">
                  <c:v>6.02</c:v>
                </c:pt>
                <c:pt idx="9133">
                  <c:v>6.02</c:v>
                </c:pt>
                <c:pt idx="9134">
                  <c:v>6.02</c:v>
                </c:pt>
                <c:pt idx="9135">
                  <c:v>6.02</c:v>
                </c:pt>
                <c:pt idx="9136">
                  <c:v>6.02</c:v>
                </c:pt>
                <c:pt idx="9137">
                  <c:v>6.04</c:v>
                </c:pt>
                <c:pt idx="9138">
                  <c:v>6.04</c:v>
                </c:pt>
                <c:pt idx="9139">
                  <c:v>6.04</c:v>
                </c:pt>
                <c:pt idx="9140">
                  <c:v>6.03</c:v>
                </c:pt>
                <c:pt idx="9141">
                  <c:v>6.01</c:v>
                </c:pt>
                <c:pt idx="9142">
                  <c:v>6</c:v>
                </c:pt>
                <c:pt idx="9143">
                  <c:v>6</c:v>
                </c:pt>
                <c:pt idx="9144">
                  <c:v>6</c:v>
                </c:pt>
                <c:pt idx="9145">
                  <c:v>5.98</c:v>
                </c:pt>
                <c:pt idx="9146">
                  <c:v>5.96</c:v>
                </c:pt>
                <c:pt idx="9147">
                  <c:v>5.95</c:v>
                </c:pt>
                <c:pt idx="9148">
                  <c:v>5.95</c:v>
                </c:pt>
                <c:pt idx="9149">
                  <c:v>5.95</c:v>
                </c:pt>
                <c:pt idx="9150">
                  <c:v>5.96</c:v>
                </c:pt>
                <c:pt idx="9151">
                  <c:v>5.95</c:v>
                </c:pt>
                <c:pt idx="9152">
                  <c:v>5.94</c:v>
                </c:pt>
                <c:pt idx="9153">
                  <c:v>5.94</c:v>
                </c:pt>
                <c:pt idx="9154">
                  <c:v>5.93</c:v>
                </c:pt>
                <c:pt idx="9155">
                  <c:v>5.93</c:v>
                </c:pt>
                <c:pt idx="9156">
                  <c:v>5.93</c:v>
                </c:pt>
                <c:pt idx="9157">
                  <c:v>5.94</c:v>
                </c:pt>
                <c:pt idx="9158">
                  <c:v>5.95</c:v>
                </c:pt>
                <c:pt idx="9159">
                  <c:v>5.96</c:v>
                </c:pt>
                <c:pt idx="9160">
                  <c:v>5.99</c:v>
                </c:pt>
                <c:pt idx="9161">
                  <c:v>5.98</c:v>
                </c:pt>
                <c:pt idx="9162">
                  <c:v>5.97</c:v>
                </c:pt>
                <c:pt idx="9163">
                  <c:v>5.97</c:v>
                </c:pt>
                <c:pt idx="9164">
                  <c:v>5.96</c:v>
                </c:pt>
                <c:pt idx="9165">
                  <c:v>5.95</c:v>
                </c:pt>
                <c:pt idx="9166">
                  <c:v>5.95</c:v>
                </c:pt>
                <c:pt idx="9167">
                  <c:v>5.95</c:v>
                </c:pt>
                <c:pt idx="9168">
                  <c:v>6.01</c:v>
                </c:pt>
                <c:pt idx="9169">
                  <c:v>6.01</c:v>
                </c:pt>
                <c:pt idx="9170">
                  <c:v>6.02</c:v>
                </c:pt>
                <c:pt idx="9171">
                  <c:v>6.02</c:v>
                </c:pt>
                <c:pt idx="9172">
                  <c:v>6.03</c:v>
                </c:pt>
                <c:pt idx="9173">
                  <c:v>6.03</c:v>
                </c:pt>
                <c:pt idx="9174">
                  <c:v>6.02</c:v>
                </c:pt>
                <c:pt idx="9175">
                  <c:v>6</c:v>
                </c:pt>
                <c:pt idx="9176">
                  <c:v>6</c:v>
                </c:pt>
                <c:pt idx="9177">
                  <c:v>6</c:v>
                </c:pt>
                <c:pt idx="9178">
                  <c:v>6</c:v>
                </c:pt>
                <c:pt idx="9179">
                  <c:v>6.02</c:v>
                </c:pt>
                <c:pt idx="9180">
                  <c:v>6.03</c:v>
                </c:pt>
                <c:pt idx="9181">
                  <c:v>6.03</c:v>
                </c:pt>
                <c:pt idx="9182">
                  <c:v>6.04</c:v>
                </c:pt>
                <c:pt idx="9183">
                  <c:v>6.01</c:v>
                </c:pt>
                <c:pt idx="9184">
                  <c:v>6.03</c:v>
                </c:pt>
                <c:pt idx="9185">
                  <c:v>6.06</c:v>
                </c:pt>
                <c:pt idx="9186">
                  <c:v>6.06</c:v>
                </c:pt>
                <c:pt idx="9187">
                  <c:v>6.07</c:v>
                </c:pt>
                <c:pt idx="9188">
                  <c:v>6.07</c:v>
                </c:pt>
                <c:pt idx="9189">
                  <c:v>6.07</c:v>
                </c:pt>
                <c:pt idx="9190">
                  <c:v>6.07</c:v>
                </c:pt>
                <c:pt idx="9191">
                  <c:v>6.05</c:v>
                </c:pt>
                <c:pt idx="9192">
                  <c:v>6.05</c:v>
                </c:pt>
                <c:pt idx="9193">
                  <c:v>6.05</c:v>
                </c:pt>
                <c:pt idx="9194">
                  <c:v>6.03</c:v>
                </c:pt>
                <c:pt idx="9195">
                  <c:v>6.05</c:v>
                </c:pt>
                <c:pt idx="9196">
                  <c:v>6.05</c:v>
                </c:pt>
                <c:pt idx="9197">
                  <c:v>6.05</c:v>
                </c:pt>
                <c:pt idx="9198">
                  <c:v>6.07</c:v>
                </c:pt>
                <c:pt idx="9199">
                  <c:v>6.07</c:v>
                </c:pt>
                <c:pt idx="9200">
                  <c:v>6.08</c:v>
                </c:pt>
                <c:pt idx="9201">
                  <c:v>6.08</c:v>
                </c:pt>
                <c:pt idx="9202">
                  <c:v>6.08</c:v>
                </c:pt>
                <c:pt idx="9203">
                  <c:v>6.09</c:v>
                </c:pt>
                <c:pt idx="9204">
                  <c:v>6.08</c:v>
                </c:pt>
                <c:pt idx="9205">
                  <c:v>6.08</c:v>
                </c:pt>
                <c:pt idx="9206">
                  <c:v>6.08</c:v>
                </c:pt>
                <c:pt idx="9207">
                  <c:v>6.08</c:v>
                </c:pt>
                <c:pt idx="9208">
                  <c:v>6.08</c:v>
                </c:pt>
                <c:pt idx="9209">
                  <c:v>6.08</c:v>
                </c:pt>
                <c:pt idx="9210">
                  <c:v>6.12</c:v>
                </c:pt>
                <c:pt idx="9211">
                  <c:v>6.12</c:v>
                </c:pt>
                <c:pt idx="9212">
                  <c:v>6.12</c:v>
                </c:pt>
                <c:pt idx="9213">
                  <c:v>6.12</c:v>
                </c:pt>
                <c:pt idx="9214">
                  <c:v>6.13</c:v>
                </c:pt>
                <c:pt idx="9215">
                  <c:v>6.13</c:v>
                </c:pt>
                <c:pt idx="9216">
                  <c:v>6.12</c:v>
                </c:pt>
                <c:pt idx="9217">
                  <c:v>6.12</c:v>
                </c:pt>
                <c:pt idx="9218">
                  <c:v>6.12</c:v>
                </c:pt>
                <c:pt idx="9219">
                  <c:v>6.12</c:v>
                </c:pt>
                <c:pt idx="9220">
                  <c:v>6.12</c:v>
                </c:pt>
                <c:pt idx="9221">
                  <c:v>6.11</c:v>
                </c:pt>
                <c:pt idx="9222">
                  <c:v>6.11</c:v>
                </c:pt>
                <c:pt idx="9223">
                  <c:v>6.11</c:v>
                </c:pt>
                <c:pt idx="9224">
                  <c:v>6.11</c:v>
                </c:pt>
                <c:pt idx="9225">
                  <c:v>6.11</c:v>
                </c:pt>
                <c:pt idx="9226">
                  <c:v>6.11</c:v>
                </c:pt>
                <c:pt idx="9227">
                  <c:v>6.1</c:v>
                </c:pt>
                <c:pt idx="9228">
                  <c:v>6.1</c:v>
                </c:pt>
                <c:pt idx="9229">
                  <c:v>6.1</c:v>
                </c:pt>
                <c:pt idx="9230">
                  <c:v>6.1</c:v>
                </c:pt>
                <c:pt idx="9231">
                  <c:v>6.09</c:v>
                </c:pt>
                <c:pt idx="9232">
                  <c:v>6.1</c:v>
                </c:pt>
                <c:pt idx="9233">
                  <c:v>6.09</c:v>
                </c:pt>
                <c:pt idx="9234">
                  <c:v>6.08</c:v>
                </c:pt>
                <c:pt idx="9235">
                  <c:v>6.08</c:v>
                </c:pt>
                <c:pt idx="9236">
                  <c:v>6.06</c:v>
                </c:pt>
                <c:pt idx="9237">
                  <c:v>6.06</c:v>
                </c:pt>
                <c:pt idx="9238">
                  <c:v>6.05</c:v>
                </c:pt>
                <c:pt idx="9239">
                  <c:v>6.03</c:v>
                </c:pt>
                <c:pt idx="9240">
                  <c:v>6.02</c:v>
                </c:pt>
                <c:pt idx="9241">
                  <c:v>6</c:v>
                </c:pt>
                <c:pt idx="9242">
                  <c:v>6</c:v>
                </c:pt>
                <c:pt idx="9243">
                  <c:v>6.02</c:v>
                </c:pt>
                <c:pt idx="9244">
                  <c:v>6.02</c:v>
                </c:pt>
                <c:pt idx="9245">
                  <c:v>6.02</c:v>
                </c:pt>
                <c:pt idx="9246">
                  <c:v>6.05</c:v>
                </c:pt>
                <c:pt idx="9247">
                  <c:v>6.05</c:v>
                </c:pt>
                <c:pt idx="9248">
                  <c:v>6.04</c:v>
                </c:pt>
                <c:pt idx="9249">
                  <c:v>6.01</c:v>
                </c:pt>
                <c:pt idx="9250">
                  <c:v>6.02</c:v>
                </c:pt>
                <c:pt idx="9251">
                  <c:v>6.01</c:v>
                </c:pt>
                <c:pt idx="9252">
                  <c:v>5.99</c:v>
                </c:pt>
                <c:pt idx="9253">
                  <c:v>5.98</c:v>
                </c:pt>
                <c:pt idx="9254">
                  <c:v>5.95</c:v>
                </c:pt>
                <c:pt idx="9255">
                  <c:v>5.94</c:v>
                </c:pt>
                <c:pt idx="9256">
                  <c:v>5.94</c:v>
                </c:pt>
                <c:pt idx="9257">
                  <c:v>5.94</c:v>
                </c:pt>
                <c:pt idx="9258">
                  <c:v>5.93</c:v>
                </c:pt>
                <c:pt idx="9259">
                  <c:v>5.92</c:v>
                </c:pt>
                <c:pt idx="9260">
                  <c:v>5.92</c:v>
                </c:pt>
                <c:pt idx="9261">
                  <c:v>5.91</c:v>
                </c:pt>
                <c:pt idx="9262">
                  <c:v>5.92</c:v>
                </c:pt>
                <c:pt idx="9263">
                  <c:v>5.93</c:v>
                </c:pt>
                <c:pt idx="9264">
                  <c:v>5.93</c:v>
                </c:pt>
                <c:pt idx="9265">
                  <c:v>5.94</c:v>
                </c:pt>
                <c:pt idx="9266">
                  <c:v>5.94</c:v>
                </c:pt>
                <c:pt idx="9267">
                  <c:v>5.95</c:v>
                </c:pt>
                <c:pt idx="9268">
                  <c:v>5.97</c:v>
                </c:pt>
                <c:pt idx="9269">
                  <c:v>5.97</c:v>
                </c:pt>
                <c:pt idx="9270">
                  <c:v>5.96</c:v>
                </c:pt>
                <c:pt idx="9271">
                  <c:v>5.96</c:v>
                </c:pt>
                <c:pt idx="9272">
                  <c:v>5.96</c:v>
                </c:pt>
                <c:pt idx="9273">
                  <c:v>5.97</c:v>
                </c:pt>
                <c:pt idx="9274">
                  <c:v>5.97</c:v>
                </c:pt>
                <c:pt idx="9275">
                  <c:v>5.97</c:v>
                </c:pt>
                <c:pt idx="9276">
                  <c:v>5.97</c:v>
                </c:pt>
                <c:pt idx="9277">
                  <c:v>5.97</c:v>
                </c:pt>
                <c:pt idx="9278">
                  <c:v>5.97</c:v>
                </c:pt>
                <c:pt idx="9279">
                  <c:v>5.97</c:v>
                </c:pt>
                <c:pt idx="9280">
                  <c:v>5.97</c:v>
                </c:pt>
                <c:pt idx="9281">
                  <c:v>5.96</c:v>
                </c:pt>
                <c:pt idx="9282">
                  <c:v>5.95</c:v>
                </c:pt>
                <c:pt idx="9283">
                  <c:v>5.95</c:v>
                </c:pt>
                <c:pt idx="9284">
                  <c:v>5.95</c:v>
                </c:pt>
                <c:pt idx="9285">
                  <c:v>5.94</c:v>
                </c:pt>
                <c:pt idx="9286">
                  <c:v>5.94</c:v>
                </c:pt>
                <c:pt idx="9287">
                  <c:v>5.93</c:v>
                </c:pt>
                <c:pt idx="9288">
                  <c:v>5.91</c:v>
                </c:pt>
                <c:pt idx="9289">
                  <c:v>5.91</c:v>
                </c:pt>
                <c:pt idx="9290">
                  <c:v>5.91</c:v>
                </c:pt>
                <c:pt idx="9291">
                  <c:v>5.91</c:v>
                </c:pt>
                <c:pt idx="9292">
                  <c:v>5.91</c:v>
                </c:pt>
                <c:pt idx="9293">
                  <c:v>5.92</c:v>
                </c:pt>
                <c:pt idx="9294">
                  <c:v>5.92</c:v>
                </c:pt>
                <c:pt idx="9295">
                  <c:v>5.92</c:v>
                </c:pt>
                <c:pt idx="9296">
                  <c:v>5.92</c:v>
                </c:pt>
                <c:pt idx="9297">
                  <c:v>5.92</c:v>
                </c:pt>
                <c:pt idx="9298">
                  <c:v>5.92</c:v>
                </c:pt>
                <c:pt idx="9299">
                  <c:v>5.92</c:v>
                </c:pt>
                <c:pt idx="9300">
                  <c:v>5.92</c:v>
                </c:pt>
                <c:pt idx="9301">
                  <c:v>5.92</c:v>
                </c:pt>
                <c:pt idx="9302">
                  <c:v>5.93</c:v>
                </c:pt>
                <c:pt idx="9303">
                  <c:v>5.93</c:v>
                </c:pt>
                <c:pt idx="9304">
                  <c:v>5.93</c:v>
                </c:pt>
                <c:pt idx="9305">
                  <c:v>5.91</c:v>
                </c:pt>
                <c:pt idx="9306">
                  <c:v>5.91</c:v>
                </c:pt>
                <c:pt idx="9307">
                  <c:v>5.91</c:v>
                </c:pt>
                <c:pt idx="9308">
                  <c:v>5.92</c:v>
                </c:pt>
                <c:pt idx="9309">
                  <c:v>5.92</c:v>
                </c:pt>
                <c:pt idx="9310">
                  <c:v>5.94</c:v>
                </c:pt>
                <c:pt idx="9311">
                  <c:v>5.92</c:v>
                </c:pt>
                <c:pt idx="9312">
                  <c:v>5.93</c:v>
                </c:pt>
                <c:pt idx="9313">
                  <c:v>5.93</c:v>
                </c:pt>
                <c:pt idx="9314">
                  <c:v>5.93</c:v>
                </c:pt>
                <c:pt idx="9315">
                  <c:v>5.94</c:v>
                </c:pt>
                <c:pt idx="9316">
                  <c:v>5.94</c:v>
                </c:pt>
                <c:pt idx="9317">
                  <c:v>5.94</c:v>
                </c:pt>
                <c:pt idx="9318">
                  <c:v>5.93</c:v>
                </c:pt>
                <c:pt idx="9319">
                  <c:v>5.93</c:v>
                </c:pt>
                <c:pt idx="9320">
                  <c:v>5.93</c:v>
                </c:pt>
                <c:pt idx="9321">
                  <c:v>5.93</c:v>
                </c:pt>
                <c:pt idx="9322">
                  <c:v>5.93</c:v>
                </c:pt>
                <c:pt idx="9323">
                  <c:v>5.93</c:v>
                </c:pt>
                <c:pt idx="9324">
                  <c:v>5.94</c:v>
                </c:pt>
                <c:pt idx="9325">
                  <c:v>5.94</c:v>
                </c:pt>
                <c:pt idx="9326">
                  <c:v>5.94</c:v>
                </c:pt>
                <c:pt idx="9327">
                  <c:v>5.94</c:v>
                </c:pt>
                <c:pt idx="9328">
                  <c:v>5.94</c:v>
                </c:pt>
                <c:pt idx="9329">
                  <c:v>5.94</c:v>
                </c:pt>
                <c:pt idx="9330">
                  <c:v>5.94</c:v>
                </c:pt>
                <c:pt idx="9331">
                  <c:v>5.94</c:v>
                </c:pt>
                <c:pt idx="9332">
                  <c:v>5.94</c:v>
                </c:pt>
                <c:pt idx="9333">
                  <c:v>5.94</c:v>
                </c:pt>
                <c:pt idx="9334">
                  <c:v>5.94</c:v>
                </c:pt>
                <c:pt idx="9335">
                  <c:v>5.93</c:v>
                </c:pt>
                <c:pt idx="9336">
                  <c:v>5.89</c:v>
                </c:pt>
                <c:pt idx="9337">
                  <c:v>5.89</c:v>
                </c:pt>
                <c:pt idx="9338">
                  <c:v>5.88</c:v>
                </c:pt>
                <c:pt idx="9339">
                  <c:v>5.88</c:v>
                </c:pt>
                <c:pt idx="9340">
                  <c:v>5.88</c:v>
                </c:pt>
                <c:pt idx="9341">
                  <c:v>5.86</c:v>
                </c:pt>
                <c:pt idx="9342">
                  <c:v>5.89</c:v>
                </c:pt>
                <c:pt idx="9343">
                  <c:v>5.9</c:v>
                </c:pt>
                <c:pt idx="9344">
                  <c:v>5.94</c:v>
                </c:pt>
                <c:pt idx="9345">
                  <c:v>5.98</c:v>
                </c:pt>
                <c:pt idx="9346">
                  <c:v>5.99</c:v>
                </c:pt>
                <c:pt idx="9347">
                  <c:v>5.99</c:v>
                </c:pt>
                <c:pt idx="9348">
                  <c:v>5.99</c:v>
                </c:pt>
                <c:pt idx="9349">
                  <c:v>5.99</c:v>
                </c:pt>
                <c:pt idx="9350">
                  <c:v>5.99</c:v>
                </c:pt>
                <c:pt idx="9351">
                  <c:v>6</c:v>
                </c:pt>
                <c:pt idx="9352">
                  <c:v>6</c:v>
                </c:pt>
                <c:pt idx="9353">
                  <c:v>6.01</c:v>
                </c:pt>
                <c:pt idx="9354">
                  <c:v>6.01</c:v>
                </c:pt>
                <c:pt idx="9355">
                  <c:v>6.01</c:v>
                </c:pt>
                <c:pt idx="9356">
                  <c:v>6.01</c:v>
                </c:pt>
                <c:pt idx="9357">
                  <c:v>6.01</c:v>
                </c:pt>
                <c:pt idx="9358">
                  <c:v>6</c:v>
                </c:pt>
                <c:pt idx="9359">
                  <c:v>5.99</c:v>
                </c:pt>
                <c:pt idx="9360">
                  <c:v>5.98</c:v>
                </c:pt>
                <c:pt idx="9361">
                  <c:v>5.97</c:v>
                </c:pt>
                <c:pt idx="9362">
                  <c:v>5.97</c:v>
                </c:pt>
                <c:pt idx="9363">
                  <c:v>5.96</c:v>
                </c:pt>
                <c:pt idx="9364">
                  <c:v>5.96</c:v>
                </c:pt>
                <c:pt idx="9365">
                  <c:v>5.97</c:v>
                </c:pt>
                <c:pt idx="9366">
                  <c:v>5.97</c:v>
                </c:pt>
                <c:pt idx="9367">
                  <c:v>5.94</c:v>
                </c:pt>
                <c:pt idx="9368">
                  <c:v>5.94</c:v>
                </c:pt>
                <c:pt idx="9369">
                  <c:v>5.94</c:v>
                </c:pt>
                <c:pt idx="9370">
                  <c:v>6.08</c:v>
                </c:pt>
                <c:pt idx="9371">
                  <c:v>6.13</c:v>
                </c:pt>
                <c:pt idx="9372">
                  <c:v>6.17</c:v>
                </c:pt>
                <c:pt idx="9373">
                  <c:v>6.13</c:v>
                </c:pt>
                <c:pt idx="9374">
                  <c:v>6.11</c:v>
                </c:pt>
                <c:pt idx="9375">
                  <c:v>6.11</c:v>
                </c:pt>
                <c:pt idx="9376">
                  <c:v>6.11</c:v>
                </c:pt>
                <c:pt idx="9377">
                  <c:v>6.11</c:v>
                </c:pt>
                <c:pt idx="9378">
                  <c:v>6.11</c:v>
                </c:pt>
                <c:pt idx="9379">
                  <c:v>6.11</c:v>
                </c:pt>
                <c:pt idx="9380">
                  <c:v>6.11</c:v>
                </c:pt>
                <c:pt idx="9381">
                  <c:v>6.11</c:v>
                </c:pt>
                <c:pt idx="9382">
                  <c:v>6.11</c:v>
                </c:pt>
                <c:pt idx="9383">
                  <c:v>6.11</c:v>
                </c:pt>
                <c:pt idx="9384">
                  <c:v>6.18</c:v>
                </c:pt>
                <c:pt idx="9385">
                  <c:v>6.18</c:v>
                </c:pt>
                <c:pt idx="9386">
                  <c:v>6.2</c:v>
                </c:pt>
                <c:pt idx="9387">
                  <c:v>6.2</c:v>
                </c:pt>
                <c:pt idx="9388">
                  <c:v>6.2</c:v>
                </c:pt>
                <c:pt idx="9389">
                  <c:v>6.21</c:v>
                </c:pt>
                <c:pt idx="9390">
                  <c:v>6.23</c:v>
                </c:pt>
                <c:pt idx="9391">
                  <c:v>6.24</c:v>
                </c:pt>
                <c:pt idx="9392">
                  <c:v>6.24</c:v>
                </c:pt>
                <c:pt idx="9393">
                  <c:v>6.22</c:v>
                </c:pt>
                <c:pt idx="9394">
                  <c:v>6.22</c:v>
                </c:pt>
                <c:pt idx="9395">
                  <c:v>6.22</c:v>
                </c:pt>
                <c:pt idx="9396">
                  <c:v>6.22</c:v>
                </c:pt>
                <c:pt idx="9397">
                  <c:v>6.22</c:v>
                </c:pt>
                <c:pt idx="9398">
                  <c:v>6.22</c:v>
                </c:pt>
                <c:pt idx="9399">
                  <c:v>6.22</c:v>
                </c:pt>
                <c:pt idx="9400">
                  <c:v>6.23</c:v>
                </c:pt>
                <c:pt idx="9401">
                  <c:v>6.22</c:v>
                </c:pt>
                <c:pt idx="9402">
                  <c:v>6.22</c:v>
                </c:pt>
                <c:pt idx="9403">
                  <c:v>6.25</c:v>
                </c:pt>
                <c:pt idx="9404">
                  <c:v>6.26</c:v>
                </c:pt>
                <c:pt idx="9405">
                  <c:v>6.26</c:v>
                </c:pt>
                <c:pt idx="9406">
                  <c:v>6.27</c:v>
                </c:pt>
                <c:pt idx="9407">
                  <c:v>6.28</c:v>
                </c:pt>
                <c:pt idx="9408">
                  <c:v>6.29</c:v>
                </c:pt>
                <c:pt idx="9409">
                  <c:v>6.29</c:v>
                </c:pt>
                <c:pt idx="9410">
                  <c:v>6.29</c:v>
                </c:pt>
                <c:pt idx="9411">
                  <c:v>6.29</c:v>
                </c:pt>
                <c:pt idx="9412">
                  <c:v>6.3</c:v>
                </c:pt>
                <c:pt idx="9413">
                  <c:v>6.3</c:v>
                </c:pt>
                <c:pt idx="9414">
                  <c:v>6.28</c:v>
                </c:pt>
                <c:pt idx="9415">
                  <c:v>6.28</c:v>
                </c:pt>
                <c:pt idx="9416">
                  <c:v>6.28</c:v>
                </c:pt>
                <c:pt idx="9417">
                  <c:v>6.3</c:v>
                </c:pt>
                <c:pt idx="9418">
                  <c:v>6.31</c:v>
                </c:pt>
                <c:pt idx="9419">
                  <c:v>6.34</c:v>
                </c:pt>
                <c:pt idx="9420">
                  <c:v>6.34</c:v>
                </c:pt>
                <c:pt idx="9421">
                  <c:v>6.36</c:v>
                </c:pt>
                <c:pt idx="9422">
                  <c:v>6.37</c:v>
                </c:pt>
                <c:pt idx="9423">
                  <c:v>6.4</c:v>
                </c:pt>
                <c:pt idx="9424">
                  <c:v>6.41</c:v>
                </c:pt>
                <c:pt idx="9425">
                  <c:v>6.41</c:v>
                </c:pt>
                <c:pt idx="9426">
                  <c:v>6.4</c:v>
                </c:pt>
                <c:pt idx="9427">
                  <c:v>6.4</c:v>
                </c:pt>
                <c:pt idx="9428">
                  <c:v>6.4</c:v>
                </c:pt>
                <c:pt idx="9429">
                  <c:v>6.38</c:v>
                </c:pt>
                <c:pt idx="9430">
                  <c:v>6.37</c:v>
                </c:pt>
                <c:pt idx="9431">
                  <c:v>6.34</c:v>
                </c:pt>
                <c:pt idx="9432">
                  <c:v>6.37</c:v>
                </c:pt>
                <c:pt idx="9433">
                  <c:v>6.4</c:v>
                </c:pt>
                <c:pt idx="9434">
                  <c:v>6.44</c:v>
                </c:pt>
                <c:pt idx="9435">
                  <c:v>6.44</c:v>
                </c:pt>
                <c:pt idx="9436">
                  <c:v>6.44</c:v>
                </c:pt>
                <c:pt idx="9437">
                  <c:v>6.46</c:v>
                </c:pt>
                <c:pt idx="9438">
                  <c:v>6.48</c:v>
                </c:pt>
                <c:pt idx="9439">
                  <c:v>6.5</c:v>
                </c:pt>
                <c:pt idx="9440">
                  <c:v>6.51</c:v>
                </c:pt>
                <c:pt idx="9441">
                  <c:v>6.54</c:v>
                </c:pt>
                <c:pt idx="9442">
                  <c:v>6.53</c:v>
                </c:pt>
                <c:pt idx="9443">
                  <c:v>6.5</c:v>
                </c:pt>
                <c:pt idx="9444">
                  <c:v>6.5</c:v>
                </c:pt>
                <c:pt idx="9445">
                  <c:v>6.49</c:v>
                </c:pt>
                <c:pt idx="9446">
                  <c:v>6.49</c:v>
                </c:pt>
                <c:pt idx="9447">
                  <c:v>6.49</c:v>
                </c:pt>
                <c:pt idx="9448">
                  <c:v>6.48</c:v>
                </c:pt>
                <c:pt idx="9449">
                  <c:v>6.48</c:v>
                </c:pt>
                <c:pt idx="9450">
                  <c:v>6.49</c:v>
                </c:pt>
                <c:pt idx="9451">
                  <c:v>6.49</c:v>
                </c:pt>
                <c:pt idx="9452">
                  <c:v>6.49</c:v>
                </c:pt>
                <c:pt idx="9453">
                  <c:v>6.49</c:v>
                </c:pt>
                <c:pt idx="9454">
                  <c:v>6.47</c:v>
                </c:pt>
                <c:pt idx="9455">
                  <c:v>6.48</c:v>
                </c:pt>
                <c:pt idx="9456">
                  <c:v>6.48</c:v>
                </c:pt>
                <c:pt idx="9457">
                  <c:v>6.48</c:v>
                </c:pt>
                <c:pt idx="9458">
                  <c:v>6.48</c:v>
                </c:pt>
                <c:pt idx="9459">
                  <c:v>6.48</c:v>
                </c:pt>
                <c:pt idx="9460">
                  <c:v>6.46</c:v>
                </c:pt>
                <c:pt idx="9461">
                  <c:v>6.45</c:v>
                </c:pt>
                <c:pt idx="9462">
                  <c:v>6.41</c:v>
                </c:pt>
                <c:pt idx="9463">
                  <c:v>6.39</c:v>
                </c:pt>
                <c:pt idx="9464">
                  <c:v>6.38</c:v>
                </c:pt>
                <c:pt idx="9465">
                  <c:v>6.38</c:v>
                </c:pt>
                <c:pt idx="9466">
                  <c:v>6.37</c:v>
                </c:pt>
                <c:pt idx="9467">
                  <c:v>6.36</c:v>
                </c:pt>
                <c:pt idx="9468">
                  <c:v>6.38</c:v>
                </c:pt>
                <c:pt idx="9469">
                  <c:v>6.38</c:v>
                </c:pt>
                <c:pt idx="9470">
                  <c:v>6.38</c:v>
                </c:pt>
                <c:pt idx="9471">
                  <c:v>6.38</c:v>
                </c:pt>
                <c:pt idx="9472">
                  <c:v>6.38</c:v>
                </c:pt>
                <c:pt idx="9473">
                  <c:v>6.37</c:v>
                </c:pt>
                <c:pt idx="9474">
                  <c:v>6.37</c:v>
                </c:pt>
                <c:pt idx="9475">
                  <c:v>6.36</c:v>
                </c:pt>
                <c:pt idx="9476">
                  <c:v>6.36</c:v>
                </c:pt>
                <c:pt idx="9477">
                  <c:v>6.36</c:v>
                </c:pt>
                <c:pt idx="9478">
                  <c:v>6.36</c:v>
                </c:pt>
                <c:pt idx="9479">
                  <c:v>6.36</c:v>
                </c:pt>
                <c:pt idx="9480">
                  <c:v>6.35</c:v>
                </c:pt>
                <c:pt idx="9481">
                  <c:v>6.35</c:v>
                </c:pt>
                <c:pt idx="9482">
                  <c:v>6.35</c:v>
                </c:pt>
                <c:pt idx="9483">
                  <c:v>6.35</c:v>
                </c:pt>
                <c:pt idx="9484">
                  <c:v>6.35</c:v>
                </c:pt>
                <c:pt idx="9485">
                  <c:v>6.35</c:v>
                </c:pt>
                <c:pt idx="9486">
                  <c:v>6.37</c:v>
                </c:pt>
                <c:pt idx="9487">
                  <c:v>6.38</c:v>
                </c:pt>
                <c:pt idx="9488">
                  <c:v>6.37</c:v>
                </c:pt>
                <c:pt idx="9489">
                  <c:v>6.37</c:v>
                </c:pt>
                <c:pt idx="9490">
                  <c:v>6.36</c:v>
                </c:pt>
                <c:pt idx="9491">
                  <c:v>6.34</c:v>
                </c:pt>
                <c:pt idx="9492">
                  <c:v>6.32</c:v>
                </c:pt>
                <c:pt idx="9493">
                  <c:v>6.3</c:v>
                </c:pt>
                <c:pt idx="9494">
                  <c:v>6.29</c:v>
                </c:pt>
                <c:pt idx="9495">
                  <c:v>6.29</c:v>
                </c:pt>
                <c:pt idx="9496">
                  <c:v>6.29</c:v>
                </c:pt>
                <c:pt idx="9497">
                  <c:v>6.29</c:v>
                </c:pt>
                <c:pt idx="9498">
                  <c:v>6.3</c:v>
                </c:pt>
                <c:pt idx="9499">
                  <c:v>6.31</c:v>
                </c:pt>
                <c:pt idx="9500">
                  <c:v>6.31</c:v>
                </c:pt>
                <c:pt idx="9501">
                  <c:v>6.31</c:v>
                </c:pt>
                <c:pt idx="9502">
                  <c:v>6.3</c:v>
                </c:pt>
                <c:pt idx="9503">
                  <c:v>6.3</c:v>
                </c:pt>
                <c:pt idx="9504">
                  <c:v>6.3</c:v>
                </c:pt>
                <c:pt idx="9505">
                  <c:v>6.3</c:v>
                </c:pt>
                <c:pt idx="9506">
                  <c:v>6.3</c:v>
                </c:pt>
                <c:pt idx="9507">
                  <c:v>6.28</c:v>
                </c:pt>
                <c:pt idx="9508">
                  <c:v>6.27</c:v>
                </c:pt>
                <c:pt idx="9509">
                  <c:v>6.27</c:v>
                </c:pt>
                <c:pt idx="9510">
                  <c:v>6.23</c:v>
                </c:pt>
                <c:pt idx="9511">
                  <c:v>6.22</c:v>
                </c:pt>
                <c:pt idx="9512">
                  <c:v>6.22</c:v>
                </c:pt>
                <c:pt idx="9513">
                  <c:v>6.21</c:v>
                </c:pt>
                <c:pt idx="9514">
                  <c:v>6.21</c:v>
                </c:pt>
                <c:pt idx="9515">
                  <c:v>6.21</c:v>
                </c:pt>
                <c:pt idx="9516">
                  <c:v>6.23</c:v>
                </c:pt>
                <c:pt idx="9517">
                  <c:v>6.22</c:v>
                </c:pt>
                <c:pt idx="9518">
                  <c:v>6.22</c:v>
                </c:pt>
                <c:pt idx="9519">
                  <c:v>6.21</c:v>
                </c:pt>
                <c:pt idx="9520">
                  <c:v>6.21</c:v>
                </c:pt>
                <c:pt idx="9521">
                  <c:v>6.19</c:v>
                </c:pt>
                <c:pt idx="9522">
                  <c:v>6.18</c:v>
                </c:pt>
                <c:pt idx="9523">
                  <c:v>6.16</c:v>
                </c:pt>
                <c:pt idx="9524">
                  <c:v>6.15</c:v>
                </c:pt>
                <c:pt idx="9525">
                  <c:v>6.12</c:v>
                </c:pt>
                <c:pt idx="9526">
                  <c:v>6.08</c:v>
                </c:pt>
                <c:pt idx="9527">
                  <c:v>6.07</c:v>
                </c:pt>
                <c:pt idx="9528">
                  <c:v>6.04</c:v>
                </c:pt>
                <c:pt idx="9529">
                  <c:v>6.03</c:v>
                </c:pt>
                <c:pt idx="9530">
                  <c:v>6.02</c:v>
                </c:pt>
                <c:pt idx="9531">
                  <c:v>6</c:v>
                </c:pt>
                <c:pt idx="9532">
                  <c:v>6</c:v>
                </c:pt>
                <c:pt idx="9533">
                  <c:v>5.98</c:v>
                </c:pt>
                <c:pt idx="9534">
                  <c:v>5.98</c:v>
                </c:pt>
                <c:pt idx="9535">
                  <c:v>5.98</c:v>
                </c:pt>
                <c:pt idx="9536">
                  <c:v>5.98</c:v>
                </c:pt>
                <c:pt idx="9537">
                  <c:v>5.98</c:v>
                </c:pt>
                <c:pt idx="9538">
                  <c:v>5.98</c:v>
                </c:pt>
                <c:pt idx="9539">
                  <c:v>5.98</c:v>
                </c:pt>
                <c:pt idx="9540">
                  <c:v>5.98</c:v>
                </c:pt>
                <c:pt idx="9541">
                  <c:v>5.98</c:v>
                </c:pt>
                <c:pt idx="9542">
                  <c:v>5.97</c:v>
                </c:pt>
                <c:pt idx="9543">
                  <c:v>5.96</c:v>
                </c:pt>
                <c:pt idx="9544">
                  <c:v>5.96</c:v>
                </c:pt>
                <c:pt idx="9545">
                  <c:v>5.96</c:v>
                </c:pt>
                <c:pt idx="9546">
                  <c:v>5.97</c:v>
                </c:pt>
                <c:pt idx="9547">
                  <c:v>5.98</c:v>
                </c:pt>
                <c:pt idx="9548">
                  <c:v>5.99</c:v>
                </c:pt>
                <c:pt idx="9549">
                  <c:v>5.99</c:v>
                </c:pt>
                <c:pt idx="9550">
                  <c:v>6.01</c:v>
                </c:pt>
                <c:pt idx="9551">
                  <c:v>6.01</c:v>
                </c:pt>
                <c:pt idx="9552">
                  <c:v>6.01</c:v>
                </c:pt>
                <c:pt idx="9553">
                  <c:v>6.01</c:v>
                </c:pt>
                <c:pt idx="9554">
                  <c:v>6.01</c:v>
                </c:pt>
                <c:pt idx="9555">
                  <c:v>6.02</c:v>
                </c:pt>
                <c:pt idx="9556">
                  <c:v>6.02</c:v>
                </c:pt>
                <c:pt idx="9557">
                  <c:v>6.02</c:v>
                </c:pt>
                <c:pt idx="9558">
                  <c:v>5.99</c:v>
                </c:pt>
                <c:pt idx="9559">
                  <c:v>5.98</c:v>
                </c:pt>
                <c:pt idx="9560">
                  <c:v>5.99</c:v>
                </c:pt>
                <c:pt idx="9561">
                  <c:v>6.01</c:v>
                </c:pt>
                <c:pt idx="9562">
                  <c:v>6.01</c:v>
                </c:pt>
                <c:pt idx="9563">
                  <c:v>6.01</c:v>
                </c:pt>
                <c:pt idx="9564">
                  <c:v>6.03</c:v>
                </c:pt>
                <c:pt idx="9565">
                  <c:v>6.03</c:v>
                </c:pt>
                <c:pt idx="9566">
                  <c:v>6.03</c:v>
                </c:pt>
                <c:pt idx="9567">
                  <c:v>6.03</c:v>
                </c:pt>
                <c:pt idx="9568">
                  <c:v>6.03</c:v>
                </c:pt>
                <c:pt idx="9569">
                  <c:v>6.02</c:v>
                </c:pt>
                <c:pt idx="9570">
                  <c:v>6.01</c:v>
                </c:pt>
                <c:pt idx="9571">
                  <c:v>6.01</c:v>
                </c:pt>
                <c:pt idx="9572">
                  <c:v>6.01</c:v>
                </c:pt>
                <c:pt idx="9573">
                  <c:v>6.01</c:v>
                </c:pt>
                <c:pt idx="9574">
                  <c:v>6.01</c:v>
                </c:pt>
                <c:pt idx="9575">
                  <c:v>6.01</c:v>
                </c:pt>
                <c:pt idx="9576">
                  <c:v>6.01</c:v>
                </c:pt>
                <c:pt idx="9577">
                  <c:v>5.99</c:v>
                </c:pt>
                <c:pt idx="9578">
                  <c:v>5.99</c:v>
                </c:pt>
                <c:pt idx="9579">
                  <c:v>5.99</c:v>
                </c:pt>
                <c:pt idx="9580">
                  <c:v>6</c:v>
                </c:pt>
                <c:pt idx="9581">
                  <c:v>6</c:v>
                </c:pt>
                <c:pt idx="9582">
                  <c:v>6</c:v>
                </c:pt>
                <c:pt idx="9583">
                  <c:v>6</c:v>
                </c:pt>
                <c:pt idx="9584">
                  <c:v>6</c:v>
                </c:pt>
                <c:pt idx="9585">
                  <c:v>6</c:v>
                </c:pt>
                <c:pt idx="9586">
                  <c:v>6</c:v>
                </c:pt>
                <c:pt idx="9587">
                  <c:v>6</c:v>
                </c:pt>
                <c:pt idx="9588">
                  <c:v>5.99</c:v>
                </c:pt>
                <c:pt idx="9589">
                  <c:v>5.98</c:v>
                </c:pt>
                <c:pt idx="9590">
                  <c:v>5.97</c:v>
                </c:pt>
                <c:pt idx="9591">
                  <c:v>5.97</c:v>
                </c:pt>
                <c:pt idx="9592">
                  <c:v>5.97</c:v>
                </c:pt>
                <c:pt idx="9593">
                  <c:v>5.97</c:v>
                </c:pt>
                <c:pt idx="9594">
                  <c:v>5.98</c:v>
                </c:pt>
                <c:pt idx="9595">
                  <c:v>5.98</c:v>
                </c:pt>
                <c:pt idx="9596">
                  <c:v>5.97</c:v>
                </c:pt>
                <c:pt idx="9597">
                  <c:v>5.94</c:v>
                </c:pt>
                <c:pt idx="9598">
                  <c:v>5.92</c:v>
                </c:pt>
                <c:pt idx="9599">
                  <c:v>5.91</c:v>
                </c:pt>
                <c:pt idx="9600">
                  <c:v>5.91</c:v>
                </c:pt>
                <c:pt idx="9601">
                  <c:v>5.91</c:v>
                </c:pt>
                <c:pt idx="9602">
                  <c:v>5.92</c:v>
                </c:pt>
                <c:pt idx="9603">
                  <c:v>5.92</c:v>
                </c:pt>
                <c:pt idx="9604">
                  <c:v>5.93</c:v>
                </c:pt>
                <c:pt idx="9605">
                  <c:v>5.94</c:v>
                </c:pt>
                <c:pt idx="9606">
                  <c:v>5.95</c:v>
                </c:pt>
                <c:pt idx="9607">
                  <c:v>5.96</c:v>
                </c:pt>
                <c:pt idx="9608">
                  <c:v>5.97</c:v>
                </c:pt>
                <c:pt idx="9609">
                  <c:v>5.97</c:v>
                </c:pt>
                <c:pt idx="9610">
                  <c:v>5.97</c:v>
                </c:pt>
                <c:pt idx="9611">
                  <c:v>5.97</c:v>
                </c:pt>
                <c:pt idx="9612">
                  <c:v>5.98</c:v>
                </c:pt>
                <c:pt idx="9613">
                  <c:v>5.98</c:v>
                </c:pt>
                <c:pt idx="9614">
                  <c:v>5.96</c:v>
                </c:pt>
                <c:pt idx="9615">
                  <c:v>5.97</c:v>
                </c:pt>
                <c:pt idx="9616">
                  <c:v>5.97</c:v>
                </c:pt>
                <c:pt idx="9617">
                  <c:v>6</c:v>
                </c:pt>
                <c:pt idx="9618">
                  <c:v>6</c:v>
                </c:pt>
                <c:pt idx="9619">
                  <c:v>6</c:v>
                </c:pt>
                <c:pt idx="9620">
                  <c:v>6</c:v>
                </c:pt>
                <c:pt idx="9621">
                  <c:v>6</c:v>
                </c:pt>
                <c:pt idx="9622">
                  <c:v>6</c:v>
                </c:pt>
                <c:pt idx="9623">
                  <c:v>6</c:v>
                </c:pt>
                <c:pt idx="9624">
                  <c:v>6</c:v>
                </c:pt>
                <c:pt idx="9625">
                  <c:v>6</c:v>
                </c:pt>
                <c:pt idx="9626">
                  <c:v>6</c:v>
                </c:pt>
                <c:pt idx="9627">
                  <c:v>6</c:v>
                </c:pt>
                <c:pt idx="9628">
                  <c:v>6</c:v>
                </c:pt>
                <c:pt idx="9629">
                  <c:v>6.01</c:v>
                </c:pt>
                <c:pt idx="9630">
                  <c:v>6.01</c:v>
                </c:pt>
                <c:pt idx="9631">
                  <c:v>6.02</c:v>
                </c:pt>
                <c:pt idx="9632">
                  <c:v>6.02</c:v>
                </c:pt>
                <c:pt idx="9633">
                  <c:v>6.03</c:v>
                </c:pt>
                <c:pt idx="9634">
                  <c:v>6.04</c:v>
                </c:pt>
                <c:pt idx="9635">
                  <c:v>6.06</c:v>
                </c:pt>
                <c:pt idx="9636">
                  <c:v>6.08</c:v>
                </c:pt>
                <c:pt idx="9637">
                  <c:v>6.09</c:v>
                </c:pt>
                <c:pt idx="9638">
                  <c:v>6.1</c:v>
                </c:pt>
                <c:pt idx="9639">
                  <c:v>6.11</c:v>
                </c:pt>
                <c:pt idx="9640">
                  <c:v>6.12</c:v>
                </c:pt>
                <c:pt idx="9641">
                  <c:v>6.14</c:v>
                </c:pt>
                <c:pt idx="9642">
                  <c:v>6.15</c:v>
                </c:pt>
                <c:pt idx="9643">
                  <c:v>6.15</c:v>
                </c:pt>
                <c:pt idx="9644">
                  <c:v>6.16</c:v>
                </c:pt>
                <c:pt idx="9645">
                  <c:v>6.16</c:v>
                </c:pt>
                <c:pt idx="9646">
                  <c:v>6.16</c:v>
                </c:pt>
                <c:pt idx="9647">
                  <c:v>6.16</c:v>
                </c:pt>
                <c:pt idx="9648">
                  <c:v>6.16</c:v>
                </c:pt>
                <c:pt idx="9649">
                  <c:v>6.14</c:v>
                </c:pt>
                <c:pt idx="9650">
                  <c:v>6.14</c:v>
                </c:pt>
                <c:pt idx="9651">
                  <c:v>6.12</c:v>
                </c:pt>
                <c:pt idx="9652">
                  <c:v>6.11</c:v>
                </c:pt>
                <c:pt idx="9653">
                  <c:v>6.11</c:v>
                </c:pt>
                <c:pt idx="9654">
                  <c:v>6.08</c:v>
                </c:pt>
                <c:pt idx="9655">
                  <c:v>6.07</c:v>
                </c:pt>
                <c:pt idx="9656">
                  <c:v>6.07</c:v>
                </c:pt>
                <c:pt idx="9657">
                  <c:v>6.07</c:v>
                </c:pt>
                <c:pt idx="9658">
                  <c:v>6.07</c:v>
                </c:pt>
                <c:pt idx="9659">
                  <c:v>6.06</c:v>
                </c:pt>
                <c:pt idx="9660">
                  <c:v>6.05</c:v>
                </c:pt>
                <c:pt idx="9661">
                  <c:v>6.02</c:v>
                </c:pt>
                <c:pt idx="9662">
                  <c:v>6.02</c:v>
                </c:pt>
                <c:pt idx="9663">
                  <c:v>6.02</c:v>
                </c:pt>
                <c:pt idx="9664">
                  <c:v>6.02</c:v>
                </c:pt>
                <c:pt idx="9665">
                  <c:v>6.02</c:v>
                </c:pt>
                <c:pt idx="9666">
                  <c:v>6</c:v>
                </c:pt>
                <c:pt idx="9667">
                  <c:v>6</c:v>
                </c:pt>
                <c:pt idx="9668">
                  <c:v>5.96</c:v>
                </c:pt>
                <c:pt idx="9669">
                  <c:v>5.87</c:v>
                </c:pt>
                <c:pt idx="9670">
                  <c:v>5.86</c:v>
                </c:pt>
                <c:pt idx="9671">
                  <c:v>5.87</c:v>
                </c:pt>
                <c:pt idx="9672">
                  <c:v>5.89</c:v>
                </c:pt>
                <c:pt idx="9673">
                  <c:v>5.87</c:v>
                </c:pt>
                <c:pt idx="9674">
                  <c:v>5.86</c:v>
                </c:pt>
                <c:pt idx="9675">
                  <c:v>5.88</c:v>
                </c:pt>
                <c:pt idx="9676">
                  <c:v>5.86</c:v>
                </c:pt>
                <c:pt idx="9677">
                  <c:v>5.85</c:v>
                </c:pt>
                <c:pt idx="9678">
                  <c:v>5.86</c:v>
                </c:pt>
                <c:pt idx="9679">
                  <c:v>5.83</c:v>
                </c:pt>
                <c:pt idx="9680">
                  <c:v>5.83</c:v>
                </c:pt>
                <c:pt idx="9681">
                  <c:v>5.82</c:v>
                </c:pt>
                <c:pt idx="9682">
                  <c:v>5.82</c:v>
                </c:pt>
                <c:pt idx="9683">
                  <c:v>5.83</c:v>
                </c:pt>
                <c:pt idx="9684">
                  <c:v>5.82</c:v>
                </c:pt>
                <c:pt idx="9685">
                  <c:v>5.81</c:v>
                </c:pt>
                <c:pt idx="9686">
                  <c:v>5.81</c:v>
                </c:pt>
                <c:pt idx="9687">
                  <c:v>5.8</c:v>
                </c:pt>
                <c:pt idx="9688">
                  <c:v>5.8</c:v>
                </c:pt>
                <c:pt idx="9689">
                  <c:v>5.8</c:v>
                </c:pt>
                <c:pt idx="9690">
                  <c:v>5.8</c:v>
                </c:pt>
                <c:pt idx="9691">
                  <c:v>5.8</c:v>
                </c:pt>
                <c:pt idx="9692">
                  <c:v>5.8</c:v>
                </c:pt>
                <c:pt idx="9693">
                  <c:v>5.79</c:v>
                </c:pt>
                <c:pt idx="9694">
                  <c:v>5.79</c:v>
                </c:pt>
                <c:pt idx="9695">
                  <c:v>5.79</c:v>
                </c:pt>
                <c:pt idx="9696">
                  <c:v>5.79</c:v>
                </c:pt>
                <c:pt idx="9697">
                  <c:v>5.8</c:v>
                </c:pt>
                <c:pt idx="9698">
                  <c:v>5.79</c:v>
                </c:pt>
                <c:pt idx="9699">
                  <c:v>5.79</c:v>
                </c:pt>
                <c:pt idx="9700">
                  <c:v>5.79</c:v>
                </c:pt>
                <c:pt idx="9701">
                  <c:v>5.79</c:v>
                </c:pt>
                <c:pt idx="9702">
                  <c:v>5.79</c:v>
                </c:pt>
                <c:pt idx="9703">
                  <c:v>5.79</c:v>
                </c:pt>
                <c:pt idx="9704">
                  <c:v>5.79</c:v>
                </c:pt>
                <c:pt idx="9705">
                  <c:v>5.8</c:v>
                </c:pt>
                <c:pt idx="9706">
                  <c:v>5.8</c:v>
                </c:pt>
                <c:pt idx="9707">
                  <c:v>5.8</c:v>
                </c:pt>
                <c:pt idx="9708">
                  <c:v>5.82</c:v>
                </c:pt>
                <c:pt idx="9709">
                  <c:v>5.8</c:v>
                </c:pt>
                <c:pt idx="9710">
                  <c:v>5.81</c:v>
                </c:pt>
                <c:pt idx="9711">
                  <c:v>5.81</c:v>
                </c:pt>
                <c:pt idx="9712">
                  <c:v>5.82</c:v>
                </c:pt>
                <c:pt idx="9713">
                  <c:v>5.82</c:v>
                </c:pt>
                <c:pt idx="9714">
                  <c:v>5.83</c:v>
                </c:pt>
                <c:pt idx="9715">
                  <c:v>5.83</c:v>
                </c:pt>
                <c:pt idx="9716">
                  <c:v>5.83</c:v>
                </c:pt>
                <c:pt idx="9717">
                  <c:v>5.83</c:v>
                </c:pt>
                <c:pt idx="9718">
                  <c:v>5.83</c:v>
                </c:pt>
                <c:pt idx="9719">
                  <c:v>5.83</c:v>
                </c:pt>
                <c:pt idx="9720">
                  <c:v>5.83</c:v>
                </c:pt>
                <c:pt idx="9721">
                  <c:v>5.82</c:v>
                </c:pt>
                <c:pt idx="9722">
                  <c:v>5.82</c:v>
                </c:pt>
                <c:pt idx="9723">
                  <c:v>5.82</c:v>
                </c:pt>
                <c:pt idx="9724">
                  <c:v>5.82</c:v>
                </c:pt>
                <c:pt idx="9725">
                  <c:v>5.83</c:v>
                </c:pt>
                <c:pt idx="9726">
                  <c:v>5.83</c:v>
                </c:pt>
                <c:pt idx="9727">
                  <c:v>5.7</c:v>
                </c:pt>
                <c:pt idx="9728">
                  <c:v>5.63</c:v>
                </c:pt>
                <c:pt idx="9729">
                  <c:v>5.63</c:v>
                </c:pt>
                <c:pt idx="9730">
                  <c:v>5.7</c:v>
                </c:pt>
                <c:pt idx="9731">
                  <c:v>5.7</c:v>
                </c:pt>
                <c:pt idx="9732">
                  <c:v>5.68</c:v>
                </c:pt>
                <c:pt idx="9733">
                  <c:v>5.69</c:v>
                </c:pt>
                <c:pt idx="9734">
                  <c:v>5.73</c:v>
                </c:pt>
                <c:pt idx="9735">
                  <c:v>5.72</c:v>
                </c:pt>
                <c:pt idx="9736">
                  <c:v>5.69</c:v>
                </c:pt>
                <c:pt idx="9737">
                  <c:v>5.68</c:v>
                </c:pt>
                <c:pt idx="9738">
                  <c:v>5.71</c:v>
                </c:pt>
                <c:pt idx="9739">
                  <c:v>5.75</c:v>
                </c:pt>
                <c:pt idx="9740">
                  <c:v>5.74</c:v>
                </c:pt>
                <c:pt idx="9741">
                  <c:v>5.76</c:v>
                </c:pt>
                <c:pt idx="9742">
                  <c:v>5.74</c:v>
                </c:pt>
                <c:pt idx="9743">
                  <c:v>5.75</c:v>
                </c:pt>
                <c:pt idx="9744">
                  <c:v>5.71</c:v>
                </c:pt>
                <c:pt idx="9745">
                  <c:v>5.74</c:v>
                </c:pt>
                <c:pt idx="9746">
                  <c:v>5.71</c:v>
                </c:pt>
                <c:pt idx="9747">
                  <c:v>5.74</c:v>
                </c:pt>
                <c:pt idx="9748">
                  <c:v>5.74</c:v>
                </c:pt>
                <c:pt idx="9749">
                  <c:v>5.74</c:v>
                </c:pt>
                <c:pt idx="9750">
                  <c:v>5.71</c:v>
                </c:pt>
                <c:pt idx="9751">
                  <c:v>5.75</c:v>
                </c:pt>
                <c:pt idx="9752">
                  <c:v>5.77</c:v>
                </c:pt>
                <c:pt idx="9753">
                  <c:v>5.75</c:v>
                </c:pt>
                <c:pt idx="9754">
                  <c:v>5.74</c:v>
                </c:pt>
                <c:pt idx="9755">
                  <c:v>5.73</c:v>
                </c:pt>
                <c:pt idx="9756">
                  <c:v>5.73</c:v>
                </c:pt>
                <c:pt idx="9757">
                  <c:v>5.71</c:v>
                </c:pt>
                <c:pt idx="9758">
                  <c:v>5.7</c:v>
                </c:pt>
                <c:pt idx="9759">
                  <c:v>5.65</c:v>
                </c:pt>
                <c:pt idx="9760">
                  <c:v>5.63</c:v>
                </c:pt>
                <c:pt idx="9761">
                  <c:v>5.64</c:v>
                </c:pt>
                <c:pt idx="9762">
                  <c:v>5.65</c:v>
                </c:pt>
                <c:pt idx="9763">
                  <c:v>5.68</c:v>
                </c:pt>
                <c:pt idx="9764">
                  <c:v>5.66</c:v>
                </c:pt>
                <c:pt idx="9765">
                  <c:v>5.67</c:v>
                </c:pt>
                <c:pt idx="9766">
                  <c:v>5.67</c:v>
                </c:pt>
                <c:pt idx="9767">
                  <c:v>5.68</c:v>
                </c:pt>
                <c:pt idx="9768">
                  <c:v>5.65</c:v>
                </c:pt>
                <c:pt idx="9769">
                  <c:v>5.68</c:v>
                </c:pt>
                <c:pt idx="9770">
                  <c:v>5.64</c:v>
                </c:pt>
                <c:pt idx="9771">
                  <c:v>5.68</c:v>
                </c:pt>
                <c:pt idx="9772">
                  <c:v>5.64</c:v>
                </c:pt>
                <c:pt idx="9773">
                  <c:v>5.69</c:v>
                </c:pt>
                <c:pt idx="9774">
                  <c:v>5.65</c:v>
                </c:pt>
                <c:pt idx="9775">
                  <c:v>5.69</c:v>
                </c:pt>
                <c:pt idx="9776">
                  <c:v>5.7</c:v>
                </c:pt>
                <c:pt idx="9777">
                  <c:v>5.65</c:v>
                </c:pt>
                <c:pt idx="9778">
                  <c:v>5.69</c:v>
                </c:pt>
                <c:pt idx="9779">
                  <c:v>5.69</c:v>
                </c:pt>
                <c:pt idx="9780">
                  <c:v>5.66</c:v>
                </c:pt>
                <c:pt idx="9781">
                  <c:v>5.7</c:v>
                </c:pt>
                <c:pt idx="9782">
                  <c:v>5.71</c:v>
                </c:pt>
                <c:pt idx="9783">
                  <c:v>5.69</c:v>
                </c:pt>
                <c:pt idx="9784">
                  <c:v>5.72</c:v>
                </c:pt>
                <c:pt idx="9785">
                  <c:v>5.73</c:v>
                </c:pt>
                <c:pt idx="9786">
                  <c:v>5.72</c:v>
                </c:pt>
                <c:pt idx="9787">
                  <c:v>5.75</c:v>
                </c:pt>
                <c:pt idx="9788">
                  <c:v>5.73</c:v>
                </c:pt>
                <c:pt idx="9789">
                  <c:v>5.72</c:v>
                </c:pt>
                <c:pt idx="9790">
                  <c:v>5.78</c:v>
                </c:pt>
                <c:pt idx="9791">
                  <c:v>5.78</c:v>
                </c:pt>
                <c:pt idx="9792">
                  <c:v>5.75</c:v>
                </c:pt>
                <c:pt idx="9793">
                  <c:v>5.83</c:v>
                </c:pt>
                <c:pt idx="9794">
                  <c:v>5.83</c:v>
                </c:pt>
                <c:pt idx="9795">
                  <c:v>5.85</c:v>
                </c:pt>
                <c:pt idx="9796">
                  <c:v>5.9</c:v>
                </c:pt>
                <c:pt idx="9797">
                  <c:v>5.9</c:v>
                </c:pt>
                <c:pt idx="9798">
                  <c:v>5.89</c:v>
                </c:pt>
                <c:pt idx="9799">
                  <c:v>5.9</c:v>
                </c:pt>
                <c:pt idx="9800">
                  <c:v>5.9</c:v>
                </c:pt>
                <c:pt idx="9801">
                  <c:v>5.92</c:v>
                </c:pt>
                <c:pt idx="9802">
                  <c:v>5.96</c:v>
                </c:pt>
                <c:pt idx="9803">
                  <c:v>5.93</c:v>
                </c:pt>
                <c:pt idx="9804">
                  <c:v>5.96</c:v>
                </c:pt>
                <c:pt idx="9805">
                  <c:v>5.98</c:v>
                </c:pt>
                <c:pt idx="9806">
                  <c:v>5.98</c:v>
                </c:pt>
                <c:pt idx="9807">
                  <c:v>5.96</c:v>
                </c:pt>
                <c:pt idx="9808">
                  <c:v>6</c:v>
                </c:pt>
                <c:pt idx="9809">
                  <c:v>6</c:v>
                </c:pt>
                <c:pt idx="9810">
                  <c:v>5.99</c:v>
                </c:pt>
                <c:pt idx="9811">
                  <c:v>6.02</c:v>
                </c:pt>
                <c:pt idx="9812">
                  <c:v>6.03</c:v>
                </c:pt>
                <c:pt idx="9813">
                  <c:v>6.01</c:v>
                </c:pt>
                <c:pt idx="9814">
                  <c:v>6.1</c:v>
                </c:pt>
                <c:pt idx="9815">
                  <c:v>6.07</c:v>
                </c:pt>
                <c:pt idx="9816">
                  <c:v>6.04</c:v>
                </c:pt>
                <c:pt idx="9817">
                  <c:v>6.07</c:v>
                </c:pt>
                <c:pt idx="9818">
                  <c:v>6.08</c:v>
                </c:pt>
                <c:pt idx="9819">
                  <c:v>6.06</c:v>
                </c:pt>
                <c:pt idx="9820">
                  <c:v>6.04</c:v>
                </c:pt>
                <c:pt idx="9821">
                  <c:v>6.03</c:v>
                </c:pt>
                <c:pt idx="9822">
                  <c:v>6.03</c:v>
                </c:pt>
                <c:pt idx="9823">
                  <c:v>6.07</c:v>
                </c:pt>
                <c:pt idx="9824">
                  <c:v>6.08</c:v>
                </c:pt>
                <c:pt idx="9825">
                  <c:v>6.09</c:v>
                </c:pt>
                <c:pt idx="9826">
                  <c:v>6.08</c:v>
                </c:pt>
                <c:pt idx="9827">
                  <c:v>6.08</c:v>
                </c:pt>
                <c:pt idx="9828">
                  <c:v>6.1</c:v>
                </c:pt>
                <c:pt idx="9829">
                  <c:v>6.1</c:v>
                </c:pt>
                <c:pt idx="9830">
                  <c:v>6.1</c:v>
                </c:pt>
                <c:pt idx="9831">
                  <c:v>6.1</c:v>
                </c:pt>
                <c:pt idx="9832">
                  <c:v>6.11</c:v>
                </c:pt>
                <c:pt idx="9833">
                  <c:v>6.11</c:v>
                </c:pt>
                <c:pt idx="9834">
                  <c:v>6.11</c:v>
                </c:pt>
                <c:pt idx="9835">
                  <c:v>6.11</c:v>
                </c:pt>
                <c:pt idx="9836">
                  <c:v>6.11</c:v>
                </c:pt>
                <c:pt idx="9837">
                  <c:v>6.08</c:v>
                </c:pt>
                <c:pt idx="9838">
                  <c:v>6.04</c:v>
                </c:pt>
                <c:pt idx="9839">
                  <c:v>6.02</c:v>
                </c:pt>
                <c:pt idx="9840">
                  <c:v>6</c:v>
                </c:pt>
                <c:pt idx="9841">
                  <c:v>6.02</c:v>
                </c:pt>
                <c:pt idx="9842">
                  <c:v>6.04</c:v>
                </c:pt>
                <c:pt idx="9843">
                  <c:v>6.04</c:v>
                </c:pt>
                <c:pt idx="9844">
                  <c:v>6.04</c:v>
                </c:pt>
                <c:pt idx="9845">
                  <c:v>6.05</c:v>
                </c:pt>
                <c:pt idx="9846">
                  <c:v>6.06</c:v>
                </c:pt>
                <c:pt idx="9847">
                  <c:v>6.06</c:v>
                </c:pt>
                <c:pt idx="9848">
                  <c:v>6.07</c:v>
                </c:pt>
                <c:pt idx="9849">
                  <c:v>6.07</c:v>
                </c:pt>
                <c:pt idx="9850">
                  <c:v>6.06</c:v>
                </c:pt>
                <c:pt idx="9851">
                  <c:v>6.05</c:v>
                </c:pt>
                <c:pt idx="9852">
                  <c:v>6.06</c:v>
                </c:pt>
                <c:pt idx="9853">
                  <c:v>6.06</c:v>
                </c:pt>
                <c:pt idx="9854">
                  <c:v>6.06</c:v>
                </c:pt>
                <c:pt idx="9855">
                  <c:v>6.02</c:v>
                </c:pt>
                <c:pt idx="9856">
                  <c:v>5.99</c:v>
                </c:pt>
                <c:pt idx="9857">
                  <c:v>6</c:v>
                </c:pt>
                <c:pt idx="9858">
                  <c:v>6</c:v>
                </c:pt>
                <c:pt idx="9859">
                  <c:v>6</c:v>
                </c:pt>
                <c:pt idx="9860">
                  <c:v>6</c:v>
                </c:pt>
                <c:pt idx="9861">
                  <c:v>6.02</c:v>
                </c:pt>
                <c:pt idx="9862">
                  <c:v>6.03</c:v>
                </c:pt>
                <c:pt idx="9863">
                  <c:v>6.02</c:v>
                </c:pt>
                <c:pt idx="9864">
                  <c:v>5.98</c:v>
                </c:pt>
                <c:pt idx="9865">
                  <c:v>5.97</c:v>
                </c:pt>
                <c:pt idx="9866">
                  <c:v>5.99</c:v>
                </c:pt>
                <c:pt idx="9867">
                  <c:v>5.98</c:v>
                </c:pt>
                <c:pt idx="9868">
                  <c:v>5.95</c:v>
                </c:pt>
                <c:pt idx="9869">
                  <c:v>5.94</c:v>
                </c:pt>
                <c:pt idx="9870">
                  <c:v>5.97</c:v>
                </c:pt>
                <c:pt idx="9871">
                  <c:v>5.96</c:v>
                </c:pt>
                <c:pt idx="9872">
                  <c:v>5.93</c:v>
                </c:pt>
                <c:pt idx="9873">
                  <c:v>5.91</c:v>
                </c:pt>
                <c:pt idx="9874">
                  <c:v>5.95</c:v>
                </c:pt>
                <c:pt idx="9875">
                  <c:v>5.95</c:v>
                </c:pt>
                <c:pt idx="9876">
                  <c:v>5.91</c:v>
                </c:pt>
                <c:pt idx="9877">
                  <c:v>5.91</c:v>
                </c:pt>
                <c:pt idx="9878">
                  <c:v>5.93</c:v>
                </c:pt>
                <c:pt idx="9879">
                  <c:v>5.92</c:v>
                </c:pt>
                <c:pt idx="9880">
                  <c:v>5.89</c:v>
                </c:pt>
                <c:pt idx="9881">
                  <c:v>5.89</c:v>
                </c:pt>
                <c:pt idx="9882">
                  <c:v>5.94</c:v>
                </c:pt>
                <c:pt idx="9883">
                  <c:v>5.92</c:v>
                </c:pt>
                <c:pt idx="9884">
                  <c:v>5.9</c:v>
                </c:pt>
                <c:pt idx="9885">
                  <c:v>5.91</c:v>
                </c:pt>
                <c:pt idx="9886">
                  <c:v>5.93</c:v>
                </c:pt>
                <c:pt idx="9887">
                  <c:v>5.9</c:v>
                </c:pt>
                <c:pt idx="9888">
                  <c:v>5.87</c:v>
                </c:pt>
                <c:pt idx="9889">
                  <c:v>5.86</c:v>
                </c:pt>
                <c:pt idx="9890">
                  <c:v>5.88</c:v>
                </c:pt>
                <c:pt idx="9891">
                  <c:v>5.88</c:v>
                </c:pt>
                <c:pt idx="9892">
                  <c:v>5.86</c:v>
                </c:pt>
                <c:pt idx="9893">
                  <c:v>5.86</c:v>
                </c:pt>
                <c:pt idx="9894">
                  <c:v>5.91</c:v>
                </c:pt>
                <c:pt idx="9895">
                  <c:v>5.87</c:v>
                </c:pt>
                <c:pt idx="9896">
                  <c:v>5.0199999999999996</c:v>
                </c:pt>
                <c:pt idx="9897">
                  <c:v>5.07</c:v>
                </c:pt>
                <c:pt idx="9898">
                  <c:v>5.0599999999999996</c:v>
                </c:pt>
                <c:pt idx="9899">
                  <c:v>5.07</c:v>
                </c:pt>
                <c:pt idx="9900">
                  <c:v>5.05</c:v>
                </c:pt>
                <c:pt idx="9901">
                  <c:v>5.09</c:v>
                </c:pt>
                <c:pt idx="9902">
                  <c:v>5.09</c:v>
                </c:pt>
                <c:pt idx="9903">
                  <c:v>5.07</c:v>
                </c:pt>
                <c:pt idx="9904">
                  <c:v>5.05</c:v>
                </c:pt>
                <c:pt idx="9905">
                  <c:v>5.08</c:v>
                </c:pt>
                <c:pt idx="9906">
                  <c:v>5.09</c:v>
                </c:pt>
                <c:pt idx="9907">
                  <c:v>5.0599999999999996</c:v>
                </c:pt>
                <c:pt idx="9908">
                  <c:v>5.03</c:v>
                </c:pt>
                <c:pt idx="9909">
                  <c:v>5.08</c:v>
                </c:pt>
                <c:pt idx="9910">
                  <c:v>5.08</c:v>
                </c:pt>
                <c:pt idx="9911">
                  <c:v>5.07</c:v>
                </c:pt>
                <c:pt idx="9912">
                  <c:v>5.05</c:v>
                </c:pt>
                <c:pt idx="9913">
                  <c:v>5.0199999999999996</c:v>
                </c:pt>
                <c:pt idx="9914">
                  <c:v>5.08</c:v>
                </c:pt>
                <c:pt idx="9915">
                  <c:v>5.09</c:v>
                </c:pt>
                <c:pt idx="9916">
                  <c:v>5.0999999999999996</c:v>
                </c:pt>
                <c:pt idx="9917">
                  <c:v>5.09</c:v>
                </c:pt>
                <c:pt idx="9918">
                  <c:v>5.03</c:v>
                </c:pt>
                <c:pt idx="9919">
                  <c:v>5.12</c:v>
                </c:pt>
                <c:pt idx="9920">
                  <c:v>5.13</c:v>
                </c:pt>
                <c:pt idx="9921">
                  <c:v>5.13</c:v>
                </c:pt>
                <c:pt idx="9922">
                  <c:v>5.1100000000000003</c:v>
                </c:pt>
                <c:pt idx="9923">
                  <c:v>5.08</c:v>
                </c:pt>
                <c:pt idx="9924">
                  <c:v>5.0999999999999996</c:v>
                </c:pt>
                <c:pt idx="9925">
                  <c:v>5.0999999999999996</c:v>
                </c:pt>
                <c:pt idx="9926">
                  <c:v>5.12</c:v>
                </c:pt>
                <c:pt idx="9927">
                  <c:v>5.1100000000000003</c:v>
                </c:pt>
                <c:pt idx="9928">
                  <c:v>5.08</c:v>
                </c:pt>
                <c:pt idx="9929">
                  <c:v>5.12</c:v>
                </c:pt>
                <c:pt idx="9930">
                  <c:v>5.13</c:v>
                </c:pt>
                <c:pt idx="9931">
                  <c:v>5.13</c:v>
                </c:pt>
                <c:pt idx="9932">
                  <c:v>5.12</c:v>
                </c:pt>
                <c:pt idx="9933">
                  <c:v>5.09</c:v>
                </c:pt>
                <c:pt idx="9934">
                  <c:v>5.0599999999999996</c:v>
                </c:pt>
                <c:pt idx="9935">
                  <c:v>5.12</c:v>
                </c:pt>
                <c:pt idx="9936">
                  <c:v>5.13</c:v>
                </c:pt>
                <c:pt idx="9937">
                  <c:v>5.13</c:v>
                </c:pt>
                <c:pt idx="9938">
                  <c:v>5.13</c:v>
                </c:pt>
                <c:pt idx="9939">
                  <c:v>5.1100000000000003</c:v>
                </c:pt>
                <c:pt idx="9940">
                  <c:v>5.0599999999999996</c:v>
                </c:pt>
                <c:pt idx="9941">
                  <c:v>5.1100000000000003</c:v>
                </c:pt>
                <c:pt idx="9942">
                  <c:v>5.12</c:v>
                </c:pt>
                <c:pt idx="9943">
                  <c:v>5.1100000000000003</c:v>
                </c:pt>
                <c:pt idx="9944">
                  <c:v>5.12</c:v>
                </c:pt>
                <c:pt idx="9945">
                  <c:v>5.12</c:v>
                </c:pt>
                <c:pt idx="9946">
                  <c:v>5.13</c:v>
                </c:pt>
                <c:pt idx="9947">
                  <c:v>5.0999999999999996</c:v>
                </c:pt>
                <c:pt idx="9948">
                  <c:v>5.1100000000000003</c:v>
                </c:pt>
                <c:pt idx="9949">
                  <c:v>5.0999999999999996</c:v>
                </c:pt>
                <c:pt idx="9950">
                  <c:v>5.09</c:v>
                </c:pt>
                <c:pt idx="9951">
                  <c:v>5.08</c:v>
                </c:pt>
                <c:pt idx="9952">
                  <c:v>5.08</c:v>
                </c:pt>
                <c:pt idx="9953">
                  <c:v>5.09</c:v>
                </c:pt>
                <c:pt idx="9954">
                  <c:v>5.0999999999999996</c:v>
                </c:pt>
                <c:pt idx="9955">
                  <c:v>5.0999999999999996</c:v>
                </c:pt>
                <c:pt idx="9956">
                  <c:v>5.1100000000000003</c:v>
                </c:pt>
                <c:pt idx="9957">
                  <c:v>5.1100000000000003</c:v>
                </c:pt>
                <c:pt idx="9958">
                  <c:v>5.1100000000000003</c:v>
                </c:pt>
                <c:pt idx="9959">
                  <c:v>5.1100000000000003</c:v>
                </c:pt>
                <c:pt idx="9960">
                  <c:v>5.0999999999999996</c:v>
                </c:pt>
                <c:pt idx="9961">
                  <c:v>5.0999999999999996</c:v>
                </c:pt>
                <c:pt idx="9962">
                  <c:v>5.1100000000000003</c:v>
                </c:pt>
                <c:pt idx="9963">
                  <c:v>5.1100000000000003</c:v>
                </c:pt>
                <c:pt idx="9964">
                  <c:v>5.1100000000000003</c:v>
                </c:pt>
                <c:pt idx="9965">
                  <c:v>5.1100000000000003</c:v>
                </c:pt>
                <c:pt idx="9966">
                  <c:v>5.13</c:v>
                </c:pt>
                <c:pt idx="9967">
                  <c:v>5.13</c:v>
                </c:pt>
                <c:pt idx="9968">
                  <c:v>5.13</c:v>
                </c:pt>
                <c:pt idx="9969">
                  <c:v>5.14</c:v>
                </c:pt>
                <c:pt idx="9970">
                  <c:v>5.14</c:v>
                </c:pt>
                <c:pt idx="9971">
                  <c:v>5.18</c:v>
                </c:pt>
                <c:pt idx="9972">
                  <c:v>5.16</c:v>
                </c:pt>
                <c:pt idx="9973">
                  <c:v>5.15</c:v>
                </c:pt>
                <c:pt idx="9974">
                  <c:v>5.14</c:v>
                </c:pt>
                <c:pt idx="9975">
                  <c:v>5.15</c:v>
                </c:pt>
                <c:pt idx="9976">
                  <c:v>5.14</c:v>
                </c:pt>
                <c:pt idx="9977">
                  <c:v>5.14</c:v>
                </c:pt>
                <c:pt idx="9978">
                  <c:v>5.15</c:v>
                </c:pt>
                <c:pt idx="9979">
                  <c:v>5.15</c:v>
                </c:pt>
                <c:pt idx="9980">
                  <c:v>5.14</c:v>
                </c:pt>
                <c:pt idx="9981">
                  <c:v>5.15</c:v>
                </c:pt>
                <c:pt idx="9982">
                  <c:v>5.14</c:v>
                </c:pt>
                <c:pt idx="9983">
                  <c:v>5.16</c:v>
                </c:pt>
                <c:pt idx="9984">
                  <c:v>5.16</c:v>
                </c:pt>
                <c:pt idx="9985">
                  <c:v>5.15</c:v>
                </c:pt>
                <c:pt idx="9986">
                  <c:v>5.15</c:v>
                </c:pt>
                <c:pt idx="9987">
                  <c:v>5.14</c:v>
                </c:pt>
                <c:pt idx="9988">
                  <c:v>5.14</c:v>
                </c:pt>
                <c:pt idx="9989">
                  <c:v>5.14</c:v>
                </c:pt>
                <c:pt idx="9990">
                  <c:v>5.15</c:v>
                </c:pt>
                <c:pt idx="9991">
                  <c:v>5.16</c:v>
                </c:pt>
                <c:pt idx="9992">
                  <c:v>5.16</c:v>
                </c:pt>
                <c:pt idx="9993">
                  <c:v>5.17</c:v>
                </c:pt>
                <c:pt idx="9994">
                  <c:v>5.18</c:v>
                </c:pt>
                <c:pt idx="9995">
                  <c:v>5.2</c:v>
                </c:pt>
                <c:pt idx="9996">
                  <c:v>5.17</c:v>
                </c:pt>
                <c:pt idx="9997">
                  <c:v>5.14</c:v>
                </c:pt>
                <c:pt idx="9998">
                  <c:v>5.13</c:v>
                </c:pt>
                <c:pt idx="9999">
                  <c:v>5.13</c:v>
                </c:pt>
              </c:numCache>
            </c:numRef>
          </c:yVal>
          <c:smooth val="0"/>
          <c:extLst>
            <c:ext xmlns:c16="http://schemas.microsoft.com/office/drawing/2014/chart" uri="{C3380CC4-5D6E-409C-BE32-E72D297353CC}">
              <c16:uniqueId val="{00000001-8AD4-43FB-8E43-41AF709A0740}"/>
            </c:ext>
          </c:extLst>
        </c:ser>
        <c:ser>
          <c:idx val="1"/>
          <c:order val="2"/>
          <c:tx>
            <c:v>Минимум</c:v>
          </c:tx>
          <c:spPr>
            <a:ln w="12700" cap="rnd">
              <a:solidFill>
                <a:schemeClr val="accent3"/>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Цикличность!$AL$9:$AM$9</c:f>
              <c:numCache>
                <c:formatCode>0.00</c:formatCode>
                <c:ptCount val="2"/>
                <c:pt idx="0">
                  <c:v>4.62</c:v>
                </c:pt>
                <c:pt idx="1">
                  <c:v>4.62</c:v>
                </c:pt>
              </c:numCache>
            </c:numRef>
          </c:yVal>
          <c:smooth val="0"/>
          <c:extLst>
            <c:ext xmlns:c16="http://schemas.microsoft.com/office/drawing/2014/chart" uri="{C3380CC4-5D6E-409C-BE32-E72D297353CC}">
              <c16:uniqueId val="{00000002-8AD4-43FB-8E43-41AF709A0740}"/>
            </c:ext>
          </c:extLst>
        </c:ser>
        <c:ser>
          <c:idx val="3"/>
          <c:order val="3"/>
          <c:tx>
            <c:v>Среднее</c:v>
          </c:tx>
          <c:spPr>
            <a:ln w="22225" cap="rnd">
              <a:solidFill>
                <a:schemeClr val="accent4"/>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Цикличность!$AL$11:$AM$11</c:f>
              <c:numCache>
                <c:formatCode>0.00</c:formatCode>
                <c:ptCount val="2"/>
                <c:pt idx="0">
                  <c:v>5.7027985597119688</c:v>
                </c:pt>
                <c:pt idx="1">
                  <c:v>5.7027985597119688</c:v>
                </c:pt>
              </c:numCache>
            </c:numRef>
          </c:yVal>
          <c:smooth val="0"/>
          <c:extLst>
            <c:ext xmlns:c16="http://schemas.microsoft.com/office/drawing/2014/chart" uri="{C3380CC4-5D6E-409C-BE32-E72D297353CC}">
              <c16:uniqueId val="{00000003-8AD4-43FB-8E43-41AF709A0740}"/>
            </c:ext>
          </c:extLst>
        </c:ser>
        <c:ser>
          <c:idx val="2"/>
          <c:order val="4"/>
          <c:tx>
            <c:v>Максимум</c:v>
          </c:tx>
          <c:spPr>
            <a:ln w="12700" cap="rnd">
              <a:solidFill>
                <a:schemeClr val="accent2"/>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Цикличность!$AL$10:$AM$10</c:f>
              <c:numCache>
                <c:formatCode>0.00</c:formatCode>
                <c:ptCount val="2"/>
                <c:pt idx="0">
                  <c:v>6.75</c:v>
                </c:pt>
                <c:pt idx="1">
                  <c:v>6.75</c:v>
                </c:pt>
              </c:numCache>
            </c:numRef>
          </c:yVal>
          <c:smooth val="0"/>
          <c:extLst>
            <c:ext xmlns:c16="http://schemas.microsoft.com/office/drawing/2014/chart" uri="{C3380CC4-5D6E-409C-BE32-E72D297353CC}">
              <c16:uniqueId val="{00000004-8AD4-43FB-8E43-41AF709A0740}"/>
            </c:ext>
          </c:extLst>
        </c:ser>
        <c:ser>
          <c:idx val="5"/>
          <c:order val="5"/>
          <c:tx>
            <c:v>mins</c:v>
          </c:tx>
          <c:spPr>
            <a:ln w="25400" cap="rnd">
              <a:noFill/>
            </a:ln>
            <a:effectLst>
              <a:glow rad="139700">
                <a:schemeClr val="accent3">
                  <a:alpha val="14000"/>
                </a:schemeClr>
              </a:glow>
            </a:effectLst>
          </c:spPr>
          <c:marker>
            <c:symbol val="circle"/>
            <c:size val="3"/>
            <c:spPr>
              <a:solidFill>
                <a:schemeClr val="accent3"/>
              </a:solidFill>
              <a:ln>
                <a:noFill/>
              </a:ln>
              <a:effectLst>
                <a:glow rad="139700">
                  <a:schemeClr val="accent3">
                    <a:alpha val="14000"/>
                  </a:schemeClr>
                </a:glow>
              </a:effectLst>
            </c:spPr>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Цикличность!$D:$D</c:f>
              <c:numCache>
                <c:formatCode>General</c:formatCode>
                <c:ptCount val="1048576"/>
                <c:pt idx="1">
                  <c:v>0</c:v>
                </c:pt>
                <c:pt idx="3">
                  <c:v>5.18</c:v>
                </c:pt>
                <c:pt idx="58">
                  <c:v>4.95</c:v>
                </c:pt>
                <c:pt idx="331">
                  <c:v>4.84</c:v>
                </c:pt>
                <c:pt idx="460">
                  <c:v>5.05</c:v>
                </c:pt>
                <c:pt idx="670">
                  <c:v>5.15</c:v>
                </c:pt>
                <c:pt idx="793">
                  <c:v>5.4</c:v>
                </c:pt>
                <c:pt idx="880">
                  <c:v>5.2</c:v>
                </c:pt>
                <c:pt idx="988">
                  <c:v>5.18</c:v>
                </c:pt>
                <c:pt idx="1055">
                  <c:v>5.18</c:v>
                </c:pt>
                <c:pt idx="1153">
                  <c:v>5.03</c:v>
                </c:pt>
                <c:pt idx="1300">
                  <c:v>5.43</c:v>
                </c:pt>
                <c:pt idx="1491">
                  <c:v>5.28</c:v>
                </c:pt>
                <c:pt idx="1539">
                  <c:v>5.38</c:v>
                </c:pt>
                <c:pt idx="1588">
                  <c:v>5.21</c:v>
                </c:pt>
                <c:pt idx="1672">
                  <c:v>5.69</c:v>
                </c:pt>
                <c:pt idx="1840">
                  <c:v>5.47</c:v>
                </c:pt>
                <c:pt idx="1874">
                  <c:v>5.51</c:v>
                </c:pt>
                <c:pt idx="1961">
                  <c:v>5.49</c:v>
                </c:pt>
                <c:pt idx="2044">
                  <c:v>5.17</c:v>
                </c:pt>
                <c:pt idx="2090">
                  <c:v>5.2</c:v>
                </c:pt>
                <c:pt idx="2164">
                  <c:v>5.41</c:v>
                </c:pt>
                <c:pt idx="2171">
                  <c:v>5.73</c:v>
                </c:pt>
                <c:pt idx="2303">
                  <c:v>5.71</c:v>
                </c:pt>
                <c:pt idx="2343">
                  <c:v>5.61</c:v>
                </c:pt>
                <c:pt idx="2421">
                  <c:v>5.59</c:v>
                </c:pt>
                <c:pt idx="2483">
                  <c:v>5.63</c:v>
                </c:pt>
                <c:pt idx="2594">
                  <c:v>5.6</c:v>
                </c:pt>
                <c:pt idx="2720">
                  <c:v>5.89</c:v>
                </c:pt>
                <c:pt idx="2878">
                  <c:v>5.52</c:v>
                </c:pt>
                <c:pt idx="3156">
                  <c:v>5.61</c:v>
                </c:pt>
                <c:pt idx="3188">
                  <c:v>5.83</c:v>
                </c:pt>
                <c:pt idx="3215">
                  <c:v>5.8</c:v>
                </c:pt>
                <c:pt idx="3261">
                  <c:v>5.91</c:v>
                </c:pt>
                <c:pt idx="3310">
                  <c:v>5.8</c:v>
                </c:pt>
                <c:pt idx="3360">
                  <c:v>6.15</c:v>
                </c:pt>
                <c:pt idx="3396">
                  <c:v>5.3</c:v>
                </c:pt>
                <c:pt idx="3490">
                  <c:v>4.99</c:v>
                </c:pt>
                <c:pt idx="3538">
                  <c:v>4.9400000000000004</c:v>
                </c:pt>
                <c:pt idx="3581">
                  <c:v>4.8600000000000003</c:v>
                </c:pt>
                <c:pt idx="3779">
                  <c:v>5.97</c:v>
                </c:pt>
                <c:pt idx="3863">
                  <c:v>5.96</c:v>
                </c:pt>
                <c:pt idx="3946">
                  <c:v>5.96</c:v>
                </c:pt>
                <c:pt idx="4080">
                  <c:v>5.08</c:v>
                </c:pt>
                <c:pt idx="4394">
                  <c:v>4.71</c:v>
                </c:pt>
                <c:pt idx="4536">
                  <c:v>4.8</c:v>
                </c:pt>
                <c:pt idx="4651">
                  <c:v>4.92</c:v>
                </c:pt>
                <c:pt idx="4673">
                  <c:v>5.52</c:v>
                </c:pt>
                <c:pt idx="4777">
                  <c:v>4.8600000000000003</c:v>
                </c:pt>
                <c:pt idx="4884">
                  <c:v>5.09</c:v>
                </c:pt>
                <c:pt idx="4981">
                  <c:v>5.26</c:v>
                </c:pt>
                <c:pt idx="5138">
                  <c:v>5.16</c:v>
                </c:pt>
                <c:pt idx="5184">
                  <c:v>5.21</c:v>
                </c:pt>
                <c:pt idx="5333">
                  <c:v>5.64</c:v>
                </c:pt>
                <c:pt idx="5436">
                  <c:v>5.34</c:v>
                </c:pt>
                <c:pt idx="5552">
                  <c:v>5.44</c:v>
                </c:pt>
                <c:pt idx="5580">
                  <c:v>5.87</c:v>
                </c:pt>
                <c:pt idx="5695">
                  <c:v>5.96</c:v>
                </c:pt>
                <c:pt idx="5744">
                  <c:v>5.95</c:v>
                </c:pt>
                <c:pt idx="6037">
                  <c:v>6.45</c:v>
                </c:pt>
                <c:pt idx="6086">
                  <c:v>6.3</c:v>
                </c:pt>
                <c:pt idx="6201">
                  <c:v>6.12</c:v>
                </c:pt>
                <c:pt idx="6338">
                  <c:v>6.36</c:v>
                </c:pt>
                <c:pt idx="6612">
                  <c:v>6.19</c:v>
                </c:pt>
                <c:pt idx="6743">
                  <c:v>6.35</c:v>
                </c:pt>
                <c:pt idx="6838">
                  <c:v>6.44</c:v>
                </c:pt>
                <c:pt idx="6867">
                  <c:v>6.53</c:v>
                </c:pt>
                <c:pt idx="6950">
                  <c:v>6.44</c:v>
                </c:pt>
                <c:pt idx="7020">
                  <c:v>6.39</c:v>
                </c:pt>
                <c:pt idx="7080">
                  <c:v>6.33</c:v>
                </c:pt>
                <c:pt idx="7206">
                  <c:v>6.31</c:v>
                </c:pt>
                <c:pt idx="7260">
                  <c:v>6.17</c:v>
                </c:pt>
                <c:pt idx="7304">
                  <c:v>5.84</c:v>
                </c:pt>
                <c:pt idx="7319">
                  <c:v>6.27</c:v>
                </c:pt>
                <c:pt idx="7357">
                  <c:v>5.92</c:v>
                </c:pt>
                <c:pt idx="7381">
                  <c:v>5.99</c:v>
                </c:pt>
                <c:pt idx="7418">
                  <c:v>5.54</c:v>
                </c:pt>
                <c:pt idx="7501">
                  <c:v>5.55</c:v>
                </c:pt>
                <c:pt idx="7589">
                  <c:v>5.59</c:v>
                </c:pt>
                <c:pt idx="7605">
                  <c:v>6.25</c:v>
                </c:pt>
                <c:pt idx="7765">
                  <c:v>5.34</c:v>
                </c:pt>
                <c:pt idx="7795">
                  <c:v>4.79</c:v>
                </c:pt>
                <c:pt idx="7811">
                  <c:v>4.82</c:v>
                </c:pt>
                <c:pt idx="8027">
                  <c:v>4.8899999999999997</c:v>
                </c:pt>
                <c:pt idx="8142">
                  <c:v>5.19</c:v>
                </c:pt>
                <c:pt idx="8275">
                  <c:v>4.99</c:v>
                </c:pt>
                <c:pt idx="8510">
                  <c:v>5.5</c:v>
                </c:pt>
                <c:pt idx="8532">
                  <c:v>5.51</c:v>
                </c:pt>
                <c:pt idx="8606">
                  <c:v>5.42</c:v>
                </c:pt>
                <c:pt idx="8612">
                  <c:v>5.39</c:v>
                </c:pt>
                <c:pt idx="8695">
                  <c:v>5.9</c:v>
                </c:pt>
                <c:pt idx="8725">
                  <c:v>5.8</c:v>
                </c:pt>
                <c:pt idx="8856">
                  <c:v>6.13</c:v>
                </c:pt>
                <c:pt idx="8976">
                  <c:v>5.95</c:v>
                </c:pt>
                <c:pt idx="9086">
                  <c:v>5.82</c:v>
                </c:pt>
                <c:pt idx="9154">
                  <c:v>5.93</c:v>
                </c:pt>
                <c:pt idx="9341">
                  <c:v>5.86</c:v>
                </c:pt>
                <c:pt idx="9599">
                  <c:v>5.91</c:v>
                </c:pt>
                <c:pt idx="9728">
                  <c:v>5.63</c:v>
                </c:pt>
                <c:pt idx="9760">
                  <c:v>5.63</c:v>
                </c:pt>
                <c:pt idx="9896">
                  <c:v>5.0199999999999996</c:v>
                </c:pt>
              </c:numCache>
            </c:numRef>
          </c:yVal>
          <c:smooth val="0"/>
          <c:extLst>
            <c:ext xmlns:c16="http://schemas.microsoft.com/office/drawing/2014/chart" uri="{C3380CC4-5D6E-409C-BE32-E72D297353CC}">
              <c16:uniqueId val="{00000005-8AD4-43FB-8E43-41AF709A0740}"/>
            </c:ext>
          </c:extLst>
        </c:ser>
        <c:ser>
          <c:idx val="6"/>
          <c:order val="6"/>
          <c:tx>
            <c:v>maxs</c:v>
          </c:tx>
          <c:spPr>
            <a:ln w="25400" cap="rnd">
              <a:noFill/>
            </a:ln>
            <a:effectLst>
              <a:glow rad="139700">
                <a:schemeClr val="accent2">
                  <a:alpha val="14000"/>
                </a:schemeClr>
              </a:glow>
            </a:effectLst>
          </c:spPr>
          <c:marker>
            <c:symbol val="circle"/>
            <c:size val="3"/>
            <c:spPr>
              <a:solidFill>
                <a:schemeClr val="accent2"/>
              </a:solidFill>
              <a:ln>
                <a:noFill/>
              </a:ln>
              <a:effectLst>
                <a:glow rad="139700">
                  <a:schemeClr val="accent2">
                    <a:alpha val="14000"/>
                  </a:schemeClr>
                </a:glow>
              </a:effectLst>
            </c:spPr>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Цикличность!$E:$E</c:f>
              <c:numCache>
                <c:formatCode>General</c:formatCode>
                <c:ptCount val="1048576"/>
                <c:pt idx="1">
                  <c:v>7.5</c:v>
                </c:pt>
                <c:pt idx="12">
                  <c:v>5.22</c:v>
                </c:pt>
                <c:pt idx="138">
                  <c:v>5.16</c:v>
                </c:pt>
                <c:pt idx="396">
                  <c:v>5.21</c:v>
                </c:pt>
                <c:pt idx="590">
                  <c:v>5.78</c:v>
                </c:pt>
                <c:pt idx="719">
                  <c:v>5.7</c:v>
                </c:pt>
                <c:pt idx="836">
                  <c:v>5.51</c:v>
                </c:pt>
                <c:pt idx="908">
                  <c:v>5.44</c:v>
                </c:pt>
                <c:pt idx="1021">
                  <c:v>5.48</c:v>
                </c:pt>
                <c:pt idx="1110">
                  <c:v>5.4</c:v>
                </c:pt>
                <c:pt idx="1279">
                  <c:v>5.58</c:v>
                </c:pt>
                <c:pt idx="1436">
                  <c:v>5.77</c:v>
                </c:pt>
                <c:pt idx="1508">
                  <c:v>5.57</c:v>
                </c:pt>
                <c:pt idx="1578">
                  <c:v>5.61</c:v>
                </c:pt>
                <c:pt idx="1629">
                  <c:v>5.84</c:v>
                </c:pt>
                <c:pt idx="1746">
                  <c:v>5.84</c:v>
                </c:pt>
                <c:pt idx="1856">
                  <c:v>5.67</c:v>
                </c:pt>
                <c:pt idx="1919">
                  <c:v>5.64</c:v>
                </c:pt>
                <c:pt idx="1975">
                  <c:v>5.6</c:v>
                </c:pt>
                <c:pt idx="2047">
                  <c:v>5.4</c:v>
                </c:pt>
                <c:pt idx="2137">
                  <c:v>5.59</c:v>
                </c:pt>
                <c:pt idx="2167">
                  <c:v>5.85</c:v>
                </c:pt>
                <c:pt idx="2252">
                  <c:v>6.33</c:v>
                </c:pt>
                <c:pt idx="2329">
                  <c:v>5.85</c:v>
                </c:pt>
                <c:pt idx="2349">
                  <c:v>5.75</c:v>
                </c:pt>
                <c:pt idx="2449">
                  <c:v>5.77</c:v>
                </c:pt>
                <c:pt idx="2554">
                  <c:v>5.88</c:v>
                </c:pt>
                <c:pt idx="2672">
                  <c:v>6.1</c:v>
                </c:pt>
                <c:pt idx="2753">
                  <c:v>6.18</c:v>
                </c:pt>
                <c:pt idx="3093">
                  <c:v>6</c:v>
                </c:pt>
                <c:pt idx="3186">
                  <c:v>5.95</c:v>
                </c:pt>
                <c:pt idx="3208">
                  <c:v>6.01</c:v>
                </c:pt>
                <c:pt idx="3226">
                  <c:v>6.03</c:v>
                </c:pt>
                <c:pt idx="3273">
                  <c:v>6.09</c:v>
                </c:pt>
                <c:pt idx="3356">
                  <c:v>6.26</c:v>
                </c:pt>
                <c:pt idx="3376">
                  <c:v>6.34</c:v>
                </c:pt>
                <c:pt idx="3437">
                  <c:v>5.67</c:v>
                </c:pt>
                <c:pt idx="3511">
                  <c:v>5.25</c:v>
                </c:pt>
                <c:pt idx="3550">
                  <c:v>5.1100000000000003</c:v>
                </c:pt>
                <c:pt idx="3665">
                  <c:v>6.23</c:v>
                </c:pt>
                <c:pt idx="3857">
                  <c:v>6.11</c:v>
                </c:pt>
                <c:pt idx="3919">
                  <c:v>6.08</c:v>
                </c:pt>
                <c:pt idx="3970">
                  <c:v>6.12</c:v>
                </c:pt>
                <c:pt idx="4127">
                  <c:v>5.21</c:v>
                </c:pt>
                <c:pt idx="4446">
                  <c:v>4.99</c:v>
                </c:pt>
                <c:pt idx="4570">
                  <c:v>5.67</c:v>
                </c:pt>
                <c:pt idx="4653">
                  <c:v>5.67</c:v>
                </c:pt>
                <c:pt idx="4695">
                  <c:v>5.63</c:v>
                </c:pt>
                <c:pt idx="4830">
                  <c:v>5.23</c:v>
                </c:pt>
                <c:pt idx="4966">
                  <c:v>5.37</c:v>
                </c:pt>
                <c:pt idx="5040">
                  <c:v>5.48</c:v>
                </c:pt>
                <c:pt idx="5156">
                  <c:v>5.32</c:v>
                </c:pt>
                <c:pt idx="5326">
                  <c:v>5.76</c:v>
                </c:pt>
                <c:pt idx="5363">
                  <c:v>5.78</c:v>
                </c:pt>
                <c:pt idx="5477">
                  <c:v>6.24</c:v>
                </c:pt>
                <c:pt idx="5562">
                  <c:v>6.14</c:v>
                </c:pt>
                <c:pt idx="5659">
                  <c:v>6.1</c:v>
                </c:pt>
                <c:pt idx="5699">
                  <c:v>6.09</c:v>
                </c:pt>
                <c:pt idx="5994">
                  <c:v>6.66</c:v>
                </c:pt>
                <c:pt idx="6059">
                  <c:v>6.57</c:v>
                </c:pt>
                <c:pt idx="6126">
                  <c:v>6.44</c:v>
                </c:pt>
                <c:pt idx="6281">
                  <c:v>6.71</c:v>
                </c:pt>
                <c:pt idx="6414">
                  <c:v>6.65</c:v>
                </c:pt>
                <c:pt idx="6741">
                  <c:v>6.47</c:v>
                </c:pt>
                <c:pt idx="6800">
                  <c:v>6.65</c:v>
                </c:pt>
                <c:pt idx="6858">
                  <c:v>6.64</c:v>
                </c:pt>
                <c:pt idx="6894">
                  <c:v>6.75</c:v>
                </c:pt>
                <c:pt idx="6978">
                  <c:v>6.63</c:v>
                </c:pt>
                <c:pt idx="7039">
                  <c:v>6.51</c:v>
                </c:pt>
                <c:pt idx="7138">
                  <c:v>6.47</c:v>
                </c:pt>
                <c:pt idx="7217">
                  <c:v>6.45</c:v>
                </c:pt>
                <c:pt idx="7279">
                  <c:v>6.45</c:v>
                </c:pt>
                <c:pt idx="7315">
                  <c:v>6.38</c:v>
                </c:pt>
                <c:pt idx="7339">
                  <c:v>6.39</c:v>
                </c:pt>
                <c:pt idx="7375">
                  <c:v>6.1</c:v>
                </c:pt>
                <c:pt idx="7391">
                  <c:v>6.15</c:v>
                </c:pt>
                <c:pt idx="7460">
                  <c:v>5.74</c:v>
                </c:pt>
                <c:pt idx="7558">
                  <c:v>5.79</c:v>
                </c:pt>
                <c:pt idx="7593">
                  <c:v>6.39</c:v>
                </c:pt>
                <c:pt idx="7662">
                  <c:v>6.47</c:v>
                </c:pt>
                <c:pt idx="7770">
                  <c:v>5.49</c:v>
                </c:pt>
                <c:pt idx="7807">
                  <c:v>4.9800000000000004</c:v>
                </c:pt>
                <c:pt idx="7977">
                  <c:v>5.2</c:v>
                </c:pt>
                <c:pt idx="8073">
                  <c:v>5.49</c:v>
                </c:pt>
                <c:pt idx="8157">
                  <c:v>5.38</c:v>
                </c:pt>
                <c:pt idx="8465">
                  <c:v>5.67</c:v>
                </c:pt>
                <c:pt idx="8528">
                  <c:v>5.66</c:v>
                </c:pt>
                <c:pt idx="8539">
                  <c:v>5.73</c:v>
                </c:pt>
                <c:pt idx="8607">
                  <c:v>5.54</c:v>
                </c:pt>
                <c:pt idx="8674">
                  <c:v>6.34</c:v>
                </c:pt>
                <c:pt idx="8699">
                  <c:v>6.27</c:v>
                </c:pt>
                <c:pt idx="8741">
                  <c:v>6.4</c:v>
                </c:pt>
                <c:pt idx="8892">
                  <c:v>6.3</c:v>
                </c:pt>
                <c:pt idx="9017">
                  <c:v>6.08</c:v>
                </c:pt>
                <c:pt idx="9137">
                  <c:v>6.04</c:v>
                </c:pt>
                <c:pt idx="9214">
                  <c:v>6.13</c:v>
                </c:pt>
                <c:pt idx="9441">
                  <c:v>6.54</c:v>
                </c:pt>
                <c:pt idx="9644">
                  <c:v>6.16</c:v>
                </c:pt>
                <c:pt idx="9752">
                  <c:v>5.77</c:v>
                </c:pt>
                <c:pt idx="9832">
                  <c:v>6.11</c:v>
                </c:pt>
              </c:numCache>
            </c:numRef>
          </c:yVal>
          <c:smooth val="0"/>
          <c:extLst>
            <c:ext xmlns:c16="http://schemas.microsoft.com/office/drawing/2014/chart" uri="{C3380CC4-5D6E-409C-BE32-E72D297353CC}">
              <c16:uniqueId val="{00000006-8AD4-43FB-8E43-41AF709A0740}"/>
            </c:ext>
          </c:extLst>
        </c:ser>
        <c:dLbls>
          <c:showLegendKey val="0"/>
          <c:showVal val="0"/>
          <c:showCatName val="0"/>
          <c:showSerName val="0"/>
          <c:showPercent val="0"/>
          <c:showBubbleSize val="0"/>
        </c:dLbls>
        <c:axId val="257970560"/>
        <c:axId val="257972480"/>
      </c:scatterChart>
      <c:valAx>
        <c:axId val="257970560"/>
        <c:scaling>
          <c:orientation val="minMax"/>
          <c:max val="42474.083333333336"/>
          <c:min val="41640"/>
        </c:scaling>
        <c:delete val="0"/>
        <c:axPos val="b"/>
        <c:majorGridlines>
          <c:spPr>
            <a:ln w="9525" cap="flat" cmpd="sng" algn="ctr">
              <a:solidFill>
                <a:schemeClr val="dk1">
                  <a:lumMod val="65000"/>
                  <a:lumOff val="35000"/>
                  <a:alpha val="75000"/>
                </a:schemeClr>
              </a:solidFill>
              <a:round/>
            </a:ln>
            <a:effectLst/>
          </c:spPr>
        </c:majorGridlines>
        <c:numFmt formatCode="m/d/yyyy" sourceLinked="0"/>
        <c:majorTickMark val="out"/>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257972480"/>
        <c:crosses val="autoZero"/>
        <c:crossBetween val="midCat"/>
      </c:valAx>
      <c:valAx>
        <c:axId val="257972480"/>
        <c:scaling>
          <c:orientation val="minMax"/>
          <c:max val="7.5"/>
          <c:min val="4.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257970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ru-RU"/>
    </a:p>
  </c:txPr>
  <c:printSettings>
    <c:headerFooter/>
    <c:pageMargins b="0.75000000000000078" l="0.70000000000000062" r="0.70000000000000062" t="0.75000000000000078"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AN$1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25400</xdr:colOff>
          <xdr:row>12</xdr:row>
          <xdr:rowOff>0</xdr:rowOff>
        </xdr:from>
        <xdr:to>
          <xdr:col>6</xdr:col>
          <xdr:colOff>254000</xdr:colOff>
          <xdr:row>13</xdr:row>
          <xdr:rowOff>38100</xdr:rowOff>
        </xdr:to>
        <xdr:sp macro="" textlink="">
          <xdr:nvSpPr>
            <xdr:cNvPr id="13346" name="Ж.1HelpButton" descr="0" hidden="1">
              <a:extLst>
                <a:ext uri="{63B3BB69-23CF-44E3-9099-C40C66FF867C}">
                  <a14:compatExt spid="_x0000_s13346"/>
                </a:ext>
                <a:ext uri="{FF2B5EF4-FFF2-40B4-BE49-F238E27FC236}">
                  <a16:creationId xmlns:a16="http://schemas.microsoft.com/office/drawing/2014/main" id="{00000000-0008-0000-0000-00002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12</xdr:row>
          <xdr:rowOff>0</xdr:rowOff>
        </xdr:from>
        <xdr:to>
          <xdr:col>1</xdr:col>
          <xdr:colOff>263525</xdr:colOff>
          <xdr:row>13</xdr:row>
          <xdr:rowOff>104775</xdr:rowOff>
        </xdr:to>
        <xdr:sp macro="" textlink="">
          <xdr:nvSpPr>
            <xdr:cNvPr id="14873" name="Ж.2HelpButton" descr="16" hidden="1">
              <a:extLst>
                <a:ext uri="{63B3BB69-23CF-44E3-9099-C40C66FF867C}">
                  <a14:compatExt spid="_x0000_s14873"/>
                </a:ext>
                <a:ext uri="{FF2B5EF4-FFF2-40B4-BE49-F238E27FC236}">
                  <a16:creationId xmlns:a16="http://schemas.microsoft.com/office/drawing/2014/main" id="{00000000-0008-0000-0100-0000193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28575</xdr:colOff>
          <xdr:row>12</xdr:row>
          <xdr:rowOff>0</xdr:rowOff>
        </xdr:from>
        <xdr:to>
          <xdr:col>7</xdr:col>
          <xdr:colOff>257175</xdr:colOff>
          <xdr:row>13</xdr:row>
          <xdr:rowOff>57150</xdr:rowOff>
        </xdr:to>
        <xdr:sp macro="" textlink="">
          <xdr:nvSpPr>
            <xdr:cNvPr id="20481" name="Ж.3HelpButton" descr="8"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28575</xdr:colOff>
          <xdr:row>12</xdr:row>
          <xdr:rowOff>0</xdr:rowOff>
        </xdr:from>
        <xdr:to>
          <xdr:col>6</xdr:col>
          <xdr:colOff>257175</xdr:colOff>
          <xdr:row>13</xdr:row>
          <xdr:rowOff>47625</xdr:rowOff>
        </xdr:to>
        <xdr:sp macro="" textlink="">
          <xdr:nvSpPr>
            <xdr:cNvPr id="27649" name="Ж.4HelpButton" descr="6"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28575</xdr:colOff>
          <xdr:row>12</xdr:row>
          <xdr:rowOff>0</xdr:rowOff>
        </xdr:from>
        <xdr:to>
          <xdr:col>10</xdr:col>
          <xdr:colOff>257175</xdr:colOff>
          <xdr:row>13</xdr:row>
          <xdr:rowOff>47625</xdr:rowOff>
        </xdr:to>
        <xdr:sp macro="" textlink="">
          <xdr:nvSpPr>
            <xdr:cNvPr id="28673" name="Ж.5HelpButton" descr="-3"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28575</xdr:colOff>
          <xdr:row>12</xdr:row>
          <xdr:rowOff>0</xdr:rowOff>
        </xdr:from>
        <xdr:to>
          <xdr:col>10</xdr:col>
          <xdr:colOff>257175</xdr:colOff>
          <xdr:row>13</xdr:row>
          <xdr:rowOff>76200</xdr:rowOff>
        </xdr:to>
        <xdr:sp macro="" textlink="">
          <xdr:nvSpPr>
            <xdr:cNvPr id="29698" name="Ж.6HelpButton" descr="10" hidden="1">
              <a:extLst>
                <a:ext uri="{63B3BB69-23CF-44E3-9099-C40C66FF867C}">
                  <a14:compatExt spid="_x0000_s29698"/>
                </a:ext>
                <a:ext uri="{FF2B5EF4-FFF2-40B4-BE49-F238E27FC236}">
                  <a16:creationId xmlns:a16="http://schemas.microsoft.com/office/drawing/2014/main" id="{00000000-0008-0000-05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123825</xdr:colOff>
          <xdr:row>2</xdr:row>
          <xdr:rowOff>9525</xdr:rowOff>
        </xdr:from>
        <xdr:to>
          <xdr:col>17</xdr:col>
          <xdr:colOff>1419225</xdr:colOff>
          <xdr:row>3</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Проверка заполнения обязательных полей и форматов данных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4</xdr:row>
          <xdr:rowOff>19050</xdr:rowOff>
        </xdr:from>
        <xdr:to>
          <xdr:col>17</xdr:col>
          <xdr:colOff>1400175</xdr:colOff>
          <xdr:row>5</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6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Проверка соответствия наименований объектов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6</xdr:row>
          <xdr:rowOff>0</xdr:rowOff>
        </xdr:from>
        <xdr:to>
          <xdr:col>17</xdr:col>
          <xdr:colOff>1400175</xdr:colOff>
          <xdr:row>7</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6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Проверка соответствия количества дефектных элементов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xdr:row>
          <xdr:rowOff>0</xdr:rowOff>
        </xdr:from>
        <xdr:to>
          <xdr:col>17</xdr:col>
          <xdr:colOff>1400175</xdr:colOff>
          <xdr:row>9</xdr:row>
          <xdr:rowOff>19050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6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Дополнительные логические проверки</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66260</xdr:colOff>
      <xdr:row>6</xdr:row>
      <xdr:rowOff>149088</xdr:rowOff>
    </xdr:from>
    <xdr:to>
      <xdr:col>5</xdr:col>
      <xdr:colOff>103289</xdr:colOff>
      <xdr:row>14</xdr:row>
      <xdr:rowOff>82826</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335695" y="1267240"/>
          <a:ext cx="1353964" cy="1457738"/>
        </a:xfrm>
        <a:prstGeom prst="rect">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solidFill>
                <a:schemeClr val="accent3">
                  <a:lumMod val="50000"/>
                </a:schemeClr>
              </a:solidFill>
            </a:rPr>
            <a:t>Спектр нагружения (данные о давлениях по</a:t>
          </a:r>
          <a:r>
            <a:rPr lang="ru-RU" sz="1100" baseline="0">
              <a:solidFill>
                <a:schemeClr val="accent3">
                  <a:lumMod val="50000"/>
                </a:schemeClr>
              </a:solidFill>
            </a:rPr>
            <a:t> часам</a:t>
          </a:r>
          <a:r>
            <a:rPr lang="ru-RU" sz="1100">
              <a:solidFill>
                <a:schemeClr val="accent3">
                  <a:lumMod val="50000"/>
                </a:schemeClr>
              </a:solidFill>
            </a:rPr>
            <a:t>) вносить в зеленые ячейки. Больше ничего на листе вручную не менять.</a:t>
          </a:r>
        </a:p>
      </xdr:txBody>
    </xdr:sp>
    <xdr:clientData/>
  </xdr:twoCellAnchor>
  <xdr:twoCellAnchor>
    <xdr:from>
      <xdr:col>3</xdr:col>
      <xdr:colOff>333375</xdr:colOff>
      <xdr:row>4</xdr:row>
      <xdr:rowOff>56395</xdr:rowOff>
    </xdr:from>
    <xdr:to>
      <xdr:col>4</xdr:col>
      <xdr:colOff>333375</xdr:colOff>
      <xdr:row>5</xdr:row>
      <xdr:rowOff>75143</xdr:rowOff>
    </xdr:to>
    <xdr:sp macro="" textlink="">
      <xdr:nvSpPr>
        <xdr:cNvPr id="26638" name="TextBox3" hidden="1">
          <a:extLst>
            <a:ext uri="{63B3BB69-23CF-44E3-9099-C40C66FF867C}">
              <a14:compatExt xmlns:a14="http://schemas.microsoft.com/office/drawing/2010/main" spid="_x0000_s26638"/>
            </a:ext>
            <a:ext uri="{FF2B5EF4-FFF2-40B4-BE49-F238E27FC236}">
              <a16:creationId xmlns:a16="http://schemas.microsoft.com/office/drawing/2014/main" id="{00000000-0008-0000-0800-00000E680000}"/>
            </a:ext>
          </a:extLst>
        </xdr:cNvPr>
        <xdr:cNvSpPr/>
      </xdr:nvSpPr>
      <xdr:spPr bwMode="auto">
        <a:xfrm>
          <a:off x="2596963" y="795983"/>
          <a:ext cx="627530" cy="20924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36</xdr:col>
      <xdr:colOff>1</xdr:colOff>
      <xdr:row>19</xdr:row>
      <xdr:rowOff>4761</xdr:rowOff>
    </xdr:from>
    <xdr:to>
      <xdr:col>40</xdr:col>
      <xdr:colOff>0</xdr:colOff>
      <xdr:row>46</xdr:row>
      <xdr:rowOff>9525</xdr:rowOff>
    </xdr:to>
    <xdr:graphicFrame macro="">
      <xdr:nvGraphicFramePr>
        <xdr:cNvPr id="4" name="PChar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447675</xdr:colOff>
      <xdr:row>9</xdr:row>
      <xdr:rowOff>0</xdr:rowOff>
    </xdr:from>
    <xdr:to>
      <xdr:col>39</xdr:col>
      <xdr:colOff>1533525</xdr:colOff>
      <xdr:row>10</xdr:row>
      <xdr:rowOff>19050</xdr:rowOff>
    </xdr:to>
    <xdr:sp macro="" textlink="">
      <xdr:nvSpPr>
        <xdr:cNvPr id="26627" name="Button 3" hidden="1">
          <a:extLst>
            <a:ext uri="{63B3BB69-23CF-44E3-9099-C40C66FF867C}">
              <a14:compatExt xmlns:a14="http://schemas.microsoft.com/office/drawing/2010/main"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Определить ext</a:t>
          </a:r>
        </a:p>
      </xdr:txBody>
    </xdr:sp>
    <xdr:clientData fPrintsWithSheet="0"/>
  </xdr:twoCellAnchor>
  <xdr:twoCellAnchor>
    <xdr:from>
      <xdr:col>1</xdr:col>
      <xdr:colOff>9525</xdr:colOff>
      <xdr:row>1</xdr:row>
      <xdr:rowOff>0</xdr:rowOff>
    </xdr:from>
    <xdr:to>
      <xdr:col>2</xdr:col>
      <xdr:colOff>9525</xdr:colOff>
      <xdr:row>2</xdr:row>
      <xdr:rowOff>0</xdr:rowOff>
    </xdr:to>
    <xdr:sp macro="" textlink="">
      <xdr:nvSpPr>
        <xdr:cNvPr id="26629" name="TextBox1" hidden="1">
          <a:extLst>
            <a:ext uri="{63B3BB69-23CF-44E3-9099-C40C66FF867C}">
              <a14:compatExt xmlns:a14="http://schemas.microsoft.com/office/drawing/2010/main"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2</xdr:col>
      <xdr:colOff>19050</xdr:colOff>
      <xdr:row>1</xdr:row>
      <xdr:rowOff>0</xdr:rowOff>
    </xdr:from>
    <xdr:to>
      <xdr:col>2</xdr:col>
      <xdr:colOff>1066800</xdr:colOff>
      <xdr:row>2</xdr:row>
      <xdr:rowOff>0</xdr:rowOff>
    </xdr:to>
    <xdr:sp macro="" textlink="">
      <xdr:nvSpPr>
        <xdr:cNvPr id="26630" name="TextBox2" hidden="1">
          <a:extLst>
            <a:ext uri="{63B3BB69-23CF-44E3-9099-C40C66FF867C}">
              <a14:compatExt xmlns:a14="http://schemas.microsoft.com/office/drawing/2010/main"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39</xdr:col>
      <xdr:colOff>447675</xdr:colOff>
      <xdr:row>11</xdr:row>
      <xdr:rowOff>0</xdr:rowOff>
    </xdr:from>
    <xdr:to>
      <xdr:col>39</xdr:col>
      <xdr:colOff>1533525</xdr:colOff>
      <xdr:row>12</xdr:row>
      <xdr:rowOff>19050</xdr:rowOff>
    </xdr:to>
    <xdr:sp macro="" textlink="">
      <xdr:nvSpPr>
        <xdr:cNvPr id="26632" name="Button 8" hidden="1">
          <a:extLst>
            <a:ext uri="{63B3BB69-23CF-44E3-9099-C40C66FF867C}">
              <a14:compatExt xmlns:a14="http://schemas.microsoft.com/office/drawing/2010/main"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Подсчет циклов</a:t>
          </a:r>
        </a:p>
      </xdr:txBody>
    </xdr:sp>
    <xdr:clientData fPrintsWithSheet="0"/>
  </xdr:twoCellAnchor>
  <xdr:twoCellAnchor>
    <xdr:from>
      <xdr:col>39</xdr:col>
      <xdr:colOff>930088</xdr:colOff>
      <xdr:row>12</xdr:row>
      <xdr:rowOff>73959</xdr:rowOff>
    </xdr:from>
    <xdr:to>
      <xdr:col>39</xdr:col>
      <xdr:colOff>3574677</xdr:colOff>
      <xdr:row>14</xdr:row>
      <xdr:rowOff>0</xdr:rowOff>
    </xdr:to>
    <xdr:grpSp>
      <xdr:nvGrpSpPr>
        <xdr:cNvPr id="6" name="Группа 5">
          <a:extLst>
            <a:ext uri="{FF2B5EF4-FFF2-40B4-BE49-F238E27FC236}">
              <a16:creationId xmlns:a16="http://schemas.microsoft.com/office/drawing/2014/main" id="{00000000-0008-0000-0800-000006000000}"/>
            </a:ext>
          </a:extLst>
        </xdr:cNvPr>
        <xdr:cNvGrpSpPr/>
      </xdr:nvGrpSpPr>
      <xdr:grpSpPr>
        <a:xfrm>
          <a:off x="11178988" y="2331384"/>
          <a:ext cx="2644589" cy="307041"/>
          <a:chOff x="11205882" y="2326341"/>
          <a:chExt cx="2644589" cy="307041"/>
        </a:xfrm>
      </xdr:grpSpPr>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306735" y="2330824"/>
            <a:ext cx="1042147" cy="30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000">
                <a:solidFill>
                  <a:schemeClr val="bg1">
                    <a:lumMod val="95000"/>
                  </a:schemeClr>
                </a:solidFill>
              </a:rPr>
              <a:t>Сделать быстро</a:t>
            </a:r>
          </a:p>
        </xdr:txBody>
      </xdr:sp>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2445252" y="2326341"/>
            <a:ext cx="1405219" cy="30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000">
                <a:solidFill>
                  <a:schemeClr val="bg1">
                    <a:lumMod val="95000"/>
                  </a:schemeClr>
                </a:solidFill>
              </a:rPr>
              <a:t>Анимация на графике</a:t>
            </a:r>
          </a:p>
        </xdr:txBody>
      </xdr:sp>
    </xdr:grpSp>
    <xdr:clientData/>
  </xdr:twoCellAnchor>
  <xdr:twoCellAnchor>
    <xdr:from>
      <xdr:col>3</xdr:col>
      <xdr:colOff>27283</xdr:colOff>
      <xdr:row>13</xdr:row>
      <xdr:rowOff>171498</xdr:rowOff>
    </xdr:from>
    <xdr:to>
      <xdr:col>4</xdr:col>
      <xdr:colOff>265531</xdr:colOff>
      <xdr:row>16</xdr:row>
      <xdr:rowOff>74055</xdr:rowOff>
    </xdr:to>
    <xdr:sp macro="" textlink="">
      <xdr:nvSpPr>
        <xdr:cNvPr id="3" name="Стрелка углом 2">
          <a:extLst>
            <a:ext uri="{FF2B5EF4-FFF2-40B4-BE49-F238E27FC236}">
              <a16:creationId xmlns:a16="http://schemas.microsoft.com/office/drawing/2014/main" id="{00000000-0008-0000-0800-000003000000}"/>
            </a:ext>
          </a:extLst>
        </xdr:cNvPr>
        <xdr:cNvSpPr/>
      </xdr:nvSpPr>
      <xdr:spPr>
        <a:xfrm rot="10800000">
          <a:off x="2296718" y="2623150"/>
          <a:ext cx="867726" cy="540318"/>
        </a:xfrm>
        <a:prstGeom prst="bentArrow">
          <a:avLst>
            <a:gd name="adj1" fmla="val 36765"/>
            <a:gd name="adj2" fmla="val 36765"/>
            <a:gd name="adj3" fmla="val 50000"/>
            <a:gd name="adj4" fmla="val 43750"/>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ru-RU" sz="1100">
            <a:solidFill>
              <a:schemeClr val="accent3">
                <a:lumMod val="50000"/>
              </a:schemeClr>
            </a:solidFill>
            <a:latin typeface="+mn-lt"/>
            <a:ea typeface="+mn-ea"/>
            <a:cs typeface="+mn-cs"/>
          </a:endParaRPr>
        </a:p>
      </xdr:txBody>
    </xdr:sp>
    <xdr:clientData/>
  </xdr:twoCellAnchor>
  <xdr:twoCellAnchor>
    <xdr:from>
      <xdr:col>39</xdr:col>
      <xdr:colOff>3000375</xdr:colOff>
      <xdr:row>19</xdr:row>
      <xdr:rowOff>76200</xdr:rowOff>
    </xdr:from>
    <xdr:to>
      <xdr:col>39</xdr:col>
      <xdr:colOff>3857625</xdr:colOff>
      <xdr:row>20</xdr:row>
      <xdr:rowOff>104775</xdr:rowOff>
    </xdr:to>
    <xdr:sp macro="" textlink="">
      <xdr:nvSpPr>
        <xdr:cNvPr id="26639" name="Button 15" hidden="1">
          <a:extLst>
            <a:ext uri="{63B3BB69-23CF-44E3-9099-C40C66FF867C}">
              <a14:compatExt xmlns:a14="http://schemas.microsoft.com/office/drawing/2010/main" spid="_x0000_s26639"/>
            </a:ext>
            <a:ext uri="{FF2B5EF4-FFF2-40B4-BE49-F238E27FC236}">
              <a16:creationId xmlns:a16="http://schemas.microsoft.com/office/drawing/2014/main" id="{00000000-0008-0000-0800-00000F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Обновить</a:t>
          </a:r>
        </a:p>
      </xdr:txBody>
    </xdr:sp>
    <xdr:clientData fPrintsWithSheet="0"/>
  </xdr:twoCellAnchor>
  <xdr:twoCellAnchor>
    <xdr:from>
      <xdr:col>0</xdr:col>
      <xdr:colOff>59220</xdr:colOff>
      <xdr:row>1</xdr:row>
      <xdr:rowOff>0</xdr:rowOff>
    </xdr:from>
    <xdr:to>
      <xdr:col>1</xdr:col>
      <xdr:colOff>1235351</xdr:colOff>
      <xdr:row>2</xdr:row>
      <xdr:rowOff>9525</xdr:rowOff>
    </xdr:to>
    <xdr:pic>
      <xdr:nvPicPr>
        <xdr:cNvPr id="9" name="TextBox1">
          <a:extLst>
            <a:ext uri="{FF2B5EF4-FFF2-40B4-BE49-F238E27FC236}">
              <a16:creationId xmlns:a16="http://schemas.microsoft.com/office/drawing/2014/main" id="{00000000-0008-0000-0800-000009000000}"/>
            </a:ext>
          </a:extLst>
        </xdr:cNvPr>
        <xdr:cNvPicPr preferRelativeResize="0">
          <a:picLocks noChangeArrowheads="1" noChangeShapeType="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220" y="99391"/>
          <a:ext cx="1250674" cy="258004"/>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2</xdr:col>
      <xdr:colOff>19050</xdr:colOff>
      <xdr:row>1</xdr:row>
      <xdr:rowOff>0</xdr:rowOff>
    </xdr:from>
    <xdr:to>
      <xdr:col>3</xdr:col>
      <xdr:colOff>1681</xdr:colOff>
      <xdr:row>2</xdr:row>
      <xdr:rowOff>0</xdr:rowOff>
    </xdr:to>
    <xdr:pic>
      <xdr:nvPicPr>
        <xdr:cNvPr id="10" name="TextBox2">
          <a:extLst>
            <a:ext uri="{FF2B5EF4-FFF2-40B4-BE49-F238E27FC236}">
              <a16:creationId xmlns:a16="http://schemas.microsoft.com/office/drawing/2014/main" id="{00000000-0008-0000-0800-00000A000000}"/>
            </a:ext>
          </a:extLst>
        </xdr:cNvPr>
        <xdr:cNvPicPr preferRelativeResize="0">
          <a:picLocks noChangeArrowheads="1" noChangeShapeType="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41344" y="100853"/>
          <a:ext cx="923925" cy="256054"/>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3</xdr:col>
      <xdr:colOff>515471</xdr:colOff>
      <xdr:row>4</xdr:row>
      <xdr:rowOff>97838</xdr:rowOff>
    </xdr:from>
    <xdr:to>
      <xdr:col>5</xdr:col>
      <xdr:colOff>51547</xdr:colOff>
      <xdr:row>6</xdr:row>
      <xdr:rowOff>180762</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2784906" y="834990"/>
          <a:ext cx="853011" cy="463924"/>
        </a:xfrm>
        <a:prstGeom prst="rect">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a:solidFill>
                <a:schemeClr val="accent3">
                  <a:lumMod val="50000"/>
                </a:schemeClr>
              </a:solidFill>
            </a:rPr>
            <a:t>Проектное давление</a:t>
          </a:r>
        </a:p>
      </xdr:txBody>
    </xdr:sp>
    <xdr:clientData/>
  </xdr:twoCellAnchor>
  <xdr:twoCellAnchor>
    <xdr:from>
      <xdr:col>4</xdr:col>
      <xdr:colOff>110792</xdr:colOff>
      <xdr:row>2</xdr:row>
      <xdr:rowOff>33618</xdr:rowOff>
    </xdr:from>
    <xdr:to>
      <xdr:col>4</xdr:col>
      <xdr:colOff>514204</xdr:colOff>
      <xdr:row>4</xdr:row>
      <xdr:rowOff>156883</xdr:rowOff>
    </xdr:to>
    <xdr:sp macro="" textlink="">
      <xdr:nvSpPr>
        <xdr:cNvPr id="17" name="Стрелка вверх 16">
          <a:extLst>
            <a:ext uri="{FF2B5EF4-FFF2-40B4-BE49-F238E27FC236}">
              <a16:creationId xmlns:a16="http://schemas.microsoft.com/office/drawing/2014/main" id="{00000000-0008-0000-0800-000011000000}"/>
            </a:ext>
          </a:extLst>
        </xdr:cNvPr>
        <xdr:cNvSpPr/>
      </xdr:nvSpPr>
      <xdr:spPr>
        <a:xfrm>
          <a:off x="3009705" y="381488"/>
          <a:ext cx="403412" cy="512547"/>
        </a:xfrm>
        <a:prstGeom prst="upArrow">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ru-RU" sz="1100">
            <a:solidFill>
              <a:schemeClr val="accent3">
                <a:lumMod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39</xdr:col>
          <xdr:colOff>447675</xdr:colOff>
          <xdr:row>9</xdr:row>
          <xdr:rowOff>0</xdr:rowOff>
        </xdr:from>
        <xdr:to>
          <xdr:col>39</xdr:col>
          <xdr:colOff>1533525</xdr:colOff>
          <xdr:row>10</xdr:row>
          <xdr:rowOff>19050</xdr:rowOff>
        </xdr:to>
        <xdr:sp macro="" textlink="">
          <xdr:nvSpPr>
            <xdr:cNvPr id="7" name="Button 3" hidden="1">
              <a:extLst>
                <a:ext uri="{63B3BB69-23CF-44E3-9099-C40C66FF867C}">
                  <a14:compatExt spid="_x0000_s26627"/>
                </a:ext>
                <a:ext uri="{FF2B5EF4-FFF2-40B4-BE49-F238E27FC236}">
                  <a16:creationId xmlns:a16="http://schemas.microsoft.com/office/drawing/2014/main" id="{00000000-0008-0000-0800-000007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Определить 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447675</xdr:colOff>
          <xdr:row>11</xdr:row>
          <xdr:rowOff>0</xdr:rowOff>
        </xdr:from>
        <xdr:to>
          <xdr:col>39</xdr:col>
          <xdr:colOff>1533525</xdr:colOff>
          <xdr:row>12</xdr:row>
          <xdr:rowOff>19050</xdr:rowOff>
        </xdr:to>
        <xdr:sp macro="" textlink="">
          <xdr:nvSpPr>
            <xdr:cNvPr id="8" name="Button 8" hidden="1">
              <a:extLst>
                <a:ext uri="{63B3BB69-23CF-44E3-9099-C40C66FF867C}">
                  <a14:compatExt spid="_x0000_s26632"/>
                </a:ext>
                <a:ext uri="{FF2B5EF4-FFF2-40B4-BE49-F238E27FC236}">
                  <a16:creationId xmlns:a16="http://schemas.microsoft.com/office/drawing/2014/main" id="{00000000-0008-0000-0800-000008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Подсчет циклов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933450</xdr:colOff>
          <xdr:row>12</xdr:row>
          <xdr:rowOff>95250</xdr:rowOff>
        </xdr:from>
        <xdr:to>
          <xdr:col>39</xdr:col>
          <xdr:colOff>1152525</xdr:colOff>
          <xdr:row>13</xdr:row>
          <xdr:rowOff>142875</xdr:rowOff>
        </xdr:to>
        <xdr:sp macro="" textlink="">
          <xdr:nvSpPr>
            <xdr:cNvPr id="26635" name="FastNFurious"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2057400</xdr:colOff>
          <xdr:row>12</xdr:row>
          <xdr:rowOff>95250</xdr:rowOff>
        </xdr:from>
        <xdr:to>
          <xdr:col>39</xdr:col>
          <xdr:colOff>2286000</xdr:colOff>
          <xdr:row>13</xdr:row>
          <xdr:rowOff>133350</xdr:rowOff>
        </xdr:to>
        <xdr:sp macro="" textlink="">
          <xdr:nvSpPr>
            <xdr:cNvPr id="26636" name="SlowpockStyle"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3000375</xdr:colOff>
          <xdr:row>19</xdr:row>
          <xdr:rowOff>76200</xdr:rowOff>
        </xdr:from>
        <xdr:to>
          <xdr:col>39</xdr:col>
          <xdr:colOff>3857625</xdr:colOff>
          <xdr:row>20</xdr:row>
          <xdr:rowOff>104775</xdr:rowOff>
        </xdr:to>
        <xdr:sp macro="" textlink="">
          <xdr:nvSpPr>
            <xdr:cNvPr id="11" name="Button 15" hidden="1">
              <a:extLst>
                <a:ext uri="{63B3BB69-23CF-44E3-9099-C40C66FF867C}">
                  <a14:compatExt spid="_x0000_s26639"/>
                </a:ext>
                <a:ext uri="{FF2B5EF4-FFF2-40B4-BE49-F238E27FC236}">
                  <a16:creationId xmlns:a16="http://schemas.microsoft.com/office/drawing/2014/main" id="{00000000-0008-0000-0800-00000B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Обновить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714375</xdr:colOff>
          <xdr:row>1</xdr:row>
          <xdr:rowOff>38100</xdr:rowOff>
        </xdr:from>
        <xdr:to>
          <xdr:col>2</xdr:col>
          <xdr:colOff>876300</xdr:colOff>
          <xdr:row>1</xdr:row>
          <xdr:rowOff>190500</xdr:rowOff>
        </xdr:to>
        <xdr:sp macro="" textlink="">
          <xdr:nvSpPr>
            <xdr:cNvPr id="26654" name="Button 30" hidden="1">
              <a:extLst>
                <a:ext uri="{63B3BB69-23CF-44E3-9099-C40C66FF867C}">
                  <a14:compatExt spid="_x0000_s26654"/>
                </a:ext>
                <a:ext uri="{FF2B5EF4-FFF2-40B4-BE49-F238E27FC236}">
                  <a16:creationId xmlns:a16="http://schemas.microsoft.com/office/drawing/2014/main" id="{00000000-0008-0000-0800-00001E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FF0000"/>
                  </a:solidFill>
                  <a:latin typeface="Calibri"/>
                  <a:cs typeface="Calibri"/>
                </a:rPr>
                <a:t>X</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КлассДеф" displayName="КлассДеф" ref="U1:W143" totalsRowShown="0">
  <autoFilter ref="U1:W143" xr:uid="{00000000-0009-0000-0100-000001000000}"/>
  <sortState xmlns:xlrd2="http://schemas.microsoft.com/office/spreadsheetml/2017/richdata2" ref="U2:W62">
    <sortCondition ref="V1:V62"/>
  </sortState>
  <tableColumns count="3">
    <tableColumn id="1" xr3:uid="{00000000-0010-0000-0000-000001000000}" name="Наименование"/>
    <tableColumn id="2" xr3:uid="{00000000-0010-0000-0000-000002000000}" name="Тип"/>
    <tableColumn id="3" xr3:uid="{00000000-0010-0000-0000-000003000000}" name="Источник"/>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Таблица3" displayName="Таблица3" ref="AA1:AA65" totalsRowShown="0">
  <autoFilter ref="AA1:AA65" xr:uid="{00000000-0009-0000-0100-000003000000}"/>
  <sortState xmlns:xlrd2="http://schemas.microsoft.com/office/spreadsheetml/2017/richdata2" ref="AA2:AA65">
    <sortCondition ref="AA1:AA65"/>
  </sortState>
  <tableColumns count="1">
    <tableColumn id="1" xr3:uid="{00000000-0010-0000-0100-000001000000}" name="Область"/>
  </tableColumns>
  <tableStyleInfo name="TableStyleMedium16"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0.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1.xml"/><Relationship Id="rId4" Type="http://schemas.openxmlformats.org/officeDocument/2006/relationships/ctrlProp" Target="../ctrlProps/ctrlProp7.xml"/><Relationship Id="rId9" Type="http://schemas.openxmlformats.org/officeDocument/2006/relationships/table" Target="../tables/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pageSetUpPr fitToPage="1"/>
  </sheetPr>
  <dimension ref="A1:CT105"/>
  <sheetViews>
    <sheetView tabSelected="1" topLeftCell="A86" zoomScale="80" zoomScaleNormal="80" workbookViewId="0">
      <selection activeCell="G109" sqref="G109"/>
    </sheetView>
  </sheetViews>
  <sheetFormatPr defaultColWidth="9.140625" defaultRowHeight="15" x14ac:dyDescent="0.25"/>
  <cols>
    <col min="1" max="1" width="12.7109375" style="186" customWidth="1"/>
    <col min="2" max="2" width="15.7109375" style="22" customWidth="1"/>
    <col min="3" max="3" width="21" style="22" customWidth="1"/>
    <col min="4" max="4" width="4.85546875" style="23" customWidth="1"/>
    <col min="5" max="5" width="32" style="22" customWidth="1"/>
    <col min="6" max="6" width="9.28515625" style="24" customWidth="1"/>
    <col min="7" max="7" width="16.28515625" style="22" customWidth="1"/>
    <col min="8" max="8" width="15.140625" style="22" customWidth="1"/>
    <col min="9" max="9" width="7.7109375" style="24" customWidth="1"/>
    <col min="10" max="10" width="18.5703125" style="24" customWidth="1"/>
    <col min="11" max="11" width="3.85546875" style="24" customWidth="1"/>
    <col min="12" max="16" width="9.140625" style="22" customWidth="1"/>
    <col min="17" max="17" width="26.85546875" style="22" customWidth="1"/>
    <col min="18" max="18" width="46.5703125" style="22" customWidth="1"/>
    <col min="19" max="20" width="6.42578125" style="22" customWidth="1"/>
    <col min="21" max="21" width="5.7109375" style="22" customWidth="1"/>
    <col min="22" max="24" width="8.140625" style="22" customWidth="1"/>
    <col min="25" max="25" width="6.7109375" style="22" customWidth="1"/>
    <col min="26" max="26" width="7.5703125" style="22" customWidth="1"/>
    <col min="27" max="27" width="8.28515625" style="22" customWidth="1"/>
    <col min="28" max="28" width="8.7109375" style="22" customWidth="1"/>
    <col min="29" max="29" width="14.7109375" style="22" customWidth="1"/>
    <col min="30" max="30" width="8.28515625" style="22" customWidth="1"/>
    <col min="31" max="31" width="16" style="22" customWidth="1"/>
    <col min="32" max="32" width="8.28515625" style="22" customWidth="1"/>
    <col min="33" max="40" width="9.42578125" style="22" customWidth="1"/>
    <col min="41" max="44" width="10.140625" style="22" customWidth="1"/>
    <col min="45" max="45" width="12.7109375" style="22" customWidth="1"/>
    <col min="46" max="46" width="10.85546875" style="22" customWidth="1"/>
    <col min="47" max="48" width="6.28515625" style="22" customWidth="1"/>
    <col min="49" max="49" width="8.42578125" style="22" customWidth="1"/>
    <col min="50" max="50" width="9.42578125" style="22" customWidth="1"/>
    <col min="51" max="52" width="16.140625" style="22" customWidth="1"/>
    <col min="53" max="53" width="18.28515625" style="22" customWidth="1"/>
    <col min="54" max="54" width="15.28515625" style="22" customWidth="1"/>
    <col min="55" max="55" width="16.7109375" style="22" customWidth="1"/>
    <col min="56" max="56" width="17.5703125" style="22" customWidth="1"/>
    <col min="57" max="57" width="11.7109375" style="22" customWidth="1"/>
    <col min="58" max="58" width="12" style="22" customWidth="1"/>
    <col min="59" max="61" width="9.140625" style="22"/>
    <col min="62" max="62" width="32.28515625" style="22" customWidth="1"/>
    <col min="63" max="64" width="9.140625" style="22"/>
    <col min="65" max="65" width="28.140625" style="22" customWidth="1"/>
    <col min="66" max="70" width="9.140625" style="22"/>
    <col min="71" max="71" width="36.7109375" style="22" customWidth="1"/>
    <col min="72" max="72" width="20.28515625" style="22" customWidth="1"/>
    <col min="73" max="73" width="22.28515625" style="22" customWidth="1"/>
    <col min="74" max="74" width="41.85546875" style="22" customWidth="1"/>
    <col min="75" max="75" width="43.140625" style="22" customWidth="1"/>
    <col min="76" max="76" width="17.28515625" style="22" customWidth="1"/>
    <col min="77" max="77" width="22" style="22" customWidth="1"/>
    <col min="78" max="78" width="9.140625" style="22"/>
    <col min="79" max="79" width="37" style="22" customWidth="1"/>
    <col min="80" max="80" width="53.140625" style="22" customWidth="1"/>
    <col min="81" max="81" width="17.85546875" style="22" customWidth="1"/>
    <col min="82" max="82" width="23.140625" style="22" customWidth="1"/>
    <col min="83" max="83" width="21.28515625" style="22" customWidth="1"/>
    <col min="84" max="84" width="44.5703125" style="22" customWidth="1"/>
    <col min="85" max="85" width="96.140625" style="22" customWidth="1"/>
    <col min="86" max="86" width="22.7109375" style="22" customWidth="1"/>
    <col min="87" max="90" width="9.140625" style="22"/>
    <col min="91" max="91" width="15.7109375" style="22" customWidth="1"/>
    <col min="92" max="92" width="9.140625" style="22"/>
    <col min="93" max="93" width="15.28515625" style="22" customWidth="1"/>
    <col min="94" max="94" width="18.42578125" style="22" customWidth="1"/>
    <col min="95" max="95" width="13.28515625" style="22" customWidth="1"/>
    <col min="96" max="97" width="9.140625" style="22"/>
    <col min="98" max="98" width="13.140625" style="22" customWidth="1"/>
    <col min="99" max="16384" width="9.140625" style="22"/>
  </cols>
  <sheetData>
    <row r="1" spans="1:98" s="25" customFormat="1" hidden="1" x14ac:dyDescent="0.25">
      <c r="A1" s="183"/>
      <c r="D1" s="26"/>
      <c r="F1" s="27"/>
      <c r="I1" s="27"/>
      <c r="J1" s="27"/>
      <c r="K1" s="27"/>
    </row>
    <row r="2" spans="1:98" s="25" customFormat="1" hidden="1" x14ac:dyDescent="0.25">
      <c r="A2" s="183"/>
      <c r="D2" s="26"/>
      <c r="F2" s="27"/>
      <c r="I2" s="27"/>
      <c r="J2" s="27"/>
      <c r="K2" s="27"/>
    </row>
    <row r="3" spans="1:98" s="25" customFormat="1" hidden="1" x14ac:dyDescent="0.25">
      <c r="A3" s="183"/>
      <c r="D3" s="26"/>
      <c r="F3" s="27"/>
      <c r="I3" s="27"/>
      <c r="J3" s="27"/>
      <c r="K3" s="27"/>
    </row>
    <row r="4" spans="1:98" s="25" customFormat="1" hidden="1" x14ac:dyDescent="0.25">
      <c r="A4" s="183"/>
      <c r="D4" s="26"/>
      <c r="F4" s="27"/>
      <c r="I4" s="27"/>
      <c r="J4" s="27"/>
      <c r="K4" s="27"/>
    </row>
    <row r="5" spans="1:98" s="25" customFormat="1" hidden="1" x14ac:dyDescent="0.25">
      <c r="A5" s="183"/>
      <c r="D5" s="26"/>
      <c r="F5" s="27"/>
      <c r="I5" s="27"/>
      <c r="J5" s="27"/>
      <c r="K5" s="27"/>
    </row>
    <row r="6" spans="1:98" s="25" customFormat="1" hidden="1" x14ac:dyDescent="0.25">
      <c r="A6" s="183"/>
      <c r="D6" s="26"/>
      <c r="F6" s="27"/>
      <c r="I6" s="27"/>
      <c r="J6" s="27"/>
      <c r="K6" s="27"/>
    </row>
    <row r="7" spans="1:98" s="25" customFormat="1" hidden="1" x14ac:dyDescent="0.25">
      <c r="A7" s="183"/>
      <c r="D7" s="26"/>
      <c r="F7" s="27"/>
      <c r="I7" s="27"/>
      <c r="J7" s="27"/>
      <c r="K7" s="27"/>
    </row>
    <row r="8" spans="1:98" s="28" customFormat="1" ht="17.25" customHeight="1" x14ac:dyDescent="0.25">
      <c r="A8" s="293" t="s">
        <v>10</v>
      </c>
      <c r="B8" s="293"/>
      <c r="C8" s="293"/>
      <c r="D8" s="293"/>
      <c r="E8" s="293"/>
      <c r="F8" s="285" t="s">
        <v>92</v>
      </c>
      <c r="G8" s="286" t="s">
        <v>85</v>
      </c>
      <c r="H8" s="278" t="s">
        <v>292</v>
      </c>
      <c r="I8" s="279"/>
      <c r="J8" s="279"/>
      <c r="K8" s="279"/>
      <c r="L8" s="279"/>
      <c r="M8" s="279"/>
      <c r="N8" s="279"/>
      <c r="O8" s="279"/>
      <c r="P8" s="279"/>
      <c r="Q8" s="279"/>
      <c r="R8" s="279"/>
      <c r="S8" s="279"/>
      <c r="T8" s="279"/>
      <c r="U8" s="279"/>
      <c r="V8" s="280"/>
      <c r="W8" s="278" t="s">
        <v>293</v>
      </c>
      <c r="X8" s="279"/>
      <c r="Y8" s="279"/>
      <c r="Z8" s="279"/>
      <c r="AA8" s="279"/>
      <c r="AB8" s="279"/>
      <c r="AC8" s="280"/>
      <c r="AD8" s="278" t="s">
        <v>307</v>
      </c>
      <c r="AE8" s="279"/>
      <c r="AF8" s="279"/>
      <c r="AG8" s="279"/>
      <c r="AH8" s="279"/>
      <c r="AI8" s="279"/>
      <c r="AJ8" s="279"/>
      <c r="AK8" s="279"/>
      <c r="AL8" s="279"/>
      <c r="AM8" s="279"/>
      <c r="AN8" s="279"/>
      <c r="AO8" s="279"/>
      <c r="AP8" s="279"/>
      <c r="AQ8" s="279"/>
      <c r="AR8" s="279"/>
      <c r="AS8" s="279"/>
      <c r="AT8" s="280"/>
      <c r="AU8" s="289" t="s">
        <v>308</v>
      </c>
      <c r="AV8" s="290"/>
      <c r="AW8" s="277" t="s">
        <v>458</v>
      </c>
      <c r="AX8" s="277" t="s">
        <v>316</v>
      </c>
      <c r="AY8" s="277" t="s">
        <v>514</v>
      </c>
      <c r="AZ8" s="265"/>
      <c r="BA8" s="255"/>
      <c r="BB8" s="255"/>
      <c r="BC8" s="255"/>
      <c r="BD8" s="255"/>
      <c r="BE8" s="255"/>
      <c r="BF8" s="255"/>
      <c r="CS8"/>
      <c r="CT8"/>
    </row>
    <row r="9" spans="1:98" s="28" customFormat="1" ht="50.25" customHeight="1" x14ac:dyDescent="0.25">
      <c r="A9" s="293"/>
      <c r="B9" s="293"/>
      <c r="C9" s="293"/>
      <c r="D9" s="293"/>
      <c r="E9" s="293"/>
      <c r="F9" s="285"/>
      <c r="G9" s="286"/>
      <c r="H9" s="277" t="s">
        <v>1</v>
      </c>
      <c r="I9" s="277" t="s">
        <v>12</v>
      </c>
      <c r="J9" s="277" t="s">
        <v>86</v>
      </c>
      <c r="K9" s="277" t="s">
        <v>3</v>
      </c>
      <c r="L9" s="294" t="s">
        <v>239</v>
      </c>
      <c r="M9" s="294" t="s">
        <v>242</v>
      </c>
      <c r="N9" s="278" t="s">
        <v>243</v>
      </c>
      <c r="O9" s="279"/>
      <c r="P9" s="280"/>
      <c r="Q9" s="276" t="s">
        <v>459</v>
      </c>
      <c r="R9" s="284" t="s">
        <v>4</v>
      </c>
      <c r="S9" s="277" t="s">
        <v>251</v>
      </c>
      <c r="T9" s="277" t="s">
        <v>252</v>
      </c>
      <c r="U9" s="277" t="s">
        <v>13</v>
      </c>
      <c r="V9" s="277" t="s">
        <v>14</v>
      </c>
      <c r="W9" s="278" t="s">
        <v>257</v>
      </c>
      <c r="X9" s="280"/>
      <c r="Y9" s="281" t="s">
        <v>334</v>
      </c>
      <c r="Z9" s="282"/>
      <c r="AA9" s="282"/>
      <c r="AB9" s="283"/>
      <c r="AC9" s="284" t="s">
        <v>8</v>
      </c>
      <c r="AD9" s="278" t="s">
        <v>297</v>
      </c>
      <c r="AE9" s="279"/>
      <c r="AF9" s="280"/>
      <c r="AG9" s="278" t="s">
        <v>460</v>
      </c>
      <c r="AH9" s="280"/>
      <c r="AI9" s="288" t="s">
        <v>461</v>
      </c>
      <c r="AJ9" s="278" t="s">
        <v>462</v>
      </c>
      <c r="AK9" s="280"/>
      <c r="AL9" s="288" t="s">
        <v>463</v>
      </c>
      <c r="AM9" s="278" t="s">
        <v>464</v>
      </c>
      <c r="AN9" s="280"/>
      <c r="AO9" s="288" t="s">
        <v>465</v>
      </c>
      <c r="AP9" s="288" t="s">
        <v>466</v>
      </c>
      <c r="AQ9" s="288" t="s">
        <v>467</v>
      </c>
      <c r="AR9" s="288" t="s">
        <v>306</v>
      </c>
      <c r="AS9" s="288" t="s">
        <v>468</v>
      </c>
      <c r="AT9" s="288" t="s">
        <v>447</v>
      </c>
      <c r="AU9" s="291"/>
      <c r="AV9" s="292"/>
      <c r="AW9" s="277"/>
      <c r="AX9" s="277"/>
      <c r="AY9" s="277"/>
      <c r="AZ9" s="267"/>
      <c r="BA9" s="273" t="s">
        <v>2037</v>
      </c>
      <c r="BB9" s="273" t="s">
        <v>2038</v>
      </c>
      <c r="BC9" s="273" t="s">
        <v>2039</v>
      </c>
      <c r="BD9" s="273" t="s">
        <v>2040</v>
      </c>
      <c r="BE9" s="276" t="s">
        <v>2041</v>
      </c>
      <c r="BF9" s="273" t="s">
        <v>2042</v>
      </c>
      <c r="BS9" s="256" t="s">
        <v>2043</v>
      </c>
      <c r="BU9" s="256" t="s">
        <v>2044</v>
      </c>
      <c r="BV9" s="256" t="s">
        <v>2043</v>
      </c>
      <c r="BX9" s="256" t="s">
        <v>2044</v>
      </c>
      <c r="BY9" s="256" t="s">
        <v>2044</v>
      </c>
      <c r="CA9" s="256" t="s">
        <v>2043</v>
      </c>
      <c r="CC9" s="256" t="s">
        <v>2044</v>
      </c>
      <c r="CD9" s="256" t="s">
        <v>2044</v>
      </c>
      <c r="CE9" s="256" t="s">
        <v>2044</v>
      </c>
      <c r="CF9" s="256" t="s">
        <v>2043</v>
      </c>
      <c r="CH9" s="256" t="s">
        <v>2044</v>
      </c>
      <c r="CS9"/>
      <c r="CT9"/>
    </row>
    <row r="10" spans="1:98" s="28" customFormat="1" ht="178.9" customHeight="1" x14ac:dyDescent="0.25">
      <c r="A10" s="184" t="s">
        <v>400</v>
      </c>
      <c r="B10" s="152" t="s">
        <v>6</v>
      </c>
      <c r="C10" s="152" t="s">
        <v>7</v>
      </c>
      <c r="D10" s="152" t="s">
        <v>15</v>
      </c>
      <c r="E10" s="152" t="s">
        <v>0</v>
      </c>
      <c r="F10" s="285"/>
      <c r="G10" s="287"/>
      <c r="H10" s="277"/>
      <c r="I10" s="277"/>
      <c r="J10" s="277"/>
      <c r="K10" s="277"/>
      <c r="L10" s="287"/>
      <c r="M10" s="287"/>
      <c r="N10" s="62" t="s">
        <v>455</v>
      </c>
      <c r="O10" s="62" t="s">
        <v>456</v>
      </c>
      <c r="P10" s="62" t="s">
        <v>457</v>
      </c>
      <c r="Q10" s="275"/>
      <c r="R10" s="284"/>
      <c r="S10" s="277"/>
      <c r="T10" s="277"/>
      <c r="U10" s="277"/>
      <c r="V10" s="277"/>
      <c r="W10" s="64" t="s">
        <v>258</v>
      </c>
      <c r="X10" s="64" t="s">
        <v>259</v>
      </c>
      <c r="Y10" s="73" t="s">
        <v>285</v>
      </c>
      <c r="Z10" s="73" t="s">
        <v>286</v>
      </c>
      <c r="AA10" s="73" t="s">
        <v>287</v>
      </c>
      <c r="AB10" s="73" t="s">
        <v>288</v>
      </c>
      <c r="AC10" s="284"/>
      <c r="AD10" s="73" t="s">
        <v>428</v>
      </c>
      <c r="AE10" s="73" t="s">
        <v>429</v>
      </c>
      <c r="AF10" s="73" t="s">
        <v>430</v>
      </c>
      <c r="AG10" s="145" t="s">
        <v>298</v>
      </c>
      <c r="AH10" s="145" t="s">
        <v>431</v>
      </c>
      <c r="AI10" s="288"/>
      <c r="AJ10" s="147" t="s">
        <v>298</v>
      </c>
      <c r="AK10" s="197" t="s">
        <v>431</v>
      </c>
      <c r="AL10" s="288"/>
      <c r="AM10" s="147" t="s">
        <v>298</v>
      </c>
      <c r="AN10" s="197" t="s">
        <v>431</v>
      </c>
      <c r="AO10" s="288"/>
      <c r="AP10" s="288"/>
      <c r="AQ10" s="288"/>
      <c r="AR10" s="288"/>
      <c r="AS10" s="288"/>
      <c r="AT10" s="288"/>
      <c r="AU10" s="149" t="s">
        <v>309</v>
      </c>
      <c r="AV10" s="149" t="s">
        <v>41</v>
      </c>
      <c r="AW10" s="277"/>
      <c r="AX10" s="277"/>
      <c r="AY10" s="277"/>
      <c r="AZ10" s="268"/>
      <c r="BA10" s="274"/>
      <c r="BB10" s="274"/>
      <c r="BC10" s="275"/>
      <c r="BD10" s="275"/>
      <c r="BE10" s="275"/>
      <c r="BF10" s="274"/>
      <c r="BG10" s="28" t="s">
        <v>2045</v>
      </c>
      <c r="BH10" s="28" t="s">
        <v>2046</v>
      </c>
      <c r="BI10" s="256" t="s">
        <v>2047</v>
      </c>
      <c r="BJ10" s="256" t="s">
        <v>2048</v>
      </c>
      <c r="BK10" s="28" t="s">
        <v>2046</v>
      </c>
      <c r="BL10" s="256" t="s">
        <v>2049</v>
      </c>
      <c r="BM10" s="256" t="s">
        <v>2050</v>
      </c>
      <c r="BN10" s="256" t="s">
        <v>2051</v>
      </c>
      <c r="BO10" s="256" t="s">
        <v>2052</v>
      </c>
      <c r="BP10" s="256" t="s">
        <v>2053</v>
      </c>
      <c r="BQ10" s="256" t="s">
        <v>2054</v>
      </c>
      <c r="BR10" s="256" t="s">
        <v>2055</v>
      </c>
      <c r="BS10" s="256" t="s">
        <v>2056</v>
      </c>
      <c r="BT10" s="28" t="s">
        <v>2057</v>
      </c>
      <c r="BU10" s="256" t="s">
        <v>2058</v>
      </c>
      <c r="BV10" s="256" t="s">
        <v>2059</v>
      </c>
      <c r="BW10" s="256" t="s">
        <v>2057</v>
      </c>
      <c r="BX10" s="256" t="s">
        <v>2060</v>
      </c>
      <c r="BY10" s="256" t="s">
        <v>2061</v>
      </c>
      <c r="BZ10" s="256" t="s">
        <v>2062</v>
      </c>
      <c r="CA10" s="256" t="s">
        <v>2063</v>
      </c>
      <c r="CB10" s="256" t="s">
        <v>2057</v>
      </c>
      <c r="CC10" s="256" t="s">
        <v>2064</v>
      </c>
      <c r="CD10" s="256" t="s">
        <v>2065</v>
      </c>
      <c r="CE10" s="256" t="s">
        <v>2066</v>
      </c>
      <c r="CF10" s="256" t="s">
        <v>2067</v>
      </c>
      <c r="CG10" s="256" t="s">
        <v>2057</v>
      </c>
      <c r="CH10" s="256" t="s">
        <v>2068</v>
      </c>
      <c r="CI10" s="256" t="s">
        <v>2069</v>
      </c>
      <c r="CJ10" s="256" t="s">
        <v>2069</v>
      </c>
      <c r="CK10" s="256" t="s">
        <v>2070</v>
      </c>
      <c r="CL10" s="256" t="s">
        <v>2070</v>
      </c>
      <c r="CM10" s="256" t="s">
        <v>2071</v>
      </c>
      <c r="CN10" s="256"/>
      <c r="CO10" s="256" t="s">
        <v>2072</v>
      </c>
      <c r="CP10" s="256" t="s">
        <v>2073</v>
      </c>
      <c r="CQ10" s="256" t="s">
        <v>2074</v>
      </c>
      <c r="CR10" s="256" t="s">
        <v>2070</v>
      </c>
      <c r="CS10" t="s">
        <v>2057</v>
      </c>
      <c r="CT10" t="s">
        <v>2465</v>
      </c>
    </row>
    <row r="11" spans="1:98" s="28" customFormat="1" x14ac:dyDescent="0.25">
      <c r="A11" s="181" t="s">
        <v>89</v>
      </c>
      <c r="B11" s="151" t="s">
        <v>89</v>
      </c>
      <c r="C11" s="151" t="s">
        <v>88</v>
      </c>
      <c r="D11" s="151" t="s">
        <v>88</v>
      </c>
      <c r="E11" s="151" t="s">
        <v>88</v>
      </c>
      <c r="F11" s="29" t="s">
        <v>88</v>
      </c>
      <c r="G11" s="30" t="s">
        <v>88</v>
      </c>
      <c r="H11" s="30" t="s">
        <v>88</v>
      </c>
      <c r="I11" s="30" t="s">
        <v>88</v>
      </c>
      <c r="J11" s="190" t="s">
        <v>88</v>
      </c>
      <c r="K11" s="190" t="s">
        <v>89</v>
      </c>
      <c r="L11" s="61" t="s">
        <v>88</v>
      </c>
      <c r="M11" s="61" t="s">
        <v>88</v>
      </c>
      <c r="N11" s="61" t="s">
        <v>88</v>
      </c>
      <c r="O11" s="61" t="s">
        <v>88</v>
      </c>
      <c r="P11" s="61" t="s">
        <v>88</v>
      </c>
      <c r="Q11" s="190" t="s">
        <v>88</v>
      </c>
      <c r="R11" s="30" t="s">
        <v>88</v>
      </c>
      <c r="S11" s="30" t="s">
        <v>88</v>
      </c>
      <c r="T11" s="61" t="s">
        <v>88</v>
      </c>
      <c r="U11" s="30" t="s">
        <v>88</v>
      </c>
      <c r="V11" s="30" t="s">
        <v>88</v>
      </c>
      <c r="W11" s="61" t="s">
        <v>88</v>
      </c>
      <c r="X11" s="61" t="s">
        <v>88</v>
      </c>
      <c r="Y11" s="31" t="s">
        <v>88</v>
      </c>
      <c r="Z11" s="31" t="s">
        <v>88</v>
      </c>
      <c r="AA11" s="31" t="s">
        <v>88</v>
      </c>
      <c r="AB11" s="31" t="s">
        <v>88</v>
      </c>
      <c r="AC11" s="30" t="s">
        <v>89</v>
      </c>
      <c r="AD11" s="74" t="s">
        <v>88</v>
      </c>
      <c r="AE11" s="74" t="s">
        <v>88</v>
      </c>
      <c r="AF11" s="74" t="s">
        <v>88</v>
      </c>
      <c r="AG11" s="190" t="s">
        <v>88</v>
      </c>
      <c r="AH11" s="146" t="s">
        <v>88</v>
      </c>
      <c r="AI11" s="30" t="s">
        <v>88</v>
      </c>
      <c r="AJ11" s="190" t="s">
        <v>88</v>
      </c>
      <c r="AK11" s="148" t="s">
        <v>88</v>
      </c>
      <c r="AL11" s="148" t="s">
        <v>88</v>
      </c>
      <c r="AM11" s="190" t="s">
        <v>88</v>
      </c>
      <c r="AN11" s="148" t="s">
        <v>88</v>
      </c>
      <c r="AO11" s="148" t="s">
        <v>88</v>
      </c>
      <c r="AP11" s="150" t="s">
        <v>88</v>
      </c>
      <c r="AQ11" s="150" t="s">
        <v>88</v>
      </c>
      <c r="AR11" s="150" t="s">
        <v>89</v>
      </c>
      <c r="AS11" s="150" t="s">
        <v>89</v>
      </c>
      <c r="AT11" s="150" t="s">
        <v>89</v>
      </c>
      <c r="AU11" s="219" t="s">
        <v>88</v>
      </c>
      <c r="AV11" s="219" t="s">
        <v>88</v>
      </c>
      <c r="AW11" s="150" t="s">
        <v>88</v>
      </c>
      <c r="AX11" s="150" t="s">
        <v>88</v>
      </c>
      <c r="AY11" s="150" t="s">
        <v>89</v>
      </c>
      <c r="AZ11" s="266"/>
      <c r="BA11" s="255"/>
      <c r="BB11" s="255"/>
      <c r="BC11" s="255"/>
      <c r="BD11" s="255"/>
      <c r="BE11" s="255"/>
      <c r="BF11" s="255"/>
      <c r="CS11"/>
      <c r="CT11"/>
    </row>
    <row r="12" spans="1:98" s="40" customFormat="1" ht="38.25" x14ac:dyDescent="0.25">
      <c r="A12" s="185">
        <v>20220401</v>
      </c>
      <c r="B12" s="32" t="s">
        <v>17</v>
      </c>
      <c r="C12" s="32" t="s">
        <v>16</v>
      </c>
      <c r="D12" s="32">
        <v>2</v>
      </c>
      <c r="E12" s="32" t="s">
        <v>21</v>
      </c>
      <c r="F12" s="36">
        <v>101</v>
      </c>
      <c r="G12" s="161" t="s">
        <v>232</v>
      </c>
      <c r="H12" s="159" t="s">
        <v>20</v>
      </c>
      <c r="I12" s="33">
        <v>7</v>
      </c>
      <c r="J12" s="35" t="s">
        <v>236</v>
      </c>
      <c r="K12" s="34" t="s">
        <v>423</v>
      </c>
      <c r="L12" s="65">
        <v>1420</v>
      </c>
      <c r="M12" s="65">
        <v>18.7</v>
      </c>
      <c r="N12" s="65">
        <v>306</v>
      </c>
      <c r="O12" s="65">
        <v>190.5</v>
      </c>
      <c r="P12" s="65">
        <v>713</v>
      </c>
      <c r="Q12" s="72" t="s">
        <v>427</v>
      </c>
      <c r="R12" s="61" t="s">
        <v>249</v>
      </c>
      <c r="S12" s="37">
        <v>1983</v>
      </c>
      <c r="T12" s="37">
        <v>1982</v>
      </c>
      <c r="U12" s="38">
        <v>7.4</v>
      </c>
      <c r="V12" s="49">
        <v>7.4</v>
      </c>
      <c r="W12" s="49">
        <v>37</v>
      </c>
      <c r="X12" s="49">
        <v>4</v>
      </c>
      <c r="Y12" s="37">
        <v>30</v>
      </c>
      <c r="Z12" s="37">
        <v>5</v>
      </c>
      <c r="AA12" s="37">
        <v>0</v>
      </c>
      <c r="AB12" s="37">
        <v>1</v>
      </c>
      <c r="AC12" s="35"/>
      <c r="AD12" s="65">
        <v>200</v>
      </c>
      <c r="AE12" s="65">
        <v>90.5</v>
      </c>
      <c r="AF12" s="65">
        <v>510</v>
      </c>
      <c r="AG12" s="49">
        <v>51</v>
      </c>
      <c r="AH12" s="49">
        <v>30</v>
      </c>
      <c r="AI12" s="39">
        <v>16</v>
      </c>
      <c r="AJ12" s="49">
        <v>51</v>
      </c>
      <c r="AK12" s="49">
        <v>30</v>
      </c>
      <c r="AL12" s="39">
        <v>16</v>
      </c>
      <c r="AM12" s="49">
        <v>51</v>
      </c>
      <c r="AN12" s="49">
        <v>30</v>
      </c>
      <c r="AO12" s="39">
        <v>16</v>
      </c>
      <c r="AP12" s="39">
        <v>16</v>
      </c>
      <c r="AQ12" s="39">
        <v>16</v>
      </c>
      <c r="AR12" s="65">
        <v>45.3</v>
      </c>
      <c r="AS12" s="65">
        <v>510</v>
      </c>
      <c r="AT12" s="65">
        <v>5.0999999999999996</v>
      </c>
      <c r="AU12" s="37">
        <v>2011</v>
      </c>
      <c r="AV12" s="37">
        <v>2008</v>
      </c>
      <c r="AW12" s="65">
        <v>700.1</v>
      </c>
      <c r="AX12" s="37">
        <v>2035</v>
      </c>
      <c r="AY12" s="35"/>
      <c r="AZ12" s="270"/>
      <c r="BA12" s="65" t="s">
        <v>2075</v>
      </c>
      <c r="BB12" s="65" t="s">
        <v>2076</v>
      </c>
      <c r="BC12" s="65" t="s">
        <v>2077</v>
      </c>
      <c r="BD12" s="65" t="s">
        <v>2078</v>
      </c>
      <c r="BE12" s="65" t="s">
        <v>2079</v>
      </c>
      <c r="BF12" s="65" t="s">
        <v>2080</v>
      </c>
      <c r="BG12" s="28" t="s">
        <v>2081</v>
      </c>
      <c r="BH12" s="257" t="s">
        <v>2082</v>
      </c>
      <c r="BI12" s="258" t="s">
        <v>2083</v>
      </c>
      <c r="BJ12" s="259" t="s">
        <v>2084</v>
      </c>
      <c r="BK12" s="257" t="s">
        <v>2085</v>
      </c>
      <c r="BL12" s="258" t="s">
        <v>2086</v>
      </c>
      <c r="BM12" s="259" t="s">
        <v>2087</v>
      </c>
      <c r="BN12" s="258" t="s">
        <v>2088</v>
      </c>
      <c r="BO12" s="258" t="s">
        <v>2089</v>
      </c>
      <c r="BP12" s="258" t="s">
        <v>2090</v>
      </c>
      <c r="BQ12" s="258" t="s">
        <v>2091</v>
      </c>
      <c r="BR12" s="258" t="s">
        <v>2092</v>
      </c>
      <c r="BS12" s="259" t="s">
        <v>2093</v>
      </c>
      <c r="BT12" s="260" t="s">
        <v>2094</v>
      </c>
      <c r="BU12" s="259" t="s">
        <v>2095</v>
      </c>
      <c r="BV12" s="259" t="s">
        <v>2096</v>
      </c>
      <c r="BW12" s="257" t="s">
        <v>2097</v>
      </c>
      <c r="BX12" s="259" t="s">
        <v>2098</v>
      </c>
      <c r="BY12" s="259" t="s">
        <v>2099</v>
      </c>
      <c r="BZ12" s="258" t="s">
        <v>2100</v>
      </c>
      <c r="CA12" s="259" t="s">
        <v>2101</v>
      </c>
      <c r="CB12" s="260" t="s">
        <v>2102</v>
      </c>
      <c r="CC12" s="259" t="s">
        <v>2103</v>
      </c>
      <c r="CD12" s="259" t="s">
        <v>2104</v>
      </c>
      <c r="CE12" s="259" t="s">
        <v>2105</v>
      </c>
      <c r="CF12" s="259" t="s">
        <v>2106</v>
      </c>
      <c r="CG12" s="257" t="s">
        <v>2107</v>
      </c>
      <c r="CH12" s="259" t="s">
        <v>2095</v>
      </c>
      <c r="CI12" s="28" t="s">
        <v>2108</v>
      </c>
      <c r="CJ12" s="28" t="s">
        <v>2109</v>
      </c>
      <c r="CK12" s="28" t="s">
        <v>2110</v>
      </c>
      <c r="CL12" s="28" t="s">
        <v>2111</v>
      </c>
      <c r="CM12" s="28" t="s">
        <v>2112</v>
      </c>
      <c r="CN12" s="28" t="s">
        <v>2113</v>
      </c>
      <c r="CO12" s="28" t="s">
        <v>2104</v>
      </c>
      <c r="CP12" s="28" t="s">
        <v>2114</v>
      </c>
      <c r="CQ12" s="28" t="s">
        <v>2115</v>
      </c>
      <c r="CR12" s="28" t="s">
        <v>2116</v>
      </c>
      <c r="CS12" t="s">
        <v>2466</v>
      </c>
      <c r="CT12" t="s">
        <v>2467</v>
      </c>
    </row>
    <row r="13" spans="1:98" s="58" customFormat="1" ht="15.75" customHeight="1" x14ac:dyDescent="0.2">
      <c r="A13" s="181">
        <v>0</v>
      </c>
      <c r="B13" s="63">
        <v>1</v>
      </c>
      <c r="C13" s="63">
        <v>2</v>
      </c>
      <c r="D13" s="63">
        <v>3</v>
      </c>
      <c r="E13" s="63">
        <v>4</v>
      </c>
      <c r="F13" s="63">
        <v>5</v>
      </c>
      <c r="G13" s="63">
        <v>6</v>
      </c>
      <c r="H13" s="63">
        <v>7</v>
      </c>
      <c r="I13" s="63">
        <v>8</v>
      </c>
      <c r="J13" s="63">
        <v>9</v>
      </c>
      <c r="K13" s="63">
        <v>10</v>
      </c>
      <c r="L13" s="63">
        <v>11</v>
      </c>
      <c r="M13" s="63">
        <v>12</v>
      </c>
      <c r="N13" s="63">
        <v>13</v>
      </c>
      <c r="O13" s="63">
        <v>14</v>
      </c>
      <c r="P13" s="63">
        <v>15</v>
      </c>
      <c r="Q13" s="63">
        <v>16</v>
      </c>
      <c r="R13" s="63">
        <v>17</v>
      </c>
      <c r="S13" s="63">
        <v>18</v>
      </c>
      <c r="T13" s="63">
        <v>19</v>
      </c>
      <c r="U13" s="63">
        <v>20</v>
      </c>
      <c r="V13" s="63">
        <v>21</v>
      </c>
      <c r="W13" s="63">
        <v>22</v>
      </c>
      <c r="X13" s="63">
        <v>23</v>
      </c>
      <c r="Y13" s="63">
        <v>24</v>
      </c>
      <c r="Z13" s="63">
        <v>25</v>
      </c>
      <c r="AA13" s="63">
        <v>26</v>
      </c>
      <c r="AB13" s="63">
        <v>27</v>
      </c>
      <c r="AC13" s="63">
        <v>28</v>
      </c>
      <c r="AD13" s="63">
        <v>29</v>
      </c>
      <c r="AE13" s="63">
        <v>30</v>
      </c>
      <c r="AF13" s="63">
        <v>31</v>
      </c>
      <c r="AG13" s="63">
        <v>32</v>
      </c>
      <c r="AH13" s="63">
        <v>33</v>
      </c>
      <c r="AI13" s="63">
        <v>34</v>
      </c>
      <c r="AJ13" s="63">
        <v>35</v>
      </c>
      <c r="AK13" s="63">
        <v>36</v>
      </c>
      <c r="AL13" s="63">
        <v>37</v>
      </c>
      <c r="AM13" s="63">
        <v>38</v>
      </c>
      <c r="AN13" s="63">
        <v>39</v>
      </c>
      <c r="AO13" s="63">
        <v>40</v>
      </c>
      <c r="AP13" s="63">
        <v>41</v>
      </c>
      <c r="AQ13" s="63">
        <v>42</v>
      </c>
      <c r="AR13" s="63">
        <v>43</v>
      </c>
      <c r="AS13" s="63">
        <v>44</v>
      </c>
      <c r="AT13" s="63">
        <v>45</v>
      </c>
      <c r="AU13" s="63">
        <v>46</v>
      </c>
      <c r="AV13" s="63">
        <v>47</v>
      </c>
      <c r="AW13" s="63">
        <v>48</v>
      </c>
      <c r="AX13" s="63">
        <v>49</v>
      </c>
      <c r="AY13" s="63">
        <v>50</v>
      </c>
      <c r="AZ13" s="63"/>
      <c r="BA13" s="63">
        <v>1</v>
      </c>
      <c r="BB13" s="63">
        <v>2</v>
      </c>
      <c r="BC13" s="63">
        <v>3</v>
      </c>
      <c r="BD13" s="63">
        <v>4</v>
      </c>
      <c r="BE13" s="63">
        <v>5</v>
      </c>
      <c r="BF13" s="63">
        <v>6</v>
      </c>
      <c r="BT13" s="261"/>
      <c r="BU13" s="261"/>
      <c r="CS13" s="63">
        <v>96</v>
      </c>
      <c r="CT13" s="63">
        <v>97</v>
      </c>
    </row>
    <row r="14" spans="1:98" x14ac:dyDescent="0.25">
      <c r="A14" s="222">
        <v>10001402</v>
      </c>
      <c r="B14" s="223" t="s">
        <v>630</v>
      </c>
      <c r="C14" s="223" t="s">
        <v>631</v>
      </c>
      <c r="D14" s="220">
        <v>1</v>
      </c>
      <c r="E14" s="223" t="s">
        <v>632</v>
      </c>
      <c r="F14" s="221">
        <v>646</v>
      </c>
      <c r="G14" s="223" t="s">
        <v>216</v>
      </c>
      <c r="H14" s="223" t="s">
        <v>2029</v>
      </c>
      <c r="I14" s="221" t="s">
        <v>633</v>
      </c>
      <c r="J14" s="221">
        <v>72344</v>
      </c>
      <c r="K14" s="221" t="s">
        <v>634</v>
      </c>
      <c r="L14" s="223">
        <v>1020</v>
      </c>
      <c r="M14" s="223">
        <v>16</v>
      </c>
      <c r="N14" s="223">
        <v>942</v>
      </c>
      <c r="O14" s="223">
        <v>913</v>
      </c>
      <c r="P14" s="223">
        <v>1110</v>
      </c>
      <c r="Q14" s="223" t="s">
        <v>635</v>
      </c>
      <c r="R14" s="223" t="s">
        <v>5</v>
      </c>
      <c r="S14" s="223">
        <v>1980</v>
      </c>
      <c r="T14" s="223">
        <v>1980</v>
      </c>
      <c r="U14" s="223">
        <v>7.4</v>
      </c>
      <c r="V14" s="223">
        <v>7.4</v>
      </c>
      <c r="W14" s="223">
        <v>43</v>
      </c>
      <c r="X14" s="223">
        <v>5</v>
      </c>
      <c r="Y14" s="220">
        <v>39.073999999999998</v>
      </c>
      <c r="Z14" s="220">
        <v>1.077</v>
      </c>
      <c r="AA14" s="220">
        <v>0.08</v>
      </c>
      <c r="AB14" s="220">
        <v>0.76900000000000002</v>
      </c>
      <c r="AC14" s="223" t="s">
        <v>636</v>
      </c>
      <c r="AD14" s="223">
        <v>240</v>
      </c>
      <c r="AE14" s="223">
        <v>289.45</v>
      </c>
      <c r="AF14" s="223">
        <v>300</v>
      </c>
      <c r="AG14" s="223">
        <v>81</v>
      </c>
      <c r="AH14" s="223">
        <v>81</v>
      </c>
      <c r="AI14" s="223">
        <v>80</v>
      </c>
      <c r="AJ14" s="223">
        <v>1</v>
      </c>
      <c r="AK14" s="223">
        <v>1</v>
      </c>
      <c r="AL14" s="223">
        <v>1</v>
      </c>
      <c r="AM14" s="223">
        <v>160</v>
      </c>
      <c r="AN14" s="223">
        <v>160</v>
      </c>
      <c r="AO14" s="223">
        <v>36</v>
      </c>
      <c r="AP14" s="223">
        <v>63</v>
      </c>
      <c r="AQ14" s="223">
        <v>0</v>
      </c>
      <c r="AR14" s="223"/>
      <c r="AS14" s="223"/>
      <c r="AT14" s="223"/>
      <c r="AU14" s="223" t="s">
        <v>5</v>
      </c>
      <c r="AV14" s="223" t="s">
        <v>5</v>
      </c>
      <c r="AW14" s="223">
        <v>0</v>
      </c>
      <c r="AX14" s="223">
        <v>2030</v>
      </c>
      <c r="AY14" s="223"/>
      <c r="AZ14" s="223">
        <f>AJ14+AM14</f>
        <v>161</v>
      </c>
      <c r="BA14" s="262">
        <v>263.63000000000051</v>
      </c>
      <c r="BB14" s="262">
        <v>0</v>
      </c>
      <c r="BC14" s="262">
        <v>237.68000000000052</v>
      </c>
      <c r="BD14" s="262">
        <v>0</v>
      </c>
      <c r="BE14" s="262">
        <f>0.22756*LN(((1+80*((BC14-BD14)/O14))*(1+15*((BA14-BB14)/O14)))/(1+15*((BC14-BD14)/O14)))</f>
        <v>0.72056056457163886</v>
      </c>
      <c r="BF14" s="220">
        <v>0</v>
      </c>
      <c r="BG14" s="220"/>
      <c r="BH14" s="220">
        <v>0.8</v>
      </c>
      <c r="BI14" s="220">
        <f>(BJ14+AQ14)/(AJ14+AM14+AP14)</f>
        <v>0</v>
      </c>
      <c r="BJ14" s="220"/>
      <c r="BK14" s="220">
        <v>0.2</v>
      </c>
      <c r="BL14" s="220">
        <f>BM14/BN14</f>
        <v>0</v>
      </c>
      <c r="BM14" s="220"/>
      <c r="BN14" s="220">
        <f>MAX(BO14,AH14)</f>
        <v>81</v>
      </c>
      <c r="BO14" s="220">
        <f>0.1*AE14/11</f>
        <v>2.6313636363636363</v>
      </c>
      <c r="BP14" s="220">
        <f>0.45*BQ14+0.3*CJ14+0.15*CK14+0.1*CP14</f>
        <v>2.9475000000000001E-2</v>
      </c>
      <c r="BQ14" s="220">
        <f>0.4*BR14+0.3*BZ14+0.3*CI14</f>
        <v>6.5500000000000003E-2</v>
      </c>
      <c r="BR14" s="220">
        <f>0.7*BS14+0.3*BV14</f>
        <v>9.9999999999999992E-2</v>
      </c>
      <c r="BS14" s="220">
        <v>0.1</v>
      </c>
      <c r="BT14" s="263" t="s">
        <v>2117</v>
      </c>
      <c r="BU14" s="263"/>
      <c r="BV14" s="220">
        <v>0.1</v>
      </c>
      <c r="BW14" s="263" t="s">
        <v>2118</v>
      </c>
      <c r="BX14" s="263"/>
      <c r="BY14" s="263"/>
      <c r="BZ14" s="220">
        <f>0.7*CA14+0.3*CF14</f>
        <v>8.4999999999999992E-2</v>
      </c>
      <c r="CA14" s="220">
        <v>0.1</v>
      </c>
      <c r="CB14" s="264" t="s">
        <v>2119</v>
      </c>
      <c r="CC14" s="264"/>
      <c r="CD14" s="264"/>
      <c r="CE14" s="264"/>
      <c r="CF14" s="220">
        <v>0.05</v>
      </c>
      <c r="CG14" s="264" t="s">
        <v>2120</v>
      </c>
      <c r="CH14" s="264"/>
      <c r="CI14" s="220"/>
      <c r="CJ14" s="220"/>
      <c r="CK14" s="220"/>
      <c r="CL14" s="220">
        <f>Y14+Z14</f>
        <v>40.150999999999996</v>
      </c>
      <c r="CM14" s="220"/>
      <c r="CN14" s="220">
        <f>AA14+AB14</f>
        <v>0.84899999999999998</v>
      </c>
      <c r="CO14" s="220"/>
      <c r="CP14" s="220"/>
      <c r="CQ14" s="220"/>
      <c r="CR14" s="220">
        <f>AS14/AE14</f>
        <v>0</v>
      </c>
      <c r="CS14" s="269" t="s">
        <v>2468</v>
      </c>
      <c r="CT14" s="269">
        <v>10001000</v>
      </c>
    </row>
    <row r="15" spans="1:98" s="239" customFormat="1" x14ac:dyDescent="0.25">
      <c r="A15" s="222">
        <v>10001401</v>
      </c>
      <c r="B15" s="223" t="s">
        <v>630</v>
      </c>
      <c r="C15" s="223" t="s">
        <v>631</v>
      </c>
      <c r="D15" s="220">
        <v>1</v>
      </c>
      <c r="E15" s="223" t="s">
        <v>632</v>
      </c>
      <c r="F15" s="221">
        <v>646</v>
      </c>
      <c r="G15" s="223" t="s">
        <v>216</v>
      </c>
      <c r="H15" s="223" t="s">
        <v>2029</v>
      </c>
      <c r="I15" s="221" t="s">
        <v>637</v>
      </c>
      <c r="J15" s="221">
        <v>72344</v>
      </c>
      <c r="K15" s="221" t="s">
        <v>634</v>
      </c>
      <c r="L15" s="223">
        <v>1020</v>
      </c>
      <c r="M15" s="223">
        <v>16</v>
      </c>
      <c r="N15" s="223">
        <v>718</v>
      </c>
      <c r="O15" s="223">
        <v>1939</v>
      </c>
      <c r="P15" s="223">
        <v>1721</v>
      </c>
      <c r="Q15" s="223" t="s">
        <v>638</v>
      </c>
      <c r="R15" s="223" t="s">
        <v>2030</v>
      </c>
      <c r="S15" s="223">
        <v>1980</v>
      </c>
      <c r="T15" s="223">
        <v>1980</v>
      </c>
      <c r="U15" s="223">
        <v>7.4</v>
      </c>
      <c r="V15" s="223">
        <v>7.4</v>
      </c>
      <c r="W15" s="223">
        <v>43</v>
      </c>
      <c r="X15" s="223">
        <v>5</v>
      </c>
      <c r="Y15" s="220">
        <v>39.074000000000005</v>
      </c>
      <c r="Z15" s="220">
        <v>1.077</v>
      </c>
      <c r="AA15" s="220">
        <v>0.08</v>
      </c>
      <c r="AB15" s="220">
        <v>0.76900000000000002</v>
      </c>
      <c r="AC15" s="223" t="s">
        <v>636</v>
      </c>
      <c r="AD15" s="223">
        <v>160</v>
      </c>
      <c r="AE15" s="223">
        <v>235.21</v>
      </c>
      <c r="AF15" s="223">
        <v>240</v>
      </c>
      <c r="AG15" s="223">
        <v>59</v>
      </c>
      <c r="AH15" s="223">
        <v>59</v>
      </c>
      <c r="AI15" s="223">
        <v>56</v>
      </c>
      <c r="AJ15" s="223">
        <v>17</v>
      </c>
      <c r="AK15" s="223">
        <v>17</v>
      </c>
      <c r="AL15" s="223">
        <v>14</v>
      </c>
      <c r="AM15" s="223">
        <v>72</v>
      </c>
      <c r="AN15" s="223">
        <v>72</v>
      </c>
      <c r="AO15" s="223">
        <v>13</v>
      </c>
      <c r="AP15" s="223">
        <v>13</v>
      </c>
      <c r="AQ15" s="223">
        <v>1</v>
      </c>
      <c r="AR15" s="223"/>
      <c r="AS15" s="223"/>
      <c r="AT15" s="223"/>
      <c r="AU15" s="223" t="s">
        <v>5</v>
      </c>
      <c r="AV15" s="223" t="s">
        <v>5</v>
      </c>
      <c r="AW15" s="223">
        <v>0</v>
      </c>
      <c r="AX15" s="223">
        <v>2030</v>
      </c>
      <c r="AY15" s="223"/>
      <c r="AZ15" s="223">
        <f t="shared" ref="AZ15:AZ78" si="0">AJ15+AM15</f>
        <v>89</v>
      </c>
      <c r="BA15" s="262">
        <v>160.21999999999994</v>
      </c>
      <c r="BB15" s="262">
        <v>0</v>
      </c>
      <c r="BC15" s="262">
        <v>141.91999999999996</v>
      </c>
      <c r="BD15" s="262">
        <v>0</v>
      </c>
      <c r="BE15" s="262">
        <f t="shared" ref="BE15:BE78" si="1">0.22756*LN(((1+80*((BC15-BD15)/O15))*(1+15*((BA15-BB15)/O15)))/(1+15*((BC15-BD15)/O15)))</f>
        <v>0.45292107907976836</v>
      </c>
      <c r="BF15" s="223"/>
      <c r="BG15" s="223"/>
      <c r="BH15" s="223"/>
      <c r="BI15" s="223"/>
      <c r="BJ15" s="223"/>
      <c r="BK15" s="223"/>
      <c r="BL15" s="223"/>
      <c r="BM15" s="223"/>
      <c r="BN15" s="223"/>
      <c r="BO15" s="223"/>
      <c r="BP15" s="223"/>
      <c r="BQ15" s="223"/>
      <c r="BR15" s="220">
        <f t="shared" ref="BR15:BR78" si="2">0.7*BS15+0.3*BV15</f>
        <v>9.9999999999999992E-2</v>
      </c>
      <c r="BS15" s="220">
        <v>0.1</v>
      </c>
      <c r="BT15" s="263" t="s">
        <v>2117</v>
      </c>
      <c r="BU15" s="263"/>
      <c r="BV15" s="220">
        <v>0.1</v>
      </c>
      <c r="BW15" s="263" t="s">
        <v>2118</v>
      </c>
      <c r="BX15" s="263"/>
      <c r="BY15" s="263"/>
      <c r="BZ15" s="220">
        <f t="shared" ref="BZ15:BZ78" si="3">0.7*CA15+0.3*CF15</f>
        <v>8.4999999999999992E-2</v>
      </c>
      <c r="CA15" s="220">
        <v>0.1</v>
      </c>
      <c r="CB15" s="264" t="s">
        <v>2119</v>
      </c>
      <c r="CC15" s="264"/>
      <c r="CD15" s="264"/>
      <c r="CE15" s="264"/>
      <c r="CF15" s="220">
        <v>0.05</v>
      </c>
      <c r="CG15" s="264" t="s">
        <v>2120</v>
      </c>
      <c r="CH15" s="264"/>
      <c r="CI15" s="223"/>
      <c r="CJ15" s="223"/>
      <c r="CK15" s="223"/>
      <c r="CL15" s="223"/>
      <c r="CM15" s="223"/>
      <c r="CN15" s="223"/>
      <c r="CO15" s="223"/>
      <c r="CP15" s="223"/>
      <c r="CQ15" s="223"/>
      <c r="CR15" s="223"/>
      <c r="CS15" s="269" t="s">
        <v>2468</v>
      </c>
      <c r="CT15" s="269">
        <v>10001000</v>
      </c>
    </row>
    <row r="16" spans="1:98" s="239" customFormat="1" x14ac:dyDescent="0.25">
      <c r="A16" s="222">
        <v>10001202</v>
      </c>
      <c r="B16" s="223" t="s">
        <v>630</v>
      </c>
      <c r="C16" s="223" t="s">
        <v>631</v>
      </c>
      <c r="D16" s="220">
        <v>1</v>
      </c>
      <c r="E16" s="223" t="s">
        <v>632</v>
      </c>
      <c r="F16" s="221">
        <v>646</v>
      </c>
      <c r="G16" s="223" t="s">
        <v>216</v>
      </c>
      <c r="H16" s="223" t="s">
        <v>639</v>
      </c>
      <c r="I16" s="221" t="s">
        <v>19</v>
      </c>
      <c r="J16" s="221">
        <v>72344</v>
      </c>
      <c r="K16" s="221" t="s">
        <v>423</v>
      </c>
      <c r="L16" s="223">
        <v>1020</v>
      </c>
      <c r="M16" s="223">
        <v>16</v>
      </c>
      <c r="N16" s="223">
        <v>56</v>
      </c>
      <c r="O16" s="223">
        <v>298</v>
      </c>
      <c r="P16" s="223">
        <v>315</v>
      </c>
      <c r="Q16" s="223" t="s">
        <v>640</v>
      </c>
      <c r="R16" s="223" t="s">
        <v>2031</v>
      </c>
      <c r="S16" s="223">
        <v>1980</v>
      </c>
      <c r="T16" s="223">
        <v>1980</v>
      </c>
      <c r="U16" s="223">
        <v>7.5</v>
      </c>
      <c r="V16" s="223">
        <v>7.5</v>
      </c>
      <c r="W16" s="223">
        <v>53</v>
      </c>
      <c r="X16" s="223">
        <v>2</v>
      </c>
      <c r="Y16" s="220">
        <v>2.5409999999999999</v>
      </c>
      <c r="Z16" s="220">
        <v>0.69</v>
      </c>
      <c r="AA16" s="220">
        <v>0</v>
      </c>
      <c r="AB16" s="220">
        <v>0.76900000000000002</v>
      </c>
      <c r="AC16" s="223" t="s">
        <v>636</v>
      </c>
      <c r="AD16" s="223">
        <v>56</v>
      </c>
      <c r="AE16" s="223" t="s">
        <v>2487</v>
      </c>
      <c r="AF16" s="223">
        <v>315</v>
      </c>
      <c r="AG16" s="223">
        <v>0</v>
      </c>
      <c r="AH16" s="223">
        <v>0</v>
      </c>
      <c r="AI16" s="223">
        <v>0</v>
      </c>
      <c r="AJ16" s="223">
        <v>0</v>
      </c>
      <c r="AK16" s="223">
        <v>0</v>
      </c>
      <c r="AL16" s="223">
        <v>0</v>
      </c>
      <c r="AM16" s="223">
        <v>0</v>
      </c>
      <c r="AN16" s="223">
        <v>0</v>
      </c>
      <c r="AO16" s="223">
        <v>0</v>
      </c>
      <c r="AP16" s="223">
        <v>1</v>
      </c>
      <c r="AQ16" s="223">
        <v>0</v>
      </c>
      <c r="AR16" s="223"/>
      <c r="AS16" s="223"/>
      <c r="AT16" s="223"/>
      <c r="AU16" s="223">
        <v>2017</v>
      </c>
      <c r="AV16" s="223" t="s">
        <v>5</v>
      </c>
      <c r="AW16" s="223">
        <v>315</v>
      </c>
      <c r="AX16" s="223">
        <v>2032</v>
      </c>
      <c r="AY16" s="223"/>
      <c r="AZ16" s="223">
        <f t="shared" si="0"/>
        <v>0</v>
      </c>
      <c r="BA16" s="262"/>
      <c r="BB16" s="262"/>
      <c r="BC16" s="262"/>
      <c r="BD16" s="262"/>
      <c r="BE16" s="262">
        <f t="shared" si="1"/>
        <v>0</v>
      </c>
      <c r="BF16" s="223">
        <f>(BE16*O16+BE17*O17+BE18*O18+BE19*O19)/(O16++O18+O19+O17)</f>
        <v>0.17939666456807371</v>
      </c>
      <c r="BG16" s="223"/>
      <c r="BH16" s="223"/>
      <c r="BI16" s="223"/>
      <c r="BJ16" s="223"/>
      <c r="BK16" s="223"/>
      <c r="BL16" s="223"/>
      <c r="BM16" s="223"/>
      <c r="BN16" s="223"/>
      <c r="BO16" s="223"/>
      <c r="BP16" s="223"/>
      <c r="BQ16" s="223"/>
      <c r="BR16" s="220">
        <f t="shared" si="2"/>
        <v>0.33999999999999997</v>
      </c>
      <c r="BS16" s="221">
        <v>0.4</v>
      </c>
      <c r="BT16" s="263" t="s">
        <v>2121</v>
      </c>
      <c r="BU16" s="263"/>
      <c r="BV16" s="221">
        <v>0.2</v>
      </c>
      <c r="BW16" s="263" t="s">
        <v>2122</v>
      </c>
      <c r="BX16" s="263"/>
      <c r="BY16" s="263"/>
      <c r="BZ16" s="220">
        <f t="shared" si="3"/>
        <v>0.185</v>
      </c>
      <c r="CA16" s="221">
        <v>0.2</v>
      </c>
      <c r="CB16" s="264" t="s">
        <v>2123</v>
      </c>
      <c r="CC16" s="264"/>
      <c r="CD16" s="264"/>
      <c r="CE16" s="264"/>
      <c r="CF16" s="221">
        <v>0.15</v>
      </c>
      <c r="CG16" s="264" t="s">
        <v>2124</v>
      </c>
      <c r="CH16" s="264"/>
      <c r="CI16" s="223"/>
      <c r="CJ16" s="223"/>
      <c r="CK16" s="223"/>
      <c r="CL16" s="223"/>
      <c r="CM16" s="223"/>
      <c r="CN16" s="223"/>
      <c r="CO16" s="223"/>
      <c r="CP16" s="223"/>
      <c r="CQ16" s="223"/>
      <c r="CR16" s="223"/>
      <c r="CS16" s="269" t="s">
        <v>2468</v>
      </c>
      <c r="CT16" s="269">
        <v>10001000</v>
      </c>
    </row>
    <row r="17" spans="1:98" s="239" customFormat="1" x14ac:dyDescent="0.25">
      <c r="A17" s="222">
        <v>10001201</v>
      </c>
      <c r="B17" s="223" t="s">
        <v>630</v>
      </c>
      <c r="C17" s="223" t="s">
        <v>631</v>
      </c>
      <c r="D17" s="220">
        <v>1</v>
      </c>
      <c r="E17" s="223" t="s">
        <v>632</v>
      </c>
      <c r="F17" s="221">
        <v>646</v>
      </c>
      <c r="G17" s="223" t="s">
        <v>216</v>
      </c>
      <c r="H17" s="223" t="s">
        <v>639</v>
      </c>
      <c r="I17" s="221">
        <v>7</v>
      </c>
      <c r="J17" s="221">
        <v>72344</v>
      </c>
      <c r="K17" s="221" t="s">
        <v>423</v>
      </c>
      <c r="L17" s="223">
        <v>1020</v>
      </c>
      <c r="M17" s="223">
        <v>16</v>
      </c>
      <c r="N17" s="223">
        <v>844</v>
      </c>
      <c r="O17" s="223">
        <v>303</v>
      </c>
      <c r="P17" s="223">
        <v>443</v>
      </c>
      <c r="Q17" s="223" t="s">
        <v>640</v>
      </c>
      <c r="R17" s="223" t="s">
        <v>2031</v>
      </c>
      <c r="S17" s="223">
        <v>1980</v>
      </c>
      <c r="T17" s="223">
        <v>1980</v>
      </c>
      <c r="U17" s="223">
        <v>7.5</v>
      </c>
      <c r="V17" s="223">
        <v>7.5</v>
      </c>
      <c r="W17" s="223">
        <v>53</v>
      </c>
      <c r="X17" s="223">
        <v>2</v>
      </c>
      <c r="Y17" s="220">
        <v>2.5409999999999999</v>
      </c>
      <c r="Z17" s="220">
        <v>0.69</v>
      </c>
      <c r="AA17" s="220">
        <v>0</v>
      </c>
      <c r="AB17" s="220">
        <v>0.76900000000000002</v>
      </c>
      <c r="AC17" s="223" t="s">
        <v>636</v>
      </c>
      <c r="AD17" s="223">
        <v>844</v>
      </c>
      <c r="AE17" s="223" t="s">
        <v>2488</v>
      </c>
      <c r="AF17" s="223">
        <v>443</v>
      </c>
      <c r="AG17" s="223">
        <v>0</v>
      </c>
      <c r="AH17" s="223">
        <v>0</v>
      </c>
      <c r="AI17" s="223">
        <v>0</v>
      </c>
      <c r="AJ17" s="223">
        <v>1</v>
      </c>
      <c r="AK17" s="223">
        <v>1</v>
      </c>
      <c r="AL17" s="223">
        <v>1</v>
      </c>
      <c r="AM17" s="223">
        <v>0</v>
      </c>
      <c r="AN17" s="223">
        <v>0</v>
      </c>
      <c r="AO17" s="223">
        <v>0</v>
      </c>
      <c r="AP17" s="223">
        <v>1</v>
      </c>
      <c r="AQ17" s="223">
        <v>0</v>
      </c>
      <c r="AR17" s="223"/>
      <c r="AS17" s="223"/>
      <c r="AT17" s="223"/>
      <c r="AU17" s="223">
        <v>2017</v>
      </c>
      <c r="AV17" s="223" t="s">
        <v>5</v>
      </c>
      <c r="AW17" s="223">
        <v>443</v>
      </c>
      <c r="AX17" s="223">
        <v>2032</v>
      </c>
      <c r="AY17" s="223"/>
      <c r="AZ17" s="223">
        <f t="shared" si="0"/>
        <v>1</v>
      </c>
      <c r="BA17" s="262">
        <v>11</v>
      </c>
      <c r="BB17" s="262">
        <v>3.2985669988888477</v>
      </c>
      <c r="BC17" s="262">
        <v>11</v>
      </c>
      <c r="BD17" s="262">
        <v>3.2985669988888477</v>
      </c>
      <c r="BE17" s="262">
        <f t="shared" si="1"/>
        <v>0.25251833784316846</v>
      </c>
      <c r="BF17" s="223"/>
      <c r="BG17" s="223"/>
      <c r="BH17" s="223"/>
      <c r="BI17" s="223"/>
      <c r="BJ17" s="223"/>
      <c r="BK17" s="223"/>
      <c r="BL17" s="223"/>
      <c r="BM17" s="223"/>
      <c r="BN17" s="223"/>
      <c r="BO17" s="223"/>
      <c r="BP17" s="223"/>
      <c r="BQ17" s="223"/>
      <c r="BR17" s="220">
        <f t="shared" si="2"/>
        <v>0.33999999999999997</v>
      </c>
      <c r="BS17" s="221">
        <v>0.4</v>
      </c>
      <c r="BT17" s="263" t="s">
        <v>2121</v>
      </c>
      <c r="BU17" s="263"/>
      <c r="BV17" s="221">
        <v>0.2</v>
      </c>
      <c r="BW17" s="263" t="s">
        <v>2122</v>
      </c>
      <c r="BX17" s="263"/>
      <c r="BY17" s="263"/>
      <c r="BZ17" s="220">
        <f t="shared" si="3"/>
        <v>0.185</v>
      </c>
      <c r="CA17" s="221">
        <v>0.2</v>
      </c>
      <c r="CB17" s="264" t="s">
        <v>2123</v>
      </c>
      <c r="CC17" s="264"/>
      <c r="CD17" s="264"/>
      <c r="CE17" s="264"/>
      <c r="CF17" s="221">
        <v>0.15</v>
      </c>
      <c r="CG17" s="264" t="s">
        <v>2124</v>
      </c>
      <c r="CH17" s="264"/>
      <c r="CI17" s="223"/>
      <c r="CJ17" s="223"/>
      <c r="CK17" s="223"/>
      <c r="CL17" s="223"/>
      <c r="CM17" s="223"/>
      <c r="CN17" s="223"/>
      <c r="CO17" s="223"/>
      <c r="CP17" s="223"/>
      <c r="CQ17" s="223"/>
      <c r="CR17" s="223"/>
      <c r="CS17" s="269" t="s">
        <v>2468</v>
      </c>
      <c r="CT17" s="269">
        <v>10001000</v>
      </c>
    </row>
    <row r="18" spans="1:98" s="239" customFormat="1" x14ac:dyDescent="0.25">
      <c r="A18" s="222">
        <v>10001301</v>
      </c>
      <c r="B18" s="223" t="s">
        <v>630</v>
      </c>
      <c r="C18" s="223" t="s">
        <v>631</v>
      </c>
      <c r="D18" s="220">
        <v>1</v>
      </c>
      <c r="E18" s="223" t="s">
        <v>632</v>
      </c>
      <c r="F18" s="221">
        <v>646</v>
      </c>
      <c r="G18" s="223" t="s">
        <v>216</v>
      </c>
      <c r="H18" s="223" t="s">
        <v>20</v>
      </c>
      <c r="I18" s="221">
        <v>8</v>
      </c>
      <c r="J18" s="221">
        <v>72344</v>
      </c>
      <c r="K18" s="221" t="s">
        <v>423</v>
      </c>
      <c r="L18" s="223">
        <v>1020</v>
      </c>
      <c r="M18" s="223">
        <v>16</v>
      </c>
      <c r="N18" s="223">
        <v>64</v>
      </c>
      <c r="O18" s="223">
        <v>287</v>
      </c>
      <c r="P18" s="223">
        <v>306</v>
      </c>
      <c r="Q18" s="223" t="s">
        <v>641</v>
      </c>
      <c r="R18" s="223" t="s">
        <v>2031</v>
      </c>
      <c r="S18" s="223">
        <v>1980</v>
      </c>
      <c r="T18" s="223">
        <v>1980</v>
      </c>
      <c r="U18" s="223">
        <v>7.5</v>
      </c>
      <c r="V18" s="223">
        <v>7.5</v>
      </c>
      <c r="W18" s="223">
        <v>50</v>
      </c>
      <c r="X18" s="223">
        <v>5</v>
      </c>
      <c r="Y18" s="220">
        <v>2.5409999999999999</v>
      </c>
      <c r="Z18" s="220">
        <v>0.69</v>
      </c>
      <c r="AA18" s="220">
        <v>0</v>
      </c>
      <c r="AB18" s="220">
        <v>0.76900000000000002</v>
      </c>
      <c r="AC18" s="223" t="s">
        <v>636</v>
      </c>
      <c r="AD18" s="223">
        <v>64</v>
      </c>
      <c r="AE18" s="223" t="s">
        <v>2489</v>
      </c>
      <c r="AF18" s="223">
        <v>306</v>
      </c>
      <c r="AG18" s="223">
        <v>0</v>
      </c>
      <c r="AH18" s="223">
        <v>0</v>
      </c>
      <c r="AI18" s="223">
        <v>0</v>
      </c>
      <c r="AJ18" s="223">
        <v>1</v>
      </c>
      <c r="AK18" s="223">
        <v>1</v>
      </c>
      <c r="AL18" s="223">
        <v>1</v>
      </c>
      <c r="AM18" s="223">
        <v>0</v>
      </c>
      <c r="AN18" s="223">
        <v>0</v>
      </c>
      <c r="AO18" s="223">
        <v>0</v>
      </c>
      <c r="AP18" s="223">
        <v>2</v>
      </c>
      <c r="AQ18" s="223">
        <v>0</v>
      </c>
      <c r="AR18" s="223"/>
      <c r="AS18" s="223"/>
      <c r="AT18" s="223"/>
      <c r="AU18" s="223">
        <v>2017</v>
      </c>
      <c r="AV18" s="223" t="s">
        <v>5</v>
      </c>
      <c r="AW18" s="223">
        <v>306</v>
      </c>
      <c r="AX18" s="223">
        <v>2032</v>
      </c>
      <c r="AY18" s="223"/>
      <c r="AZ18" s="223">
        <f t="shared" si="0"/>
        <v>1</v>
      </c>
      <c r="BA18" s="262">
        <v>11</v>
      </c>
      <c r="BB18" s="262"/>
      <c r="BC18" s="262">
        <v>11</v>
      </c>
      <c r="BD18" s="262"/>
      <c r="BE18" s="262">
        <f t="shared" si="1"/>
        <v>0.31920055482486925</v>
      </c>
      <c r="BF18" s="223"/>
      <c r="BG18" s="223"/>
      <c r="BH18" s="223"/>
      <c r="BI18" s="223"/>
      <c r="BJ18" s="223"/>
      <c r="BK18" s="223"/>
      <c r="BL18" s="223"/>
      <c r="BM18" s="223"/>
      <c r="BN18" s="223"/>
      <c r="BO18" s="223"/>
      <c r="BP18" s="223"/>
      <c r="BQ18" s="223"/>
      <c r="BR18" s="220">
        <f t="shared" si="2"/>
        <v>0.185</v>
      </c>
      <c r="BS18" s="220">
        <v>0.2</v>
      </c>
      <c r="BT18" s="263" t="s">
        <v>2125</v>
      </c>
      <c r="BU18" s="263"/>
      <c r="BV18" s="221">
        <v>0.15</v>
      </c>
      <c r="BW18" s="263" t="s">
        <v>2126</v>
      </c>
      <c r="BX18" s="263"/>
      <c r="BY18" s="263"/>
      <c r="BZ18" s="220">
        <f t="shared" si="3"/>
        <v>0.13500000000000001</v>
      </c>
      <c r="CA18" s="221">
        <v>0.15</v>
      </c>
      <c r="CB18" s="264" t="s">
        <v>2127</v>
      </c>
      <c r="CC18" s="264"/>
      <c r="CD18" s="264"/>
      <c r="CE18" s="264"/>
      <c r="CF18" s="221">
        <v>0.1</v>
      </c>
      <c r="CG18" s="264" t="s">
        <v>2128</v>
      </c>
      <c r="CH18" s="264"/>
      <c r="CI18" s="223"/>
      <c r="CJ18" s="223"/>
      <c r="CK18" s="223"/>
      <c r="CL18" s="223"/>
      <c r="CM18" s="223"/>
      <c r="CN18" s="223"/>
      <c r="CO18" s="223"/>
      <c r="CP18" s="223"/>
      <c r="CQ18" s="223"/>
      <c r="CR18" s="223"/>
      <c r="CS18" s="269" t="s">
        <v>2468</v>
      </c>
      <c r="CT18" s="269">
        <v>10001000</v>
      </c>
    </row>
    <row r="19" spans="1:98" s="239" customFormat="1" x14ac:dyDescent="0.25">
      <c r="A19" s="222">
        <v>10001302</v>
      </c>
      <c r="B19" s="223" t="s">
        <v>630</v>
      </c>
      <c r="C19" s="223" t="s">
        <v>631</v>
      </c>
      <c r="D19" s="220">
        <v>1</v>
      </c>
      <c r="E19" s="223" t="s">
        <v>632</v>
      </c>
      <c r="F19" s="221">
        <v>646</v>
      </c>
      <c r="G19" s="223" t="s">
        <v>216</v>
      </c>
      <c r="H19" s="223" t="s">
        <v>20</v>
      </c>
      <c r="I19" s="221" t="s">
        <v>642</v>
      </c>
      <c r="J19" s="221">
        <v>72344</v>
      </c>
      <c r="K19" s="221" t="s">
        <v>423</v>
      </c>
      <c r="L19" s="223">
        <v>1020</v>
      </c>
      <c r="M19" s="223">
        <v>16</v>
      </c>
      <c r="N19" s="223">
        <v>55</v>
      </c>
      <c r="O19" s="223">
        <v>280</v>
      </c>
      <c r="P19" s="223">
        <v>297</v>
      </c>
      <c r="Q19" s="223" t="s">
        <v>643</v>
      </c>
      <c r="R19" s="223" t="s">
        <v>2031</v>
      </c>
      <c r="S19" s="223">
        <v>1980</v>
      </c>
      <c r="T19" s="223">
        <v>1980</v>
      </c>
      <c r="U19" s="223">
        <v>7.5</v>
      </c>
      <c r="V19" s="223">
        <v>7.5</v>
      </c>
      <c r="W19" s="223">
        <v>50</v>
      </c>
      <c r="X19" s="223">
        <v>5</v>
      </c>
      <c r="Y19" s="220">
        <v>2.5409999999999999</v>
      </c>
      <c r="Z19" s="220">
        <v>0.69</v>
      </c>
      <c r="AA19" s="220">
        <v>0</v>
      </c>
      <c r="AB19" s="220">
        <v>0.76900000000000002</v>
      </c>
      <c r="AC19" s="223" t="s">
        <v>636</v>
      </c>
      <c r="AD19" s="223">
        <v>55</v>
      </c>
      <c r="AE19" s="223" t="s">
        <v>2490</v>
      </c>
      <c r="AF19" s="223">
        <v>297</v>
      </c>
      <c r="AG19" s="223">
        <v>0</v>
      </c>
      <c r="AH19" s="223">
        <v>0</v>
      </c>
      <c r="AI19" s="223">
        <v>0</v>
      </c>
      <c r="AJ19" s="223">
        <v>1</v>
      </c>
      <c r="AK19" s="223">
        <v>1</v>
      </c>
      <c r="AL19" s="223">
        <v>1</v>
      </c>
      <c r="AM19" s="223">
        <v>0</v>
      </c>
      <c r="AN19" s="223">
        <v>0</v>
      </c>
      <c r="AO19" s="223">
        <v>0</v>
      </c>
      <c r="AP19" s="223">
        <v>2</v>
      </c>
      <c r="AQ19" s="223">
        <v>0</v>
      </c>
      <c r="AR19" s="223"/>
      <c r="AS19" s="223"/>
      <c r="AT19" s="223"/>
      <c r="AU19" s="223">
        <v>2017</v>
      </c>
      <c r="AV19" s="223" t="s">
        <v>5</v>
      </c>
      <c r="AW19" s="223">
        <v>297</v>
      </c>
      <c r="AX19" s="223">
        <v>2032</v>
      </c>
      <c r="AY19" s="223"/>
      <c r="AZ19" s="223">
        <f t="shared" si="0"/>
        <v>1</v>
      </c>
      <c r="BA19" s="262">
        <v>11</v>
      </c>
      <c r="BB19" s="262">
        <v>7.7960523174570833</v>
      </c>
      <c r="BC19" s="262">
        <v>11</v>
      </c>
      <c r="BD19" s="262">
        <v>7.7960523174570833</v>
      </c>
      <c r="BE19" s="262">
        <f t="shared" si="1"/>
        <v>0.14789888790818767</v>
      </c>
      <c r="BF19" s="223"/>
      <c r="BG19" s="223"/>
      <c r="BH19" s="223"/>
      <c r="BI19" s="223"/>
      <c r="BJ19" s="223"/>
      <c r="BK19" s="223"/>
      <c r="BL19" s="223"/>
      <c r="BM19" s="223"/>
      <c r="BN19" s="223"/>
      <c r="BO19" s="223"/>
      <c r="BP19" s="223"/>
      <c r="BQ19" s="223"/>
      <c r="BR19" s="220">
        <f t="shared" si="2"/>
        <v>0.185</v>
      </c>
      <c r="BS19" s="220">
        <v>0.2</v>
      </c>
      <c r="BT19" s="263" t="s">
        <v>2125</v>
      </c>
      <c r="BU19" s="263"/>
      <c r="BV19" s="221">
        <v>0.15</v>
      </c>
      <c r="BW19" s="263" t="s">
        <v>2126</v>
      </c>
      <c r="BX19" s="263"/>
      <c r="BY19" s="263"/>
      <c r="BZ19" s="220">
        <f t="shared" si="3"/>
        <v>0.13500000000000001</v>
      </c>
      <c r="CA19" s="221">
        <v>0.15</v>
      </c>
      <c r="CB19" s="264" t="s">
        <v>2127</v>
      </c>
      <c r="CC19" s="264"/>
      <c r="CD19" s="264"/>
      <c r="CE19" s="264"/>
      <c r="CF19" s="221">
        <v>0.1</v>
      </c>
      <c r="CG19" s="264" t="s">
        <v>2128</v>
      </c>
      <c r="CH19" s="264"/>
      <c r="CI19" s="223"/>
      <c r="CJ19" s="223"/>
      <c r="CK19" s="223"/>
      <c r="CL19" s="223"/>
      <c r="CM19" s="223"/>
      <c r="CN19" s="223"/>
      <c r="CO19" s="223"/>
      <c r="CP19" s="223"/>
      <c r="CQ19" s="223"/>
      <c r="CR19" s="223"/>
      <c r="CS19" s="269" t="s">
        <v>2468</v>
      </c>
      <c r="CT19" s="269">
        <v>10001000</v>
      </c>
    </row>
    <row r="20" spans="1:98" s="239" customFormat="1" x14ac:dyDescent="0.25">
      <c r="A20" s="222">
        <v>10002402</v>
      </c>
      <c r="B20" s="223" t="s">
        <v>630</v>
      </c>
      <c r="C20" s="223" t="s">
        <v>631</v>
      </c>
      <c r="D20" s="220">
        <v>2</v>
      </c>
      <c r="E20" s="223" t="s">
        <v>644</v>
      </c>
      <c r="F20" s="221">
        <v>2159</v>
      </c>
      <c r="G20" s="223" t="s">
        <v>216</v>
      </c>
      <c r="H20" s="223" t="s">
        <v>2029</v>
      </c>
      <c r="I20" s="221" t="s">
        <v>633</v>
      </c>
      <c r="J20" s="221">
        <v>72296</v>
      </c>
      <c r="K20" s="221" t="s">
        <v>634</v>
      </c>
      <c r="L20" s="223">
        <v>1020</v>
      </c>
      <c r="M20" s="223">
        <v>21.5</v>
      </c>
      <c r="N20" s="223">
        <v>1577</v>
      </c>
      <c r="O20" s="223">
        <v>1026</v>
      </c>
      <c r="P20" s="223">
        <v>1318</v>
      </c>
      <c r="Q20" s="223" t="s">
        <v>645</v>
      </c>
      <c r="R20" s="223" t="s">
        <v>5</v>
      </c>
      <c r="S20" s="223">
        <v>1982</v>
      </c>
      <c r="T20" s="223">
        <v>1982</v>
      </c>
      <c r="U20" s="223">
        <v>7.5</v>
      </c>
      <c r="V20" s="223">
        <v>7.5</v>
      </c>
      <c r="W20" s="223">
        <v>44</v>
      </c>
      <c r="X20" s="223">
        <v>4</v>
      </c>
      <c r="Y20" s="220">
        <v>36.451999999999998</v>
      </c>
      <c r="Z20" s="220">
        <v>1.3680000000000001</v>
      </c>
      <c r="AA20" s="220">
        <v>0.08</v>
      </c>
      <c r="AB20" s="220">
        <v>1.1000000000000001</v>
      </c>
      <c r="AC20" s="223" t="s">
        <v>636</v>
      </c>
      <c r="AD20" s="223">
        <v>100</v>
      </c>
      <c r="AE20" s="223">
        <v>57.047999999999959</v>
      </c>
      <c r="AF20" s="223">
        <v>65</v>
      </c>
      <c r="AG20" s="223">
        <v>68</v>
      </c>
      <c r="AH20" s="223">
        <v>68</v>
      </c>
      <c r="AI20" s="223">
        <v>68</v>
      </c>
      <c r="AJ20" s="223">
        <v>0</v>
      </c>
      <c r="AK20" s="223">
        <v>0</v>
      </c>
      <c r="AL20" s="223">
        <v>0</v>
      </c>
      <c r="AM20" s="223">
        <v>41</v>
      </c>
      <c r="AN20" s="223">
        <v>41</v>
      </c>
      <c r="AO20" s="223">
        <v>41</v>
      </c>
      <c r="AP20" s="223">
        <v>62</v>
      </c>
      <c r="AQ20" s="223">
        <v>4</v>
      </c>
      <c r="AR20" s="223"/>
      <c r="AS20" s="223"/>
      <c r="AT20" s="223"/>
      <c r="AU20" s="223" t="s">
        <v>5</v>
      </c>
      <c r="AV20" s="223" t="s">
        <v>5</v>
      </c>
      <c r="AW20" s="223">
        <v>0</v>
      </c>
      <c r="AX20" s="223">
        <v>2028</v>
      </c>
      <c r="AY20" s="223"/>
      <c r="AZ20" s="223">
        <f t="shared" si="0"/>
        <v>41</v>
      </c>
      <c r="BA20" s="262">
        <v>56.057999999999971</v>
      </c>
      <c r="BB20" s="262">
        <v>0</v>
      </c>
      <c r="BC20" s="262">
        <v>50.839999999999975</v>
      </c>
      <c r="BD20" s="262">
        <v>0</v>
      </c>
      <c r="BE20" s="262">
        <f t="shared" si="1"/>
        <v>0.37435181306244247</v>
      </c>
      <c r="BF20" s="220">
        <v>0</v>
      </c>
      <c r="BG20" s="223"/>
      <c r="BH20" s="223"/>
      <c r="BI20" s="223"/>
      <c r="BJ20" s="223"/>
      <c r="BK20" s="223"/>
      <c r="BL20" s="223"/>
      <c r="BM20" s="223"/>
      <c r="BN20" s="223"/>
      <c r="BO20" s="223"/>
      <c r="BP20" s="223"/>
      <c r="BQ20" s="223"/>
      <c r="BR20" s="220">
        <f t="shared" si="2"/>
        <v>9.9999999999999992E-2</v>
      </c>
      <c r="BS20" s="220">
        <v>0.1</v>
      </c>
      <c r="BT20" s="263" t="s">
        <v>2129</v>
      </c>
      <c r="BU20" s="263"/>
      <c r="BV20" s="220">
        <v>0.1</v>
      </c>
      <c r="BW20" s="263" t="s">
        <v>2130</v>
      </c>
      <c r="BX20" s="263"/>
      <c r="BY20" s="263"/>
      <c r="BZ20" s="220">
        <f t="shared" si="3"/>
        <v>8.4999999999999992E-2</v>
      </c>
      <c r="CA20" s="220">
        <v>0.1</v>
      </c>
      <c r="CB20" s="264" t="s">
        <v>2131</v>
      </c>
      <c r="CC20" s="264"/>
      <c r="CD20" s="264"/>
      <c r="CE20" s="264"/>
      <c r="CF20" s="220">
        <v>0.05</v>
      </c>
      <c r="CG20" s="264" t="s">
        <v>2132</v>
      </c>
      <c r="CH20" s="264"/>
      <c r="CI20" s="223"/>
      <c r="CJ20" s="223"/>
      <c r="CK20" s="223"/>
      <c r="CL20" s="223"/>
      <c r="CM20" s="223"/>
      <c r="CN20" s="223"/>
      <c r="CO20" s="223"/>
      <c r="CP20" s="223"/>
      <c r="CQ20" s="223"/>
      <c r="CR20" s="223"/>
      <c r="CS20" s="269" t="s">
        <v>2469</v>
      </c>
      <c r="CT20" s="269">
        <v>10002000</v>
      </c>
    </row>
    <row r="21" spans="1:98" s="239" customFormat="1" x14ac:dyDescent="0.25">
      <c r="A21" s="222">
        <v>10002401</v>
      </c>
      <c r="B21" s="223" t="s">
        <v>630</v>
      </c>
      <c r="C21" s="223" t="s">
        <v>631</v>
      </c>
      <c r="D21" s="220">
        <v>2</v>
      </c>
      <c r="E21" s="223" t="s">
        <v>644</v>
      </c>
      <c r="F21" s="221">
        <v>2159</v>
      </c>
      <c r="G21" s="223" t="s">
        <v>216</v>
      </c>
      <c r="H21" s="223" t="s">
        <v>2029</v>
      </c>
      <c r="I21" s="221" t="s">
        <v>637</v>
      </c>
      <c r="J21" s="221">
        <v>72296</v>
      </c>
      <c r="K21" s="221" t="s">
        <v>634</v>
      </c>
      <c r="L21" s="223">
        <v>1020</v>
      </c>
      <c r="M21" s="223">
        <v>21.5</v>
      </c>
      <c r="N21" s="223">
        <v>674</v>
      </c>
      <c r="O21" s="223">
        <v>1143</v>
      </c>
      <c r="P21" s="223">
        <v>1289</v>
      </c>
      <c r="Q21" s="223" t="s">
        <v>646</v>
      </c>
      <c r="R21" s="223" t="s">
        <v>2032</v>
      </c>
      <c r="S21" s="223">
        <v>1982</v>
      </c>
      <c r="T21" s="223">
        <v>1982</v>
      </c>
      <c r="U21" s="223">
        <v>7.5</v>
      </c>
      <c r="V21" s="223">
        <v>7.5</v>
      </c>
      <c r="W21" s="223">
        <v>44</v>
      </c>
      <c r="X21" s="223">
        <v>4</v>
      </c>
      <c r="Y21" s="220">
        <v>10.615</v>
      </c>
      <c r="Z21" s="220">
        <v>1.2050000000000001</v>
      </c>
      <c r="AA21" s="220">
        <v>0.08</v>
      </c>
      <c r="AB21" s="220">
        <v>1.1000000000000001</v>
      </c>
      <c r="AC21" s="223" t="s">
        <v>636</v>
      </c>
      <c r="AD21" s="223">
        <v>10</v>
      </c>
      <c r="AE21" s="223" t="s">
        <v>2492</v>
      </c>
      <c r="AF21" s="223">
        <v>5</v>
      </c>
      <c r="AG21" s="223">
        <v>0</v>
      </c>
      <c r="AH21" s="223">
        <v>0</v>
      </c>
      <c r="AI21" s="223">
        <v>0</v>
      </c>
      <c r="AJ21" s="223" t="s">
        <v>2491</v>
      </c>
      <c r="AK21" s="223">
        <v>0</v>
      </c>
      <c r="AL21" s="223">
        <v>0</v>
      </c>
      <c r="AM21" s="223">
        <v>0</v>
      </c>
      <c r="AN21" s="223">
        <v>0</v>
      </c>
      <c r="AO21" s="223">
        <v>0</v>
      </c>
      <c r="AP21" s="223">
        <v>12</v>
      </c>
      <c r="AQ21" s="223">
        <v>0</v>
      </c>
      <c r="AR21" s="223"/>
      <c r="AS21" s="223"/>
      <c r="AT21" s="223"/>
      <c r="AU21" s="223">
        <v>2008</v>
      </c>
      <c r="AV21" s="223" t="s">
        <v>5</v>
      </c>
      <c r="AW21" s="223">
        <v>1289</v>
      </c>
      <c r="AX21" s="223">
        <v>2023</v>
      </c>
      <c r="AY21" s="223"/>
      <c r="AZ21" s="223" t="e">
        <f t="shared" si="0"/>
        <v>#VALUE!</v>
      </c>
      <c r="BA21" s="262"/>
      <c r="BB21" s="262"/>
      <c r="BC21" s="262"/>
      <c r="BD21" s="262"/>
      <c r="BE21" s="262">
        <f t="shared" si="1"/>
        <v>0</v>
      </c>
      <c r="BF21" s="223"/>
      <c r="BG21" s="223"/>
      <c r="BH21" s="223"/>
      <c r="BI21" s="223"/>
      <c r="BJ21" s="223"/>
      <c r="BK21" s="223"/>
      <c r="BL21" s="223"/>
      <c r="BM21" s="223"/>
      <c r="BN21" s="223"/>
      <c r="BO21" s="223"/>
      <c r="BP21" s="223"/>
      <c r="BQ21" s="223"/>
      <c r="BR21" s="220">
        <f t="shared" si="2"/>
        <v>9.9999999999999992E-2</v>
      </c>
      <c r="BS21" s="220">
        <v>0.1</v>
      </c>
      <c r="BT21" s="263" t="s">
        <v>2129</v>
      </c>
      <c r="BU21" s="263"/>
      <c r="BV21" s="220">
        <v>0.1</v>
      </c>
      <c r="BW21" s="263" t="s">
        <v>2130</v>
      </c>
      <c r="BX21" s="263"/>
      <c r="BY21" s="263"/>
      <c r="BZ21" s="220">
        <f t="shared" si="3"/>
        <v>8.4999999999999992E-2</v>
      </c>
      <c r="CA21" s="220">
        <v>0.1</v>
      </c>
      <c r="CB21" s="264" t="s">
        <v>2131</v>
      </c>
      <c r="CC21" s="264"/>
      <c r="CD21" s="264"/>
      <c r="CE21" s="264"/>
      <c r="CF21" s="220">
        <v>0.05</v>
      </c>
      <c r="CG21" s="264" t="s">
        <v>2132</v>
      </c>
      <c r="CH21" s="264"/>
      <c r="CI21" s="223"/>
      <c r="CJ21" s="223"/>
      <c r="CK21" s="223"/>
      <c r="CL21" s="223"/>
      <c r="CM21" s="223"/>
      <c r="CN21" s="223"/>
      <c r="CO21" s="223"/>
      <c r="CP21" s="223"/>
      <c r="CQ21" s="223"/>
      <c r="CR21" s="223"/>
      <c r="CS21" s="269" t="s">
        <v>2469</v>
      </c>
      <c r="CT21" s="269">
        <v>10002000</v>
      </c>
    </row>
    <row r="22" spans="1:98" s="239" customFormat="1" x14ac:dyDescent="0.25">
      <c r="A22" s="222">
        <v>10002202</v>
      </c>
      <c r="B22" s="223" t="s">
        <v>630</v>
      </c>
      <c r="C22" s="223" t="s">
        <v>631</v>
      </c>
      <c r="D22" s="220">
        <v>2</v>
      </c>
      <c r="E22" s="223" t="s">
        <v>644</v>
      </c>
      <c r="F22" s="221">
        <v>2159</v>
      </c>
      <c r="G22" s="223" t="s">
        <v>216</v>
      </c>
      <c r="H22" s="223" t="s">
        <v>639</v>
      </c>
      <c r="I22" s="221" t="s">
        <v>19</v>
      </c>
      <c r="J22" s="221">
        <v>72296</v>
      </c>
      <c r="K22" s="221" t="s">
        <v>423</v>
      </c>
      <c r="L22" s="223">
        <v>1020</v>
      </c>
      <c r="M22" s="223">
        <v>14</v>
      </c>
      <c r="N22" s="223">
        <v>58</v>
      </c>
      <c r="O22" s="223">
        <v>360</v>
      </c>
      <c r="P22" s="223">
        <v>378</v>
      </c>
      <c r="Q22" s="223" t="s">
        <v>647</v>
      </c>
      <c r="R22" s="223" t="s">
        <v>2030</v>
      </c>
      <c r="S22" s="223">
        <v>1982</v>
      </c>
      <c r="T22" s="223">
        <v>1982</v>
      </c>
      <c r="U22" s="223">
        <v>7.5</v>
      </c>
      <c r="V22" s="223">
        <v>7.5</v>
      </c>
      <c r="W22" s="223">
        <v>52</v>
      </c>
      <c r="X22" s="223">
        <v>6</v>
      </c>
      <c r="Y22" s="220">
        <v>36.451999999999998</v>
      </c>
      <c r="Z22" s="220">
        <v>1.3680000000000001</v>
      </c>
      <c r="AA22" s="220">
        <v>0.08</v>
      </c>
      <c r="AB22" s="220">
        <v>1.1000000000000001</v>
      </c>
      <c r="AC22" s="223" t="s">
        <v>636</v>
      </c>
      <c r="AD22" s="223">
        <v>10</v>
      </c>
      <c r="AE22" s="223" t="s">
        <v>2494</v>
      </c>
      <c r="AF22" s="223">
        <v>58</v>
      </c>
      <c r="AG22" s="223">
        <v>5</v>
      </c>
      <c r="AH22" s="223">
        <v>5</v>
      </c>
      <c r="AI22" s="223">
        <v>5</v>
      </c>
      <c r="AJ22" s="223" t="s">
        <v>2493</v>
      </c>
      <c r="AK22" s="223">
        <v>7</v>
      </c>
      <c r="AL22" s="223">
        <v>6</v>
      </c>
      <c r="AM22" s="223">
        <v>1</v>
      </c>
      <c r="AN22" s="223">
        <v>1</v>
      </c>
      <c r="AO22" s="223">
        <v>0</v>
      </c>
      <c r="AP22" s="223">
        <v>1</v>
      </c>
      <c r="AQ22" s="223">
        <v>0</v>
      </c>
      <c r="AR22" s="223"/>
      <c r="AS22" s="223"/>
      <c r="AT22" s="223"/>
      <c r="AU22" s="223" t="s">
        <v>5</v>
      </c>
      <c r="AV22" s="223" t="s">
        <v>5</v>
      </c>
      <c r="AW22" s="223">
        <v>0</v>
      </c>
      <c r="AX22" s="223">
        <v>2023</v>
      </c>
      <c r="AY22" s="223"/>
      <c r="AZ22" s="223" t="e">
        <f t="shared" si="0"/>
        <v>#VALUE!</v>
      </c>
      <c r="BA22" s="262">
        <v>42.31</v>
      </c>
      <c r="BB22" s="262">
        <v>0</v>
      </c>
      <c r="BC22" s="262">
        <v>42.31</v>
      </c>
      <c r="BD22" s="262">
        <v>0</v>
      </c>
      <c r="BE22" s="262">
        <f t="shared" si="1"/>
        <v>0.53294994798438511</v>
      </c>
      <c r="BF22" s="223"/>
      <c r="BG22" s="223"/>
      <c r="BH22" s="223"/>
      <c r="BI22" s="223"/>
      <c r="BJ22" s="223"/>
      <c r="BK22" s="223"/>
      <c r="BL22" s="223"/>
      <c r="BM22" s="223"/>
      <c r="BN22" s="223"/>
      <c r="BO22" s="223"/>
      <c r="BP22" s="223"/>
      <c r="BQ22" s="223"/>
      <c r="BR22" s="220">
        <f t="shared" si="2"/>
        <v>0.33999999999999997</v>
      </c>
      <c r="BS22" s="221">
        <v>0.4</v>
      </c>
      <c r="BT22" s="263" t="s">
        <v>2133</v>
      </c>
      <c r="BU22" s="263"/>
      <c r="BV22" s="221">
        <v>0.2</v>
      </c>
      <c r="BW22" s="263" t="s">
        <v>2134</v>
      </c>
      <c r="BX22" s="263"/>
      <c r="BY22" s="263"/>
      <c r="BZ22" s="220">
        <f t="shared" si="3"/>
        <v>0.185</v>
      </c>
      <c r="CA22" s="221">
        <v>0.2</v>
      </c>
      <c r="CB22" s="264" t="s">
        <v>2135</v>
      </c>
      <c r="CC22" s="264"/>
      <c r="CD22" s="264"/>
      <c r="CE22" s="264"/>
      <c r="CF22" s="221">
        <v>0.15</v>
      </c>
      <c r="CG22" s="264" t="s">
        <v>2136</v>
      </c>
      <c r="CH22" s="264"/>
      <c r="CI22" s="223"/>
      <c r="CJ22" s="223"/>
      <c r="CK22" s="223"/>
      <c r="CL22" s="223"/>
      <c r="CM22" s="223"/>
      <c r="CN22" s="223"/>
      <c r="CO22" s="223"/>
      <c r="CP22" s="223"/>
      <c r="CQ22" s="223"/>
      <c r="CR22" s="223"/>
      <c r="CS22" s="269" t="s">
        <v>2469</v>
      </c>
      <c r="CT22" s="269">
        <v>10002000</v>
      </c>
    </row>
    <row r="23" spans="1:98" s="239" customFormat="1" x14ac:dyDescent="0.25">
      <c r="A23" s="222">
        <v>10002201</v>
      </c>
      <c r="B23" s="223" t="s">
        <v>630</v>
      </c>
      <c r="C23" s="223" t="s">
        <v>631</v>
      </c>
      <c r="D23" s="220">
        <v>2</v>
      </c>
      <c r="E23" s="223" t="s">
        <v>644</v>
      </c>
      <c r="F23" s="221">
        <v>2159</v>
      </c>
      <c r="G23" s="223" t="s">
        <v>216</v>
      </c>
      <c r="H23" s="223" t="s">
        <v>639</v>
      </c>
      <c r="I23" s="221">
        <v>7</v>
      </c>
      <c r="J23" s="221">
        <v>72296</v>
      </c>
      <c r="K23" s="221" t="s">
        <v>423</v>
      </c>
      <c r="L23" s="223">
        <v>1020</v>
      </c>
      <c r="M23" s="223">
        <v>14</v>
      </c>
      <c r="N23" s="223">
        <v>518.5</v>
      </c>
      <c r="O23" s="223">
        <v>437</v>
      </c>
      <c r="P23" s="223">
        <v>602.5</v>
      </c>
      <c r="Q23" s="223" t="s">
        <v>647</v>
      </c>
      <c r="R23" s="223" t="s">
        <v>2030</v>
      </c>
      <c r="S23" s="223">
        <v>1982</v>
      </c>
      <c r="T23" s="223">
        <v>1982</v>
      </c>
      <c r="U23" s="223">
        <v>7.5</v>
      </c>
      <c r="V23" s="223">
        <v>7.5</v>
      </c>
      <c r="W23" s="223">
        <v>52</v>
      </c>
      <c r="X23" s="223">
        <v>6</v>
      </c>
      <c r="Y23" s="220">
        <v>36.451999999999998</v>
      </c>
      <c r="Z23" s="220">
        <v>1.3680000000000001</v>
      </c>
      <c r="AA23" s="220">
        <v>0.08</v>
      </c>
      <c r="AB23" s="220">
        <v>1.1000000000000001</v>
      </c>
      <c r="AC23" s="223" t="s">
        <v>636</v>
      </c>
      <c r="AD23" s="223">
        <v>9</v>
      </c>
      <c r="AE23" s="223" t="s">
        <v>2496</v>
      </c>
      <c r="AF23" s="223">
        <v>81</v>
      </c>
      <c r="AG23" s="223">
        <v>15</v>
      </c>
      <c r="AH23" s="223">
        <v>15</v>
      </c>
      <c r="AI23" s="223">
        <v>13</v>
      </c>
      <c r="AJ23" s="223" t="s">
        <v>2495</v>
      </c>
      <c r="AK23" s="223">
        <v>7</v>
      </c>
      <c r="AL23" s="223">
        <v>7</v>
      </c>
      <c r="AM23" s="223">
        <v>1</v>
      </c>
      <c r="AN23" s="223">
        <v>0</v>
      </c>
      <c r="AO23" s="223">
        <v>0</v>
      </c>
      <c r="AP23" s="223">
        <v>1</v>
      </c>
      <c r="AQ23" s="223">
        <v>0</v>
      </c>
      <c r="AR23" s="223"/>
      <c r="AS23" s="223"/>
      <c r="AT23" s="223"/>
      <c r="AU23" s="223" t="s">
        <v>5</v>
      </c>
      <c r="AV23" s="223" t="s">
        <v>5</v>
      </c>
      <c r="AW23" s="223">
        <v>0</v>
      </c>
      <c r="AX23" s="223">
        <v>2023</v>
      </c>
      <c r="AY23" s="223"/>
      <c r="AZ23" s="223" t="e">
        <f t="shared" si="0"/>
        <v>#VALUE!</v>
      </c>
      <c r="BA23" s="262">
        <v>69.52</v>
      </c>
      <c r="BB23" s="262">
        <v>0</v>
      </c>
      <c r="BC23" s="262">
        <v>69.52</v>
      </c>
      <c r="BD23" s="262">
        <v>0</v>
      </c>
      <c r="BE23" s="262">
        <f t="shared" si="1"/>
        <v>0.59605887469777274</v>
      </c>
      <c r="BF23" s="223"/>
      <c r="BG23" s="223"/>
      <c r="BH23" s="223"/>
      <c r="BI23" s="223"/>
      <c r="BJ23" s="223"/>
      <c r="BK23" s="223"/>
      <c r="BL23" s="223"/>
      <c r="BM23" s="223"/>
      <c r="BN23" s="223"/>
      <c r="BO23" s="223"/>
      <c r="BP23" s="223"/>
      <c r="BQ23" s="223"/>
      <c r="BR23" s="220">
        <f t="shared" si="2"/>
        <v>0.33999999999999997</v>
      </c>
      <c r="BS23" s="221">
        <v>0.4</v>
      </c>
      <c r="BT23" s="263" t="s">
        <v>2133</v>
      </c>
      <c r="BU23" s="263"/>
      <c r="BV23" s="221">
        <v>0.2</v>
      </c>
      <c r="BW23" s="263" t="s">
        <v>2134</v>
      </c>
      <c r="BX23" s="263"/>
      <c r="BY23" s="263"/>
      <c r="BZ23" s="220">
        <f t="shared" si="3"/>
        <v>0.185</v>
      </c>
      <c r="CA23" s="221">
        <v>0.2</v>
      </c>
      <c r="CB23" s="264" t="s">
        <v>2135</v>
      </c>
      <c r="CC23" s="264"/>
      <c r="CD23" s="264"/>
      <c r="CE23" s="264"/>
      <c r="CF23" s="221">
        <v>0.15</v>
      </c>
      <c r="CG23" s="264" t="s">
        <v>2136</v>
      </c>
      <c r="CH23" s="264"/>
      <c r="CI23" s="223"/>
      <c r="CJ23" s="223"/>
      <c r="CK23" s="223"/>
      <c r="CL23" s="223"/>
      <c r="CM23" s="223"/>
      <c r="CN23" s="223"/>
      <c r="CO23" s="223"/>
      <c r="CP23" s="223"/>
      <c r="CQ23" s="223"/>
      <c r="CR23" s="223"/>
      <c r="CS23" s="269" t="s">
        <v>2469</v>
      </c>
      <c r="CT23" s="269">
        <v>10002000</v>
      </c>
    </row>
    <row r="24" spans="1:98" s="239" customFormat="1" x14ac:dyDescent="0.25">
      <c r="A24" s="222">
        <v>10002301</v>
      </c>
      <c r="B24" s="223" t="s">
        <v>630</v>
      </c>
      <c r="C24" s="223" t="s">
        <v>631</v>
      </c>
      <c r="D24" s="220">
        <v>2</v>
      </c>
      <c r="E24" s="223" t="s">
        <v>644</v>
      </c>
      <c r="F24" s="221">
        <v>2159</v>
      </c>
      <c r="G24" s="223" t="s">
        <v>216</v>
      </c>
      <c r="H24" s="223" t="s">
        <v>20</v>
      </c>
      <c r="I24" s="221">
        <v>8</v>
      </c>
      <c r="J24" s="221">
        <v>72296</v>
      </c>
      <c r="K24" s="221" t="s">
        <v>423</v>
      </c>
      <c r="L24" s="223">
        <v>1020</v>
      </c>
      <c r="M24" s="223">
        <v>14</v>
      </c>
      <c r="N24" s="223">
        <v>118.5</v>
      </c>
      <c r="O24" s="223">
        <v>413</v>
      </c>
      <c r="P24" s="223">
        <v>450.5</v>
      </c>
      <c r="Q24" s="223" t="s">
        <v>648</v>
      </c>
      <c r="R24" s="223" t="s">
        <v>2031</v>
      </c>
      <c r="S24" s="223">
        <v>1982</v>
      </c>
      <c r="T24" s="223">
        <v>1982</v>
      </c>
      <c r="U24" s="223">
        <v>7.5</v>
      </c>
      <c r="V24" s="223">
        <v>7.5</v>
      </c>
      <c r="W24" s="223">
        <v>44</v>
      </c>
      <c r="X24" s="223">
        <v>4</v>
      </c>
      <c r="Y24" s="220">
        <v>10.615</v>
      </c>
      <c r="Z24" s="220">
        <v>1.2050000000000001</v>
      </c>
      <c r="AA24" s="220">
        <v>0.08</v>
      </c>
      <c r="AB24" s="220">
        <v>1.1000000000000001</v>
      </c>
      <c r="AC24" s="223" t="s">
        <v>636</v>
      </c>
      <c r="AD24" s="223">
        <v>18</v>
      </c>
      <c r="AE24" s="223">
        <v>0</v>
      </c>
      <c r="AF24" s="223">
        <v>4</v>
      </c>
      <c r="AG24" s="223">
        <v>5</v>
      </c>
      <c r="AH24" s="223">
        <v>5</v>
      </c>
      <c r="AI24" s="223">
        <v>5</v>
      </c>
      <c r="AJ24" s="223">
        <v>0</v>
      </c>
      <c r="AK24" s="223">
        <v>0</v>
      </c>
      <c r="AL24" s="223">
        <v>0</v>
      </c>
      <c r="AM24" s="223">
        <v>0</v>
      </c>
      <c r="AN24" s="223">
        <v>0</v>
      </c>
      <c r="AO24" s="223">
        <v>0</v>
      </c>
      <c r="AP24" s="223">
        <v>2</v>
      </c>
      <c r="AQ24" s="223">
        <v>0</v>
      </c>
      <c r="AR24" s="223"/>
      <c r="AS24" s="223"/>
      <c r="AT24" s="223"/>
      <c r="AU24" s="223">
        <v>2008</v>
      </c>
      <c r="AV24" s="223" t="s">
        <v>5</v>
      </c>
      <c r="AW24" s="223">
        <v>450.5</v>
      </c>
      <c r="AX24" s="223">
        <v>2023</v>
      </c>
      <c r="AY24" s="223"/>
      <c r="AZ24" s="223">
        <f t="shared" si="0"/>
        <v>0</v>
      </c>
      <c r="BA24" s="262">
        <v>0</v>
      </c>
      <c r="BB24" s="262">
        <v>0</v>
      </c>
      <c r="BC24" s="262">
        <v>0</v>
      </c>
      <c r="BD24" s="262">
        <v>0</v>
      </c>
      <c r="BE24" s="262">
        <f t="shared" si="1"/>
        <v>0</v>
      </c>
      <c r="BF24" s="223"/>
      <c r="BG24" s="223"/>
      <c r="BH24" s="223"/>
      <c r="BI24" s="223"/>
      <c r="BJ24" s="223"/>
      <c r="BK24" s="223"/>
      <c r="BL24" s="223"/>
      <c r="BM24" s="223"/>
      <c r="BN24" s="223"/>
      <c r="BO24" s="223"/>
      <c r="BP24" s="223"/>
      <c r="BQ24" s="223"/>
      <c r="BR24" s="220">
        <f t="shared" si="2"/>
        <v>0.185</v>
      </c>
      <c r="BS24" s="220">
        <v>0.2</v>
      </c>
      <c r="BT24" s="263" t="s">
        <v>2137</v>
      </c>
      <c r="BU24" s="263"/>
      <c r="BV24" s="221">
        <v>0.15</v>
      </c>
      <c r="BW24" s="263" t="s">
        <v>2138</v>
      </c>
      <c r="BX24" s="263"/>
      <c r="BY24" s="263"/>
      <c r="BZ24" s="220">
        <f t="shared" si="3"/>
        <v>0.13500000000000001</v>
      </c>
      <c r="CA24" s="221">
        <v>0.15</v>
      </c>
      <c r="CB24" s="264" t="s">
        <v>2139</v>
      </c>
      <c r="CC24" s="264"/>
      <c r="CD24" s="264"/>
      <c r="CE24" s="264"/>
      <c r="CF24" s="221">
        <v>0.1</v>
      </c>
      <c r="CG24" s="264" t="s">
        <v>2140</v>
      </c>
      <c r="CH24" s="264"/>
      <c r="CI24" s="223"/>
      <c r="CJ24" s="223"/>
      <c r="CK24" s="223"/>
      <c r="CL24" s="223"/>
      <c r="CM24" s="223"/>
      <c r="CN24" s="223"/>
      <c r="CO24" s="223"/>
      <c r="CP24" s="223"/>
      <c r="CQ24" s="223"/>
      <c r="CR24" s="223"/>
      <c r="CS24" s="269" t="s">
        <v>2469</v>
      </c>
      <c r="CT24" s="269">
        <v>10002000</v>
      </c>
    </row>
    <row r="25" spans="1:98" s="239" customFormat="1" x14ac:dyDescent="0.25">
      <c r="A25" s="222">
        <v>10002302</v>
      </c>
      <c r="B25" s="223" t="s">
        <v>630</v>
      </c>
      <c r="C25" s="223" t="s">
        <v>631</v>
      </c>
      <c r="D25" s="220">
        <v>2</v>
      </c>
      <c r="E25" s="223" t="s">
        <v>644</v>
      </c>
      <c r="F25" s="221">
        <v>2159</v>
      </c>
      <c r="G25" s="223" t="s">
        <v>216</v>
      </c>
      <c r="H25" s="223" t="s">
        <v>20</v>
      </c>
      <c r="I25" s="221" t="s">
        <v>642</v>
      </c>
      <c r="J25" s="221">
        <v>72296</v>
      </c>
      <c r="K25" s="221" t="s">
        <v>423</v>
      </c>
      <c r="L25" s="223">
        <v>1020</v>
      </c>
      <c r="M25" s="223">
        <v>18</v>
      </c>
      <c r="N25" s="223">
        <v>58</v>
      </c>
      <c r="O25" s="223">
        <v>342</v>
      </c>
      <c r="P25" s="223">
        <v>360</v>
      </c>
      <c r="Q25" s="223" t="s">
        <v>649</v>
      </c>
      <c r="R25" s="223" t="s">
        <v>2031</v>
      </c>
      <c r="S25" s="223">
        <v>1982</v>
      </c>
      <c r="T25" s="223">
        <v>1982</v>
      </c>
      <c r="U25" s="223">
        <v>7.5</v>
      </c>
      <c r="V25" s="223">
        <v>7.5</v>
      </c>
      <c r="W25" s="223">
        <v>44</v>
      </c>
      <c r="X25" s="223">
        <v>4</v>
      </c>
      <c r="Y25" s="220">
        <v>10.615</v>
      </c>
      <c r="Z25" s="220">
        <v>1.2050000000000001</v>
      </c>
      <c r="AA25" s="220">
        <v>0.08</v>
      </c>
      <c r="AB25" s="220">
        <v>1.1000000000000001</v>
      </c>
      <c r="AC25" s="223" t="s">
        <v>636</v>
      </c>
      <c r="AD25" s="223">
        <v>10</v>
      </c>
      <c r="AE25" s="223">
        <v>0</v>
      </c>
      <c r="AF25" s="223">
        <v>2.81</v>
      </c>
      <c r="AG25" s="223">
        <v>2</v>
      </c>
      <c r="AH25" s="223">
        <v>2</v>
      </c>
      <c r="AI25" s="223">
        <v>2</v>
      </c>
      <c r="AJ25" s="223">
        <v>0</v>
      </c>
      <c r="AK25" s="223">
        <v>0</v>
      </c>
      <c r="AL25" s="223">
        <v>0</v>
      </c>
      <c r="AM25" s="223">
        <v>0</v>
      </c>
      <c r="AN25" s="223">
        <v>0</v>
      </c>
      <c r="AO25" s="223">
        <v>0</v>
      </c>
      <c r="AP25" s="223">
        <v>2</v>
      </c>
      <c r="AQ25" s="223">
        <v>0</v>
      </c>
      <c r="AR25" s="223"/>
      <c r="AS25" s="223"/>
      <c r="AT25" s="223"/>
      <c r="AU25" s="223">
        <v>2008</v>
      </c>
      <c r="AV25" s="223" t="s">
        <v>5</v>
      </c>
      <c r="AW25" s="223">
        <v>360</v>
      </c>
      <c r="AX25" s="223">
        <v>2023</v>
      </c>
      <c r="AY25" s="223"/>
      <c r="AZ25" s="223">
        <f t="shared" si="0"/>
        <v>0</v>
      </c>
      <c r="BA25" s="262">
        <v>0</v>
      </c>
      <c r="BB25" s="262">
        <v>0</v>
      </c>
      <c r="BC25" s="262">
        <v>0</v>
      </c>
      <c r="BD25" s="262">
        <v>0</v>
      </c>
      <c r="BE25" s="262">
        <f t="shared" si="1"/>
        <v>0</v>
      </c>
      <c r="BF25" s="223"/>
      <c r="BG25" s="223"/>
      <c r="BH25" s="223"/>
      <c r="BI25" s="223"/>
      <c r="BJ25" s="223"/>
      <c r="BK25" s="223"/>
      <c r="BL25" s="223"/>
      <c r="BM25" s="223"/>
      <c r="BN25" s="223"/>
      <c r="BO25" s="223"/>
      <c r="BP25" s="223"/>
      <c r="BQ25" s="223"/>
      <c r="BR25" s="220">
        <f t="shared" si="2"/>
        <v>0.185</v>
      </c>
      <c r="BS25" s="220">
        <v>0.2</v>
      </c>
      <c r="BT25" s="263" t="s">
        <v>2137</v>
      </c>
      <c r="BU25" s="263"/>
      <c r="BV25" s="221">
        <v>0.15</v>
      </c>
      <c r="BW25" s="263" t="s">
        <v>2138</v>
      </c>
      <c r="BX25" s="263"/>
      <c r="BY25" s="263"/>
      <c r="BZ25" s="220">
        <f t="shared" si="3"/>
        <v>0.13500000000000001</v>
      </c>
      <c r="CA25" s="221">
        <v>0.15</v>
      </c>
      <c r="CB25" s="264" t="s">
        <v>2139</v>
      </c>
      <c r="CC25" s="264"/>
      <c r="CD25" s="264"/>
      <c r="CE25" s="264"/>
      <c r="CF25" s="221">
        <v>0.1</v>
      </c>
      <c r="CG25" s="264" t="s">
        <v>2140</v>
      </c>
      <c r="CH25" s="264"/>
      <c r="CI25" s="223"/>
      <c r="CJ25" s="223"/>
      <c r="CK25" s="223"/>
      <c r="CL25" s="223"/>
      <c r="CM25" s="223"/>
      <c r="CN25" s="223"/>
      <c r="CO25" s="223"/>
      <c r="CP25" s="223"/>
      <c r="CQ25" s="223"/>
      <c r="CR25" s="223"/>
      <c r="CS25" s="269" t="s">
        <v>2469</v>
      </c>
      <c r="CT25" s="269">
        <v>10002000</v>
      </c>
    </row>
    <row r="26" spans="1:98" s="239" customFormat="1" x14ac:dyDescent="0.25">
      <c r="A26" s="222">
        <v>10003402</v>
      </c>
      <c r="B26" s="223" t="s">
        <v>630</v>
      </c>
      <c r="C26" s="223" t="s">
        <v>631</v>
      </c>
      <c r="D26" s="220">
        <v>3</v>
      </c>
      <c r="E26" s="223" t="s">
        <v>650</v>
      </c>
      <c r="F26" s="221">
        <v>2159</v>
      </c>
      <c r="G26" s="223" t="s">
        <v>216</v>
      </c>
      <c r="H26" s="223" t="s">
        <v>2029</v>
      </c>
      <c r="I26" s="221" t="s">
        <v>633</v>
      </c>
      <c r="J26" s="221">
        <v>72343</v>
      </c>
      <c r="K26" s="221" t="s">
        <v>634</v>
      </c>
      <c r="L26" s="223">
        <v>1020</v>
      </c>
      <c r="M26" s="223">
        <v>21.5</v>
      </c>
      <c r="N26" s="223">
        <v>1337</v>
      </c>
      <c r="O26" s="223">
        <v>541</v>
      </c>
      <c r="P26" s="223">
        <v>683</v>
      </c>
      <c r="Q26" s="223" t="s">
        <v>651</v>
      </c>
      <c r="R26" s="223" t="s">
        <v>5</v>
      </c>
      <c r="S26" s="223">
        <v>1983</v>
      </c>
      <c r="T26" s="223">
        <v>1982</v>
      </c>
      <c r="U26" s="223">
        <v>7.5</v>
      </c>
      <c r="V26" s="223">
        <v>7.5</v>
      </c>
      <c r="W26" s="223">
        <v>44</v>
      </c>
      <c r="X26" s="223">
        <v>4</v>
      </c>
      <c r="Y26" s="220">
        <v>35.485000000000007</v>
      </c>
      <c r="Z26" s="220">
        <v>1.3520000000000001</v>
      </c>
      <c r="AA26" s="220">
        <v>0.08</v>
      </c>
      <c r="AB26" s="220">
        <v>1.083</v>
      </c>
      <c r="AC26" s="223" t="s">
        <v>636</v>
      </c>
      <c r="AD26" s="223">
        <v>20</v>
      </c>
      <c r="AE26" s="223">
        <v>94.182000000000002</v>
      </c>
      <c r="AF26" s="223">
        <v>98</v>
      </c>
      <c r="AG26" s="223">
        <v>78</v>
      </c>
      <c r="AH26" s="223">
        <v>78</v>
      </c>
      <c r="AI26" s="223">
        <v>57</v>
      </c>
      <c r="AJ26" s="223">
        <v>5</v>
      </c>
      <c r="AK26" s="223">
        <v>5</v>
      </c>
      <c r="AL26" s="223">
        <v>1</v>
      </c>
      <c r="AM26" s="223">
        <v>55</v>
      </c>
      <c r="AN26" s="223">
        <v>55</v>
      </c>
      <c r="AO26" s="223">
        <v>24</v>
      </c>
      <c r="AP26" s="223">
        <v>40</v>
      </c>
      <c r="AQ26" s="223">
        <v>0</v>
      </c>
      <c r="AR26" s="223"/>
      <c r="AS26" s="223"/>
      <c r="AT26" s="223"/>
      <c r="AU26" s="223" t="s">
        <v>5</v>
      </c>
      <c r="AV26" s="223" t="s">
        <v>5</v>
      </c>
      <c r="AW26" s="223">
        <v>0</v>
      </c>
      <c r="AX26" s="223">
        <v>2042</v>
      </c>
      <c r="AY26" s="223"/>
      <c r="AZ26" s="223">
        <f t="shared" si="0"/>
        <v>60</v>
      </c>
      <c r="BA26" s="262">
        <v>81.590000000000018</v>
      </c>
      <c r="BB26" s="262">
        <v>0</v>
      </c>
      <c r="BC26" s="262">
        <v>77.79000000000002</v>
      </c>
      <c r="BD26" s="262">
        <v>0</v>
      </c>
      <c r="BE26" s="262">
        <f t="shared" si="1"/>
        <v>0.58228290156001805</v>
      </c>
      <c r="BF26" s="220">
        <v>0</v>
      </c>
      <c r="BG26" s="223"/>
      <c r="BH26" s="223"/>
      <c r="BI26" s="223"/>
      <c r="BJ26" s="223"/>
      <c r="BK26" s="223"/>
      <c r="BL26" s="223"/>
      <c r="BM26" s="223"/>
      <c r="BN26" s="223"/>
      <c r="BO26" s="223"/>
      <c r="BP26" s="223"/>
      <c r="BQ26" s="223"/>
      <c r="BR26" s="220">
        <f t="shared" si="2"/>
        <v>9.9999999999999992E-2</v>
      </c>
      <c r="BS26" s="220">
        <v>0.1</v>
      </c>
      <c r="BT26" s="263" t="s">
        <v>2141</v>
      </c>
      <c r="BU26" s="263"/>
      <c r="BV26" s="220">
        <v>0.1</v>
      </c>
      <c r="BW26" s="263" t="s">
        <v>2142</v>
      </c>
      <c r="BX26" s="263"/>
      <c r="BY26" s="263"/>
      <c r="BZ26" s="220">
        <f t="shared" si="3"/>
        <v>8.4999999999999992E-2</v>
      </c>
      <c r="CA26" s="220">
        <v>0.1</v>
      </c>
      <c r="CB26" s="264" t="s">
        <v>2143</v>
      </c>
      <c r="CC26" s="264"/>
      <c r="CD26" s="264"/>
      <c r="CE26" s="264"/>
      <c r="CF26" s="220">
        <v>0.05</v>
      </c>
      <c r="CG26" s="264" t="s">
        <v>2144</v>
      </c>
      <c r="CH26" s="264"/>
      <c r="CI26" s="223"/>
      <c r="CJ26" s="223"/>
      <c r="CK26" s="223"/>
      <c r="CL26" s="223"/>
      <c r="CM26" s="223"/>
      <c r="CN26" s="223"/>
      <c r="CO26" s="223"/>
      <c r="CP26" s="223"/>
      <c r="CQ26" s="223"/>
      <c r="CR26" s="223"/>
      <c r="CS26" s="269" t="s">
        <v>2470</v>
      </c>
      <c r="CT26" s="269">
        <v>10003000</v>
      </c>
    </row>
    <row r="27" spans="1:98" s="239" customFormat="1" x14ac:dyDescent="0.25">
      <c r="A27" s="222">
        <v>10003401</v>
      </c>
      <c r="B27" s="223" t="s">
        <v>630</v>
      </c>
      <c r="C27" s="223" t="s">
        <v>631</v>
      </c>
      <c r="D27" s="220">
        <v>3</v>
      </c>
      <c r="E27" s="223" t="s">
        <v>650</v>
      </c>
      <c r="F27" s="221">
        <v>2159</v>
      </c>
      <c r="G27" s="223" t="s">
        <v>216</v>
      </c>
      <c r="H27" s="223" t="s">
        <v>2029</v>
      </c>
      <c r="I27" s="221" t="s">
        <v>637</v>
      </c>
      <c r="J27" s="221">
        <v>72343</v>
      </c>
      <c r="K27" s="221" t="s">
        <v>634</v>
      </c>
      <c r="L27" s="223">
        <v>1020</v>
      </c>
      <c r="M27" s="223">
        <v>21.5</v>
      </c>
      <c r="N27" s="223">
        <v>1404</v>
      </c>
      <c r="O27" s="223">
        <v>1332</v>
      </c>
      <c r="P27" s="223">
        <v>1525</v>
      </c>
      <c r="Q27" s="223" t="s">
        <v>652</v>
      </c>
      <c r="R27" s="223" t="s">
        <v>2032</v>
      </c>
      <c r="S27" s="223">
        <v>1983</v>
      </c>
      <c r="T27" s="223">
        <v>1982</v>
      </c>
      <c r="U27" s="223">
        <v>7.5</v>
      </c>
      <c r="V27" s="223">
        <v>7.5</v>
      </c>
      <c r="W27" s="223">
        <v>44</v>
      </c>
      <c r="X27" s="223">
        <v>4</v>
      </c>
      <c r="Y27" s="220">
        <v>10.641999999999999</v>
      </c>
      <c r="Z27" s="220">
        <v>1.1950000000000001</v>
      </c>
      <c r="AA27" s="220">
        <v>0.08</v>
      </c>
      <c r="AB27" s="220">
        <v>1.083</v>
      </c>
      <c r="AC27" s="223" t="s">
        <v>636</v>
      </c>
      <c r="AD27" s="223">
        <v>135</v>
      </c>
      <c r="AE27" s="223" t="s">
        <v>2497</v>
      </c>
      <c r="AF27" s="223">
        <v>10</v>
      </c>
      <c r="AG27" s="223">
        <v>0</v>
      </c>
      <c r="AH27" s="223">
        <v>0</v>
      </c>
      <c r="AI27" s="223">
        <v>0</v>
      </c>
      <c r="AJ27" s="223" t="s">
        <v>2491</v>
      </c>
      <c r="AK27" s="223">
        <v>0</v>
      </c>
      <c r="AL27" s="223">
        <v>0</v>
      </c>
      <c r="AM27" s="223">
        <v>0</v>
      </c>
      <c r="AN27" s="223">
        <v>0</v>
      </c>
      <c r="AO27" s="223">
        <v>0</v>
      </c>
      <c r="AP27" s="223">
        <v>4</v>
      </c>
      <c r="AQ27" s="223">
        <v>0</v>
      </c>
      <c r="AR27" s="223"/>
      <c r="AS27" s="223"/>
      <c r="AT27" s="223"/>
      <c r="AU27" s="223">
        <v>2008</v>
      </c>
      <c r="AV27" s="223" t="s">
        <v>5</v>
      </c>
      <c r="AW27" s="223">
        <v>1525</v>
      </c>
      <c r="AX27" s="223">
        <v>2024</v>
      </c>
      <c r="AY27" s="223"/>
      <c r="AZ27" s="223" t="e">
        <f t="shared" si="0"/>
        <v>#VALUE!</v>
      </c>
      <c r="BA27" s="262"/>
      <c r="BB27" s="262"/>
      <c r="BC27" s="262"/>
      <c r="BD27" s="262"/>
      <c r="BE27" s="262">
        <f t="shared" si="1"/>
        <v>0</v>
      </c>
      <c r="BF27" s="223"/>
      <c r="BG27" s="223"/>
      <c r="BH27" s="223"/>
      <c r="BI27" s="223"/>
      <c r="BJ27" s="223"/>
      <c r="BK27" s="223"/>
      <c r="BL27" s="223"/>
      <c r="BM27" s="223"/>
      <c r="BN27" s="223"/>
      <c r="BO27" s="223"/>
      <c r="BP27" s="223"/>
      <c r="BQ27" s="223"/>
      <c r="BR27" s="220">
        <f t="shared" si="2"/>
        <v>9.9999999999999992E-2</v>
      </c>
      <c r="BS27" s="220">
        <v>0.1</v>
      </c>
      <c r="BT27" s="263" t="s">
        <v>2141</v>
      </c>
      <c r="BU27" s="263"/>
      <c r="BV27" s="220">
        <v>0.1</v>
      </c>
      <c r="BW27" s="263" t="s">
        <v>2142</v>
      </c>
      <c r="BX27" s="263"/>
      <c r="BY27" s="263"/>
      <c r="BZ27" s="220">
        <f t="shared" si="3"/>
        <v>8.4999999999999992E-2</v>
      </c>
      <c r="CA27" s="220">
        <v>0.1</v>
      </c>
      <c r="CB27" s="264" t="s">
        <v>2143</v>
      </c>
      <c r="CC27" s="264"/>
      <c r="CD27" s="264"/>
      <c r="CE27" s="264"/>
      <c r="CF27" s="220">
        <v>0.05</v>
      </c>
      <c r="CG27" s="264" t="s">
        <v>2144</v>
      </c>
      <c r="CH27" s="264"/>
      <c r="CI27" s="223"/>
      <c r="CJ27" s="223"/>
      <c r="CK27" s="223"/>
      <c r="CL27" s="223"/>
      <c r="CM27" s="223"/>
      <c r="CN27" s="223"/>
      <c r="CO27" s="223"/>
      <c r="CP27" s="223"/>
      <c r="CQ27" s="223"/>
      <c r="CR27" s="223"/>
      <c r="CS27" s="269" t="s">
        <v>2470</v>
      </c>
      <c r="CT27" s="269">
        <v>10003000</v>
      </c>
    </row>
    <row r="28" spans="1:98" s="239" customFormat="1" x14ac:dyDescent="0.25">
      <c r="A28" s="222">
        <v>10003202</v>
      </c>
      <c r="B28" s="223" t="s">
        <v>630</v>
      </c>
      <c r="C28" s="223" t="s">
        <v>631</v>
      </c>
      <c r="D28" s="220">
        <v>3</v>
      </c>
      <c r="E28" s="223" t="s">
        <v>650</v>
      </c>
      <c r="F28" s="221">
        <v>2159</v>
      </c>
      <c r="G28" s="223" t="s">
        <v>216</v>
      </c>
      <c r="H28" s="223" t="s">
        <v>639</v>
      </c>
      <c r="I28" s="221" t="s">
        <v>19</v>
      </c>
      <c r="J28" s="221">
        <v>72343</v>
      </c>
      <c r="K28" s="221" t="s">
        <v>423</v>
      </c>
      <c r="L28" s="223">
        <v>1020</v>
      </c>
      <c r="M28" s="223">
        <v>16</v>
      </c>
      <c r="N28" s="223">
        <v>43</v>
      </c>
      <c r="O28" s="223">
        <v>479</v>
      </c>
      <c r="P28" s="223">
        <v>492</v>
      </c>
      <c r="Q28" s="223" t="s">
        <v>648</v>
      </c>
      <c r="R28" s="223" t="s">
        <v>2031</v>
      </c>
      <c r="S28" s="223">
        <v>1983</v>
      </c>
      <c r="T28" s="223">
        <v>1982</v>
      </c>
      <c r="U28" s="223">
        <v>7.5</v>
      </c>
      <c r="V28" s="223">
        <v>7.5</v>
      </c>
      <c r="W28" s="223">
        <v>61</v>
      </c>
      <c r="X28" s="223">
        <v>7</v>
      </c>
      <c r="Y28" s="220">
        <v>7.7940000000000005</v>
      </c>
      <c r="Z28" s="220">
        <v>1.123</v>
      </c>
      <c r="AA28" s="220">
        <v>0</v>
      </c>
      <c r="AB28" s="220">
        <v>1.083</v>
      </c>
      <c r="AC28" s="223" t="s">
        <v>636</v>
      </c>
      <c r="AD28" s="223">
        <v>43</v>
      </c>
      <c r="AE28" s="223" t="s">
        <v>2498</v>
      </c>
      <c r="AF28" s="223">
        <v>5</v>
      </c>
      <c r="AG28" s="223">
        <v>0</v>
      </c>
      <c r="AH28" s="223">
        <v>0</v>
      </c>
      <c r="AI28" s="223">
        <v>0</v>
      </c>
      <c r="AJ28" s="223" t="s">
        <v>2491</v>
      </c>
      <c r="AK28" s="223">
        <v>0</v>
      </c>
      <c r="AL28" s="223">
        <v>0</v>
      </c>
      <c r="AM28" s="223">
        <v>0</v>
      </c>
      <c r="AN28" s="223">
        <v>0</v>
      </c>
      <c r="AO28" s="223">
        <v>0</v>
      </c>
      <c r="AP28" s="223">
        <v>1</v>
      </c>
      <c r="AQ28" s="223">
        <v>0</v>
      </c>
      <c r="AR28" s="223"/>
      <c r="AS28" s="223"/>
      <c r="AT28" s="223"/>
      <c r="AU28" s="223">
        <v>2011</v>
      </c>
      <c r="AV28" s="223" t="s">
        <v>5</v>
      </c>
      <c r="AW28" s="223">
        <v>492</v>
      </c>
      <c r="AX28" s="223">
        <v>2032</v>
      </c>
      <c r="AY28" s="223"/>
      <c r="AZ28" s="223" t="e">
        <f t="shared" si="0"/>
        <v>#VALUE!</v>
      </c>
      <c r="BA28" s="262"/>
      <c r="BB28" s="262"/>
      <c r="BC28" s="262"/>
      <c r="BD28" s="262"/>
      <c r="BE28" s="262">
        <f t="shared" si="1"/>
        <v>0</v>
      </c>
      <c r="BF28" s="223"/>
      <c r="BG28" s="223"/>
      <c r="BH28" s="223"/>
      <c r="BI28" s="223"/>
      <c r="BJ28" s="223"/>
      <c r="BK28" s="223"/>
      <c r="BL28" s="223"/>
      <c r="BM28" s="223"/>
      <c r="BN28" s="223"/>
      <c r="BO28" s="223"/>
      <c r="BP28" s="223"/>
      <c r="BQ28" s="223"/>
      <c r="BR28" s="220">
        <f t="shared" si="2"/>
        <v>0.33999999999999997</v>
      </c>
      <c r="BS28" s="221">
        <v>0.4</v>
      </c>
      <c r="BT28" s="263" t="s">
        <v>2145</v>
      </c>
      <c r="BU28" s="263"/>
      <c r="BV28" s="221">
        <v>0.2</v>
      </c>
      <c r="BW28" s="263" t="s">
        <v>2146</v>
      </c>
      <c r="BX28" s="263"/>
      <c r="BY28" s="263"/>
      <c r="BZ28" s="220">
        <f t="shared" si="3"/>
        <v>0.185</v>
      </c>
      <c r="CA28" s="221">
        <v>0.2</v>
      </c>
      <c r="CB28" s="264" t="s">
        <v>2147</v>
      </c>
      <c r="CC28" s="264"/>
      <c r="CD28" s="264"/>
      <c r="CE28" s="264"/>
      <c r="CF28" s="221">
        <v>0.15</v>
      </c>
      <c r="CG28" s="264" t="s">
        <v>2148</v>
      </c>
      <c r="CH28" s="264"/>
      <c r="CI28" s="223"/>
      <c r="CJ28" s="223"/>
      <c r="CK28" s="223"/>
      <c r="CL28" s="223"/>
      <c r="CM28" s="223"/>
      <c r="CN28" s="223"/>
      <c r="CO28" s="223"/>
      <c r="CP28" s="223"/>
      <c r="CQ28" s="223"/>
      <c r="CR28" s="223"/>
      <c r="CS28" s="269" t="s">
        <v>2470</v>
      </c>
      <c r="CT28" s="269">
        <v>10003000</v>
      </c>
    </row>
    <row r="29" spans="1:98" s="239" customFormat="1" x14ac:dyDescent="0.25">
      <c r="A29" s="222">
        <v>10003201</v>
      </c>
      <c r="B29" s="223" t="s">
        <v>630</v>
      </c>
      <c r="C29" s="223" t="s">
        <v>631</v>
      </c>
      <c r="D29" s="220">
        <v>3</v>
      </c>
      <c r="E29" s="223" t="s">
        <v>650</v>
      </c>
      <c r="F29" s="221">
        <v>2159</v>
      </c>
      <c r="G29" s="223" t="s">
        <v>216</v>
      </c>
      <c r="H29" s="223" t="s">
        <v>639</v>
      </c>
      <c r="I29" s="221">
        <v>7</v>
      </c>
      <c r="J29" s="221">
        <v>72343</v>
      </c>
      <c r="K29" s="221" t="s">
        <v>423</v>
      </c>
      <c r="L29" s="223">
        <v>1020</v>
      </c>
      <c r="M29" s="223">
        <v>16</v>
      </c>
      <c r="N29" s="223">
        <v>417.5</v>
      </c>
      <c r="O29" s="223">
        <v>573</v>
      </c>
      <c r="P29" s="223">
        <v>706.5</v>
      </c>
      <c r="Q29" s="223" t="s">
        <v>649</v>
      </c>
      <c r="R29" s="223" t="s">
        <v>2031</v>
      </c>
      <c r="S29" s="223">
        <v>1983</v>
      </c>
      <c r="T29" s="223">
        <v>1982</v>
      </c>
      <c r="U29" s="223">
        <v>7.5</v>
      </c>
      <c r="V29" s="223">
        <v>7.5</v>
      </c>
      <c r="W29" s="223">
        <v>61</v>
      </c>
      <c r="X29" s="223">
        <v>7</v>
      </c>
      <c r="Y29" s="220">
        <v>7.7940000000000005</v>
      </c>
      <c r="Z29" s="220">
        <v>1.123</v>
      </c>
      <c r="AA29" s="220">
        <v>0</v>
      </c>
      <c r="AB29" s="220">
        <v>1.083</v>
      </c>
      <c r="AC29" s="223" t="s">
        <v>636</v>
      </c>
      <c r="AD29" s="223">
        <v>200</v>
      </c>
      <c r="AE29" s="223" t="s">
        <v>2500</v>
      </c>
      <c r="AF29" s="223">
        <v>65</v>
      </c>
      <c r="AG29" s="223">
        <v>1</v>
      </c>
      <c r="AH29" s="223">
        <v>1</v>
      </c>
      <c r="AI29" s="223">
        <v>1</v>
      </c>
      <c r="AJ29" s="223" t="s">
        <v>2499</v>
      </c>
      <c r="AK29" s="223">
        <v>6</v>
      </c>
      <c r="AL29" s="223">
        <v>0</v>
      </c>
      <c r="AM29" s="223">
        <v>0</v>
      </c>
      <c r="AN29" s="223">
        <v>0</v>
      </c>
      <c r="AO29" s="223">
        <v>0</v>
      </c>
      <c r="AP29" s="223">
        <v>1</v>
      </c>
      <c r="AQ29" s="223">
        <v>0</v>
      </c>
      <c r="AR29" s="223"/>
      <c r="AS29" s="223"/>
      <c r="AT29" s="223"/>
      <c r="AU29" s="223">
        <v>2011</v>
      </c>
      <c r="AV29" s="223" t="s">
        <v>5</v>
      </c>
      <c r="AW29" s="223">
        <v>706.5</v>
      </c>
      <c r="AX29" s="223">
        <v>2032</v>
      </c>
      <c r="AY29" s="223"/>
      <c r="AZ29" s="223" t="e">
        <f t="shared" si="0"/>
        <v>#VALUE!</v>
      </c>
      <c r="BA29" s="262">
        <v>0</v>
      </c>
      <c r="BB29" s="262">
        <v>0</v>
      </c>
      <c r="BC29" s="262">
        <v>0</v>
      </c>
      <c r="BD29" s="262">
        <v>0</v>
      </c>
      <c r="BE29" s="262">
        <f t="shared" si="1"/>
        <v>0</v>
      </c>
      <c r="BF29" s="223"/>
      <c r="BG29" s="223"/>
      <c r="BH29" s="223"/>
      <c r="BI29" s="223"/>
      <c r="BJ29" s="223"/>
      <c r="BK29" s="223"/>
      <c r="BL29" s="223"/>
      <c r="BM29" s="223"/>
      <c r="BN29" s="223"/>
      <c r="BO29" s="223"/>
      <c r="BP29" s="223"/>
      <c r="BQ29" s="223"/>
      <c r="BR29" s="220">
        <f t="shared" si="2"/>
        <v>0.33999999999999997</v>
      </c>
      <c r="BS29" s="221">
        <v>0.4</v>
      </c>
      <c r="BT29" s="263" t="s">
        <v>2145</v>
      </c>
      <c r="BU29" s="263"/>
      <c r="BV29" s="221">
        <v>0.2</v>
      </c>
      <c r="BW29" s="263" t="s">
        <v>2146</v>
      </c>
      <c r="BX29" s="263"/>
      <c r="BY29" s="263"/>
      <c r="BZ29" s="220">
        <f t="shared" si="3"/>
        <v>0.185</v>
      </c>
      <c r="CA29" s="221">
        <v>0.2</v>
      </c>
      <c r="CB29" s="264" t="s">
        <v>2147</v>
      </c>
      <c r="CC29" s="264"/>
      <c r="CD29" s="264"/>
      <c r="CE29" s="264"/>
      <c r="CF29" s="221">
        <v>0.15</v>
      </c>
      <c r="CG29" s="264" t="s">
        <v>2148</v>
      </c>
      <c r="CH29" s="264"/>
      <c r="CI29" s="223"/>
      <c r="CJ29" s="223"/>
      <c r="CK29" s="223"/>
      <c r="CL29" s="223"/>
      <c r="CM29" s="223"/>
      <c r="CN29" s="223"/>
      <c r="CO29" s="223"/>
      <c r="CP29" s="223"/>
      <c r="CQ29" s="223"/>
      <c r="CR29" s="223"/>
      <c r="CS29" s="269" t="s">
        <v>2470</v>
      </c>
      <c r="CT29" s="269">
        <v>10003000</v>
      </c>
    </row>
    <row r="30" spans="1:98" s="239" customFormat="1" x14ac:dyDescent="0.25">
      <c r="A30" s="222">
        <v>10003301</v>
      </c>
      <c r="B30" s="223" t="s">
        <v>630</v>
      </c>
      <c r="C30" s="223" t="s">
        <v>631</v>
      </c>
      <c r="D30" s="220">
        <v>3</v>
      </c>
      <c r="E30" s="223" t="s">
        <v>650</v>
      </c>
      <c r="F30" s="221">
        <v>2159</v>
      </c>
      <c r="G30" s="223" t="s">
        <v>216</v>
      </c>
      <c r="H30" s="223" t="s">
        <v>20</v>
      </c>
      <c r="I30" s="221">
        <v>8</v>
      </c>
      <c r="J30" s="221">
        <v>72343</v>
      </c>
      <c r="K30" s="221" t="s">
        <v>423</v>
      </c>
      <c r="L30" s="223">
        <v>1020</v>
      </c>
      <c r="M30" s="223">
        <v>16</v>
      </c>
      <c r="N30" s="223">
        <v>60.5</v>
      </c>
      <c r="O30" s="223">
        <v>575</v>
      </c>
      <c r="P30" s="223">
        <v>593.5</v>
      </c>
      <c r="Q30" s="223" t="s">
        <v>651</v>
      </c>
      <c r="R30" s="223" t="s">
        <v>2031</v>
      </c>
      <c r="S30" s="223">
        <v>1983</v>
      </c>
      <c r="T30" s="223">
        <v>1982</v>
      </c>
      <c r="U30" s="223">
        <v>7.5</v>
      </c>
      <c r="V30" s="223">
        <v>7.5</v>
      </c>
      <c r="W30" s="223">
        <v>44</v>
      </c>
      <c r="X30" s="223">
        <v>4</v>
      </c>
      <c r="Y30" s="220">
        <v>8.766</v>
      </c>
      <c r="Z30" s="220">
        <v>1.151</v>
      </c>
      <c r="AA30" s="220">
        <v>0</v>
      </c>
      <c r="AB30" s="220">
        <v>1.083</v>
      </c>
      <c r="AC30" s="223" t="s">
        <v>636</v>
      </c>
      <c r="AD30" s="223">
        <v>60.5</v>
      </c>
      <c r="AE30" s="223">
        <v>11.25</v>
      </c>
      <c r="AF30" s="223">
        <v>15</v>
      </c>
      <c r="AG30" s="223">
        <v>1</v>
      </c>
      <c r="AH30" s="223">
        <v>1</v>
      </c>
      <c r="AI30" s="223">
        <v>1</v>
      </c>
      <c r="AJ30" s="223">
        <v>1</v>
      </c>
      <c r="AK30" s="223">
        <v>1</v>
      </c>
      <c r="AL30" s="223">
        <v>0</v>
      </c>
      <c r="AM30" s="223">
        <v>0</v>
      </c>
      <c r="AN30" s="223">
        <v>0</v>
      </c>
      <c r="AO30" s="223">
        <v>0</v>
      </c>
      <c r="AP30" s="223">
        <v>2</v>
      </c>
      <c r="AQ30" s="223">
        <v>0</v>
      </c>
      <c r="AR30" s="223"/>
      <c r="AS30" s="223"/>
      <c r="AT30" s="223"/>
      <c r="AU30" s="223">
        <v>2010</v>
      </c>
      <c r="AV30" s="223" t="s">
        <v>5</v>
      </c>
      <c r="AW30" s="223">
        <v>593.5</v>
      </c>
      <c r="AX30" s="223">
        <v>2032</v>
      </c>
      <c r="AY30" s="223"/>
      <c r="AZ30" s="223">
        <f t="shared" si="0"/>
        <v>1</v>
      </c>
      <c r="BA30" s="262">
        <v>0</v>
      </c>
      <c r="BB30" s="262">
        <v>0</v>
      </c>
      <c r="BC30" s="262">
        <v>0</v>
      </c>
      <c r="BD30" s="262">
        <v>0</v>
      </c>
      <c r="BE30" s="262">
        <f t="shared" si="1"/>
        <v>0</v>
      </c>
      <c r="BF30" s="223"/>
      <c r="BG30" s="223"/>
      <c r="BH30" s="223"/>
      <c r="BI30" s="223"/>
      <c r="BJ30" s="223"/>
      <c r="BK30" s="223"/>
      <c r="BL30" s="223"/>
      <c r="BM30" s="223"/>
      <c r="BN30" s="223"/>
      <c r="BO30" s="223"/>
      <c r="BP30" s="223"/>
      <c r="BQ30" s="223"/>
      <c r="BR30" s="220">
        <f t="shared" si="2"/>
        <v>0.185</v>
      </c>
      <c r="BS30" s="220">
        <v>0.2</v>
      </c>
      <c r="BT30" s="263" t="s">
        <v>2149</v>
      </c>
      <c r="BU30" s="263"/>
      <c r="BV30" s="221">
        <v>0.15</v>
      </c>
      <c r="BW30" s="263" t="s">
        <v>2150</v>
      </c>
      <c r="BX30" s="263"/>
      <c r="BY30" s="263"/>
      <c r="BZ30" s="220">
        <f t="shared" si="3"/>
        <v>0.13500000000000001</v>
      </c>
      <c r="CA30" s="221">
        <v>0.15</v>
      </c>
      <c r="CB30" s="264" t="s">
        <v>2151</v>
      </c>
      <c r="CC30" s="264"/>
      <c r="CD30" s="264"/>
      <c r="CE30" s="264"/>
      <c r="CF30" s="221">
        <v>0.1</v>
      </c>
      <c r="CG30" s="264" t="s">
        <v>2152</v>
      </c>
      <c r="CH30" s="264"/>
      <c r="CI30" s="223"/>
      <c r="CJ30" s="223"/>
      <c r="CK30" s="223"/>
      <c r="CL30" s="223"/>
      <c r="CM30" s="223"/>
      <c r="CN30" s="223"/>
      <c r="CO30" s="223"/>
      <c r="CP30" s="223"/>
      <c r="CQ30" s="223"/>
      <c r="CR30" s="223"/>
      <c r="CS30" s="269" t="s">
        <v>2470</v>
      </c>
      <c r="CT30" s="269">
        <v>10003000</v>
      </c>
    </row>
    <row r="31" spans="1:98" s="239" customFormat="1" x14ac:dyDescent="0.25">
      <c r="A31" s="222">
        <v>10003302</v>
      </c>
      <c r="B31" s="223" t="s">
        <v>630</v>
      </c>
      <c r="C31" s="223" t="s">
        <v>631</v>
      </c>
      <c r="D31" s="220">
        <v>3</v>
      </c>
      <c r="E31" s="223" t="s">
        <v>650</v>
      </c>
      <c r="F31" s="221">
        <v>2159</v>
      </c>
      <c r="G31" s="223" t="s">
        <v>216</v>
      </c>
      <c r="H31" s="223" t="s">
        <v>20</v>
      </c>
      <c r="I31" s="221" t="s">
        <v>642</v>
      </c>
      <c r="J31" s="221">
        <v>72343</v>
      </c>
      <c r="K31" s="221" t="s">
        <v>423</v>
      </c>
      <c r="L31" s="223">
        <v>1020</v>
      </c>
      <c r="M31" s="223">
        <v>16</v>
      </c>
      <c r="N31" s="223">
        <v>31</v>
      </c>
      <c r="O31" s="223">
        <v>480</v>
      </c>
      <c r="P31" s="223">
        <v>489</v>
      </c>
      <c r="Q31" s="223" t="s">
        <v>652</v>
      </c>
      <c r="R31" s="223" t="s">
        <v>2031</v>
      </c>
      <c r="S31" s="223">
        <v>1983</v>
      </c>
      <c r="T31" s="223">
        <v>1982</v>
      </c>
      <c r="U31" s="223">
        <v>7.5</v>
      </c>
      <c r="V31" s="223">
        <v>7.5</v>
      </c>
      <c r="W31" s="223">
        <v>44</v>
      </c>
      <c r="X31" s="223">
        <v>4</v>
      </c>
      <c r="Y31" s="220">
        <v>8.766</v>
      </c>
      <c r="Z31" s="220">
        <v>1.151</v>
      </c>
      <c r="AA31" s="220">
        <v>0</v>
      </c>
      <c r="AB31" s="220">
        <v>1.083</v>
      </c>
      <c r="AC31" s="223" t="s">
        <v>636</v>
      </c>
      <c r="AD31" s="223">
        <v>31</v>
      </c>
      <c r="AE31" s="223">
        <v>0</v>
      </c>
      <c r="AF31" s="223">
        <v>3</v>
      </c>
      <c r="AG31" s="223">
        <v>1</v>
      </c>
      <c r="AH31" s="223">
        <v>1</v>
      </c>
      <c r="AI31" s="223">
        <v>1</v>
      </c>
      <c r="AJ31" s="223">
        <v>0</v>
      </c>
      <c r="AK31" s="223">
        <v>0</v>
      </c>
      <c r="AL31" s="223">
        <v>0</v>
      </c>
      <c r="AM31" s="223">
        <v>0</v>
      </c>
      <c r="AN31" s="223">
        <v>0</v>
      </c>
      <c r="AO31" s="223">
        <v>0</v>
      </c>
      <c r="AP31" s="223">
        <v>2</v>
      </c>
      <c r="AQ31" s="223">
        <v>0</v>
      </c>
      <c r="AR31" s="223"/>
      <c r="AS31" s="223"/>
      <c r="AT31" s="223"/>
      <c r="AU31" s="223">
        <v>2010</v>
      </c>
      <c r="AV31" s="223" t="s">
        <v>5</v>
      </c>
      <c r="AW31" s="223">
        <v>489</v>
      </c>
      <c r="AX31" s="223">
        <v>2032</v>
      </c>
      <c r="AY31" s="223"/>
      <c r="AZ31" s="223">
        <f t="shared" si="0"/>
        <v>0</v>
      </c>
      <c r="BA31" s="262">
        <v>0</v>
      </c>
      <c r="BB31" s="262">
        <v>0</v>
      </c>
      <c r="BC31" s="262">
        <v>0</v>
      </c>
      <c r="BD31" s="262">
        <v>0</v>
      </c>
      <c r="BE31" s="262">
        <f t="shared" si="1"/>
        <v>0</v>
      </c>
      <c r="BF31" s="223"/>
      <c r="BG31" s="223"/>
      <c r="BH31" s="223"/>
      <c r="BI31" s="223"/>
      <c r="BJ31" s="223"/>
      <c r="BK31" s="223"/>
      <c r="BL31" s="223"/>
      <c r="BM31" s="223"/>
      <c r="BN31" s="223"/>
      <c r="BO31" s="223"/>
      <c r="BP31" s="223"/>
      <c r="BQ31" s="223"/>
      <c r="BR31" s="220">
        <f t="shared" si="2"/>
        <v>0.185</v>
      </c>
      <c r="BS31" s="220">
        <v>0.2</v>
      </c>
      <c r="BT31" s="263" t="s">
        <v>2149</v>
      </c>
      <c r="BU31" s="263"/>
      <c r="BV31" s="221">
        <v>0.15</v>
      </c>
      <c r="BW31" s="263" t="s">
        <v>2150</v>
      </c>
      <c r="BX31" s="263"/>
      <c r="BY31" s="263"/>
      <c r="BZ31" s="220">
        <f t="shared" si="3"/>
        <v>0.13500000000000001</v>
      </c>
      <c r="CA31" s="221">
        <v>0.15</v>
      </c>
      <c r="CB31" s="264" t="s">
        <v>2151</v>
      </c>
      <c r="CC31" s="264"/>
      <c r="CD31" s="264"/>
      <c r="CE31" s="264"/>
      <c r="CF31" s="221">
        <v>0.1</v>
      </c>
      <c r="CG31" s="264" t="s">
        <v>2152</v>
      </c>
      <c r="CH31" s="264"/>
      <c r="CI31" s="223"/>
      <c r="CJ31" s="223"/>
      <c r="CK31" s="223"/>
      <c r="CL31" s="223"/>
      <c r="CM31" s="223"/>
      <c r="CN31" s="223"/>
      <c r="CO31" s="223"/>
      <c r="CP31" s="223"/>
      <c r="CQ31" s="223"/>
      <c r="CR31" s="223"/>
      <c r="CS31" s="269" t="s">
        <v>2470</v>
      </c>
      <c r="CT31" s="269">
        <v>10003000</v>
      </c>
    </row>
    <row r="32" spans="1:98" s="239" customFormat="1" x14ac:dyDescent="0.25">
      <c r="A32" s="222">
        <v>10004402</v>
      </c>
      <c r="B32" s="223" t="s">
        <v>653</v>
      </c>
      <c r="C32" s="223" t="s">
        <v>654</v>
      </c>
      <c r="D32" s="220">
        <v>1</v>
      </c>
      <c r="E32" s="223" t="s">
        <v>632</v>
      </c>
      <c r="F32" s="221">
        <v>756</v>
      </c>
      <c r="G32" s="223" t="s">
        <v>221</v>
      </c>
      <c r="H32" s="223" t="s">
        <v>2029</v>
      </c>
      <c r="I32" s="221" t="s">
        <v>633</v>
      </c>
      <c r="J32" s="221">
        <v>72357</v>
      </c>
      <c r="K32" s="221" t="s">
        <v>634</v>
      </c>
      <c r="L32" s="223">
        <v>1020</v>
      </c>
      <c r="M32" s="223">
        <v>21.5</v>
      </c>
      <c r="N32" s="223">
        <v>829</v>
      </c>
      <c r="O32" s="223">
        <v>954</v>
      </c>
      <c r="P32" s="223">
        <v>1101</v>
      </c>
      <c r="Q32" s="223" t="s">
        <v>655</v>
      </c>
      <c r="R32" s="223" t="s">
        <v>5</v>
      </c>
      <c r="S32" s="223">
        <v>1980</v>
      </c>
      <c r="T32" s="223">
        <v>1980</v>
      </c>
      <c r="U32" s="223">
        <v>7.5</v>
      </c>
      <c r="V32" s="223">
        <v>7.5</v>
      </c>
      <c r="W32" s="223">
        <v>45</v>
      </c>
      <c r="X32" s="223">
        <v>5</v>
      </c>
      <c r="Y32" s="220">
        <v>38.899000000000008</v>
      </c>
      <c r="Z32" s="220">
        <v>1.1599999999999999</v>
      </c>
      <c r="AA32" s="220">
        <v>0.08</v>
      </c>
      <c r="AB32" s="220">
        <v>0.86099999999999999</v>
      </c>
      <c r="AC32" s="223" t="s">
        <v>636</v>
      </c>
      <c r="AD32" s="223">
        <v>245</v>
      </c>
      <c r="AE32" s="223">
        <v>39.70000000000001</v>
      </c>
      <c r="AF32" s="223">
        <v>50</v>
      </c>
      <c r="AG32" s="223">
        <v>6</v>
      </c>
      <c r="AH32" s="223">
        <v>6</v>
      </c>
      <c r="AI32" s="223">
        <v>6</v>
      </c>
      <c r="AJ32" s="223">
        <v>0</v>
      </c>
      <c r="AK32" s="223">
        <v>0</v>
      </c>
      <c r="AL32" s="223">
        <v>0</v>
      </c>
      <c r="AM32" s="223">
        <v>33</v>
      </c>
      <c r="AN32" s="223">
        <v>33</v>
      </c>
      <c r="AO32" s="223">
        <v>5</v>
      </c>
      <c r="AP32" s="223">
        <v>63</v>
      </c>
      <c r="AQ32" s="223">
        <v>0</v>
      </c>
      <c r="AR32" s="223"/>
      <c r="AS32" s="223"/>
      <c r="AT32" s="223"/>
      <c r="AU32" s="223" t="s">
        <v>5</v>
      </c>
      <c r="AV32" s="223" t="s">
        <v>5</v>
      </c>
      <c r="AW32" s="223">
        <v>0</v>
      </c>
      <c r="AX32" s="223">
        <v>2000</v>
      </c>
      <c r="AY32" s="223"/>
      <c r="AZ32" s="223">
        <f t="shared" si="0"/>
        <v>33</v>
      </c>
      <c r="BA32" s="262">
        <v>39.70000000000001</v>
      </c>
      <c r="BB32" s="262">
        <v>0</v>
      </c>
      <c r="BC32" s="262">
        <v>34.9</v>
      </c>
      <c r="BD32" s="262">
        <v>0</v>
      </c>
      <c r="BE32" s="262">
        <f t="shared" si="1"/>
        <v>0.32207955814937028</v>
      </c>
      <c r="BF32" s="220">
        <v>0</v>
      </c>
      <c r="BG32" s="223"/>
      <c r="BH32" s="223"/>
      <c r="BI32" s="223"/>
      <c r="BJ32" s="223"/>
      <c r="BK32" s="223"/>
      <c r="BL32" s="223"/>
      <c r="BM32" s="223"/>
      <c r="BN32" s="223"/>
      <c r="BO32" s="223"/>
      <c r="BP32" s="223"/>
      <c r="BQ32" s="223"/>
      <c r="BR32" s="220">
        <f t="shared" si="2"/>
        <v>9.9999999999999992E-2</v>
      </c>
      <c r="BS32" s="220">
        <v>0.1</v>
      </c>
      <c r="BT32" s="263" t="s">
        <v>2153</v>
      </c>
      <c r="BU32" s="263"/>
      <c r="BV32" s="220">
        <v>0.1</v>
      </c>
      <c r="BW32" s="264" t="s">
        <v>2154</v>
      </c>
      <c r="BX32" s="264"/>
      <c r="BY32" s="264"/>
      <c r="BZ32" s="220">
        <f t="shared" si="3"/>
        <v>8.4999999999999992E-2</v>
      </c>
      <c r="CA32" s="220">
        <v>0.1</v>
      </c>
      <c r="CB32" s="264" t="s">
        <v>2155</v>
      </c>
      <c r="CC32" s="264"/>
      <c r="CD32" s="264"/>
      <c r="CE32" s="264"/>
      <c r="CF32" s="220">
        <v>0.05</v>
      </c>
      <c r="CG32" s="264" t="s">
        <v>2156</v>
      </c>
      <c r="CH32" s="264"/>
      <c r="CI32" s="223"/>
      <c r="CJ32" s="223"/>
      <c r="CK32" s="223"/>
      <c r="CL32" s="223"/>
      <c r="CM32" s="223"/>
      <c r="CN32" s="223"/>
      <c r="CO32" s="223"/>
      <c r="CP32" s="223"/>
      <c r="CQ32" s="223"/>
      <c r="CR32" s="223"/>
      <c r="CS32" s="269" t="s">
        <v>2471</v>
      </c>
      <c r="CT32" s="269">
        <v>10004000</v>
      </c>
    </row>
    <row r="33" spans="1:98" s="239" customFormat="1" x14ac:dyDescent="0.25">
      <c r="A33" s="222">
        <v>10004401</v>
      </c>
      <c r="B33" s="223" t="s">
        <v>653</v>
      </c>
      <c r="C33" s="223" t="s">
        <v>654</v>
      </c>
      <c r="D33" s="220">
        <v>1</v>
      </c>
      <c r="E33" s="223" t="s">
        <v>632</v>
      </c>
      <c r="F33" s="221">
        <v>756</v>
      </c>
      <c r="G33" s="223" t="s">
        <v>221</v>
      </c>
      <c r="H33" s="223" t="s">
        <v>2029</v>
      </c>
      <c r="I33" s="221" t="s">
        <v>637</v>
      </c>
      <c r="J33" s="221">
        <v>72357</v>
      </c>
      <c r="K33" s="221" t="s">
        <v>634</v>
      </c>
      <c r="L33" s="223">
        <v>1020</v>
      </c>
      <c r="M33" s="223">
        <v>21.5</v>
      </c>
      <c r="N33" s="223">
        <v>838</v>
      </c>
      <c r="O33" s="223">
        <v>1524</v>
      </c>
      <c r="P33" s="223">
        <v>1528</v>
      </c>
      <c r="Q33" s="223" t="s">
        <v>656</v>
      </c>
      <c r="R33" s="223" t="s">
        <v>2030</v>
      </c>
      <c r="S33" s="223">
        <v>1980</v>
      </c>
      <c r="T33" s="223">
        <v>1980</v>
      </c>
      <c r="U33" s="223">
        <v>7.5</v>
      </c>
      <c r="V33" s="223">
        <v>7.5</v>
      </c>
      <c r="W33" s="223">
        <v>45</v>
      </c>
      <c r="X33" s="223">
        <v>5</v>
      </c>
      <c r="Y33" s="220">
        <v>38.899000000000008</v>
      </c>
      <c r="Z33" s="220">
        <v>1.1599999999999999</v>
      </c>
      <c r="AA33" s="220">
        <v>0.08</v>
      </c>
      <c r="AB33" s="220">
        <v>0.86099999999999999</v>
      </c>
      <c r="AC33" s="223" t="s">
        <v>636</v>
      </c>
      <c r="AD33" s="223">
        <v>160</v>
      </c>
      <c r="AE33" s="223">
        <v>1122.75</v>
      </c>
      <c r="AF33" s="223">
        <v>1200</v>
      </c>
      <c r="AG33" s="223" t="s">
        <v>2502</v>
      </c>
      <c r="AH33" s="223">
        <v>30</v>
      </c>
      <c r="AI33" s="223" t="s">
        <v>2501</v>
      </c>
      <c r="AJ33" s="223">
        <v>245</v>
      </c>
      <c r="AK33" s="223">
        <v>5</v>
      </c>
      <c r="AL33" s="223">
        <v>3</v>
      </c>
      <c r="AM33" s="223" t="s">
        <v>2503</v>
      </c>
      <c r="AN33" s="223">
        <v>15</v>
      </c>
      <c r="AO33" s="223">
        <v>10</v>
      </c>
      <c r="AP33" s="223">
        <v>14</v>
      </c>
      <c r="AQ33" s="223">
        <v>1</v>
      </c>
      <c r="AR33" s="223"/>
      <c r="AS33" s="223"/>
      <c r="AT33" s="223"/>
      <c r="AU33" s="223" t="s">
        <v>5</v>
      </c>
      <c r="AV33" s="223" t="s">
        <v>5</v>
      </c>
      <c r="AW33" s="223">
        <v>0</v>
      </c>
      <c r="AX33" s="223">
        <v>2000</v>
      </c>
      <c r="AY33" s="223"/>
      <c r="AZ33" s="223" t="e">
        <f t="shared" si="0"/>
        <v>#VALUE!</v>
      </c>
      <c r="BA33" s="262">
        <v>54.950000000000024</v>
      </c>
      <c r="BB33" s="262">
        <v>31.32390373826567</v>
      </c>
      <c r="BC33" s="262">
        <v>51.750000000000021</v>
      </c>
      <c r="BD33" s="262">
        <v>31.32390373826567</v>
      </c>
      <c r="BE33" s="262">
        <f t="shared" si="1"/>
        <v>0.171697246145255</v>
      </c>
      <c r="BF33" s="223"/>
      <c r="BG33" s="223"/>
      <c r="BH33" s="223"/>
      <c r="BI33" s="223"/>
      <c r="BJ33" s="223"/>
      <c r="BK33" s="223"/>
      <c r="BL33" s="223"/>
      <c r="BM33" s="223"/>
      <c r="BN33" s="223"/>
      <c r="BO33" s="223"/>
      <c r="BP33" s="223"/>
      <c r="BQ33" s="223"/>
      <c r="BR33" s="220">
        <f t="shared" si="2"/>
        <v>9.9999999999999992E-2</v>
      </c>
      <c r="BS33" s="220">
        <v>0.1</v>
      </c>
      <c r="BT33" s="263" t="s">
        <v>2153</v>
      </c>
      <c r="BU33" s="263"/>
      <c r="BV33" s="220">
        <v>0.1</v>
      </c>
      <c r="BW33" s="264" t="s">
        <v>2154</v>
      </c>
      <c r="BX33" s="264"/>
      <c r="BY33" s="264"/>
      <c r="BZ33" s="220">
        <f t="shared" si="3"/>
        <v>8.4999999999999992E-2</v>
      </c>
      <c r="CA33" s="220">
        <v>0.1</v>
      </c>
      <c r="CB33" s="264" t="s">
        <v>2155</v>
      </c>
      <c r="CC33" s="264"/>
      <c r="CD33" s="264"/>
      <c r="CE33" s="264"/>
      <c r="CF33" s="220">
        <v>0.05</v>
      </c>
      <c r="CG33" s="264" t="s">
        <v>2156</v>
      </c>
      <c r="CH33" s="264"/>
      <c r="CI33" s="223"/>
      <c r="CJ33" s="223"/>
      <c r="CK33" s="223"/>
      <c r="CL33" s="223"/>
      <c r="CM33" s="223"/>
      <c r="CN33" s="223"/>
      <c r="CO33" s="223"/>
      <c r="CP33" s="223"/>
      <c r="CQ33" s="223"/>
      <c r="CR33" s="223"/>
      <c r="CS33" s="269" t="s">
        <v>2471</v>
      </c>
      <c r="CT33" s="269">
        <v>10004000</v>
      </c>
    </row>
    <row r="34" spans="1:98" s="239" customFormat="1" x14ac:dyDescent="0.25">
      <c r="A34" s="222">
        <v>10004202</v>
      </c>
      <c r="B34" s="223" t="s">
        <v>653</v>
      </c>
      <c r="C34" s="223" t="s">
        <v>654</v>
      </c>
      <c r="D34" s="220">
        <v>1</v>
      </c>
      <c r="E34" s="223" t="s">
        <v>632</v>
      </c>
      <c r="F34" s="221">
        <v>756</v>
      </c>
      <c r="G34" s="223" t="s">
        <v>221</v>
      </c>
      <c r="H34" s="223" t="s">
        <v>639</v>
      </c>
      <c r="I34" s="221" t="s">
        <v>19</v>
      </c>
      <c r="J34" s="221">
        <v>72347</v>
      </c>
      <c r="K34" s="221" t="s">
        <v>423</v>
      </c>
      <c r="L34" s="223">
        <v>1020</v>
      </c>
      <c r="M34" s="223">
        <v>16</v>
      </c>
      <c r="N34" s="223">
        <v>75</v>
      </c>
      <c r="O34" s="223">
        <v>413</v>
      </c>
      <c r="P34" s="223">
        <v>435</v>
      </c>
      <c r="Q34" s="223" t="s">
        <v>657</v>
      </c>
      <c r="R34" s="223" t="s">
        <v>2030</v>
      </c>
      <c r="S34" s="223">
        <v>1980</v>
      </c>
      <c r="T34" s="223">
        <v>1980</v>
      </c>
      <c r="U34" s="223">
        <v>7.5</v>
      </c>
      <c r="V34" s="223">
        <v>7.5</v>
      </c>
      <c r="W34" s="223">
        <v>60</v>
      </c>
      <c r="X34" s="223">
        <v>5</v>
      </c>
      <c r="Y34" s="220">
        <v>38.899000000000008</v>
      </c>
      <c r="Z34" s="220">
        <v>1.1599999999999999</v>
      </c>
      <c r="AA34" s="220">
        <v>0.08</v>
      </c>
      <c r="AB34" s="220">
        <v>0.86099999999999999</v>
      </c>
      <c r="AC34" s="223" t="s">
        <v>636</v>
      </c>
      <c r="AD34" s="223">
        <v>10</v>
      </c>
      <c r="AE34" s="223" t="s">
        <v>2498</v>
      </c>
      <c r="AF34" s="223">
        <v>3</v>
      </c>
      <c r="AG34" s="223">
        <v>0</v>
      </c>
      <c r="AH34" s="223">
        <v>0</v>
      </c>
      <c r="AI34" s="223">
        <v>0</v>
      </c>
      <c r="AJ34" s="223" t="s">
        <v>2491</v>
      </c>
      <c r="AK34" s="223">
        <v>0</v>
      </c>
      <c r="AL34" s="223">
        <v>0</v>
      </c>
      <c r="AM34" s="223">
        <v>0</v>
      </c>
      <c r="AN34" s="223">
        <v>0</v>
      </c>
      <c r="AO34" s="223">
        <v>0</v>
      </c>
      <c r="AP34" s="223">
        <v>1</v>
      </c>
      <c r="AQ34" s="223">
        <v>0</v>
      </c>
      <c r="AR34" s="223"/>
      <c r="AS34" s="223"/>
      <c r="AT34" s="223"/>
      <c r="AU34" s="223" t="s">
        <v>5</v>
      </c>
      <c r="AV34" s="223" t="s">
        <v>5</v>
      </c>
      <c r="AW34" s="223">
        <v>0</v>
      </c>
      <c r="AX34" s="223">
        <v>2028</v>
      </c>
      <c r="AY34" s="223"/>
      <c r="AZ34" s="223" t="e">
        <f t="shared" si="0"/>
        <v>#VALUE!</v>
      </c>
      <c r="BA34" s="262"/>
      <c r="BB34" s="262"/>
      <c r="BC34" s="262"/>
      <c r="BD34" s="262"/>
      <c r="BE34" s="262">
        <f t="shared" si="1"/>
        <v>0</v>
      </c>
      <c r="BF34" s="223"/>
      <c r="BG34" s="223"/>
      <c r="BH34" s="223"/>
      <c r="BI34" s="223"/>
      <c r="BJ34" s="223"/>
      <c r="BK34" s="223"/>
      <c r="BL34" s="223"/>
      <c r="BM34" s="223"/>
      <c r="BN34" s="223"/>
      <c r="BO34" s="223"/>
      <c r="BP34" s="223"/>
      <c r="BQ34" s="223"/>
      <c r="BR34" s="220">
        <f t="shared" si="2"/>
        <v>0.33999999999999997</v>
      </c>
      <c r="BS34" s="221">
        <v>0.4</v>
      </c>
      <c r="BT34" s="264" t="s">
        <v>2157</v>
      </c>
      <c r="BU34" s="264"/>
      <c r="BV34" s="221">
        <v>0.2</v>
      </c>
      <c r="BW34" s="263" t="s">
        <v>2158</v>
      </c>
      <c r="BX34" s="263"/>
      <c r="BY34" s="263"/>
      <c r="BZ34" s="220">
        <f t="shared" si="3"/>
        <v>0.185</v>
      </c>
      <c r="CA34" s="221">
        <v>0.2</v>
      </c>
      <c r="CB34" s="264" t="s">
        <v>2159</v>
      </c>
      <c r="CC34" s="264"/>
      <c r="CD34" s="264"/>
      <c r="CE34" s="264"/>
      <c r="CF34" s="221">
        <v>0.15</v>
      </c>
      <c r="CG34" s="264" t="s">
        <v>2160</v>
      </c>
      <c r="CH34" s="264"/>
      <c r="CI34" s="223"/>
      <c r="CJ34" s="223"/>
      <c r="CK34" s="223"/>
      <c r="CL34" s="223"/>
      <c r="CM34" s="223"/>
      <c r="CN34" s="223"/>
      <c r="CO34" s="223"/>
      <c r="CP34" s="223"/>
      <c r="CQ34" s="223"/>
      <c r="CR34" s="223"/>
      <c r="CS34" s="269" t="s">
        <v>2471</v>
      </c>
      <c r="CT34" s="269">
        <v>10004000</v>
      </c>
    </row>
    <row r="35" spans="1:98" s="239" customFormat="1" x14ac:dyDescent="0.25">
      <c r="A35" s="222">
        <v>10004201</v>
      </c>
      <c r="B35" s="223" t="s">
        <v>653</v>
      </c>
      <c r="C35" s="223" t="s">
        <v>654</v>
      </c>
      <c r="D35" s="220">
        <v>1</v>
      </c>
      <c r="E35" s="223" t="s">
        <v>632</v>
      </c>
      <c r="F35" s="221">
        <v>756</v>
      </c>
      <c r="G35" s="223" t="s">
        <v>221</v>
      </c>
      <c r="H35" s="223" t="s">
        <v>639</v>
      </c>
      <c r="I35" s="221">
        <v>7</v>
      </c>
      <c r="J35" s="221">
        <v>72347</v>
      </c>
      <c r="K35" s="221" t="s">
        <v>423</v>
      </c>
      <c r="L35" s="223">
        <v>1020</v>
      </c>
      <c r="M35" s="223">
        <v>16</v>
      </c>
      <c r="N35" s="223">
        <v>455</v>
      </c>
      <c r="O35" s="223">
        <v>394</v>
      </c>
      <c r="P35" s="223">
        <v>477</v>
      </c>
      <c r="Q35" s="223" t="s">
        <v>657</v>
      </c>
      <c r="R35" s="223" t="s">
        <v>2030</v>
      </c>
      <c r="S35" s="223">
        <v>1980</v>
      </c>
      <c r="T35" s="223">
        <v>1980</v>
      </c>
      <c r="U35" s="223">
        <v>7.5</v>
      </c>
      <c r="V35" s="223">
        <v>7.5</v>
      </c>
      <c r="W35" s="223">
        <v>60</v>
      </c>
      <c r="X35" s="223">
        <v>5</v>
      </c>
      <c r="Y35" s="220">
        <v>38.899000000000008</v>
      </c>
      <c r="Z35" s="220">
        <v>1.1599999999999999</v>
      </c>
      <c r="AA35" s="220">
        <v>0.08</v>
      </c>
      <c r="AB35" s="220">
        <v>0.86099999999999999</v>
      </c>
      <c r="AC35" s="223" t="s">
        <v>636</v>
      </c>
      <c r="AD35" s="223">
        <v>18</v>
      </c>
      <c r="AE35" s="223" t="s">
        <v>2498</v>
      </c>
      <c r="AF35" s="223">
        <v>9</v>
      </c>
      <c r="AG35" s="223">
        <v>0</v>
      </c>
      <c r="AH35" s="223">
        <v>0</v>
      </c>
      <c r="AI35" s="223">
        <v>0</v>
      </c>
      <c r="AJ35" s="223" t="s">
        <v>2491</v>
      </c>
      <c r="AK35" s="223">
        <v>0</v>
      </c>
      <c r="AL35" s="223">
        <v>0</v>
      </c>
      <c r="AM35" s="223">
        <v>0</v>
      </c>
      <c r="AN35" s="223">
        <v>0</v>
      </c>
      <c r="AO35" s="223">
        <v>0</v>
      </c>
      <c r="AP35" s="223">
        <v>1</v>
      </c>
      <c r="AQ35" s="223">
        <v>0</v>
      </c>
      <c r="AR35" s="223"/>
      <c r="AS35" s="223"/>
      <c r="AT35" s="223"/>
      <c r="AU35" s="223" t="s">
        <v>5</v>
      </c>
      <c r="AV35" s="223" t="s">
        <v>5</v>
      </c>
      <c r="AW35" s="223">
        <v>0</v>
      </c>
      <c r="AX35" s="223">
        <v>2028</v>
      </c>
      <c r="AY35" s="223"/>
      <c r="AZ35" s="223" t="e">
        <f t="shared" si="0"/>
        <v>#VALUE!</v>
      </c>
      <c r="BA35" s="262"/>
      <c r="BB35" s="262"/>
      <c r="BC35" s="262"/>
      <c r="BD35" s="262"/>
      <c r="BE35" s="262">
        <f t="shared" si="1"/>
        <v>0</v>
      </c>
      <c r="BF35" s="223"/>
      <c r="BG35" s="223"/>
      <c r="BH35" s="223"/>
      <c r="BI35" s="223"/>
      <c r="BJ35" s="223"/>
      <c r="BK35" s="223"/>
      <c r="BL35" s="223"/>
      <c r="BM35" s="223"/>
      <c r="BN35" s="223"/>
      <c r="BO35" s="223"/>
      <c r="BP35" s="223"/>
      <c r="BQ35" s="223"/>
      <c r="BR35" s="220">
        <f t="shared" si="2"/>
        <v>0.33999999999999997</v>
      </c>
      <c r="BS35" s="221">
        <v>0.4</v>
      </c>
      <c r="BT35" s="264" t="s">
        <v>2157</v>
      </c>
      <c r="BU35" s="264"/>
      <c r="BV35" s="221">
        <v>0.2</v>
      </c>
      <c r="BW35" s="263" t="s">
        <v>2158</v>
      </c>
      <c r="BX35" s="263"/>
      <c r="BY35" s="263"/>
      <c r="BZ35" s="220">
        <f t="shared" si="3"/>
        <v>0.185</v>
      </c>
      <c r="CA35" s="221">
        <v>0.2</v>
      </c>
      <c r="CB35" s="264" t="s">
        <v>2159</v>
      </c>
      <c r="CC35" s="264"/>
      <c r="CD35" s="264"/>
      <c r="CE35" s="264"/>
      <c r="CF35" s="221">
        <v>0.15</v>
      </c>
      <c r="CG35" s="264" t="s">
        <v>2160</v>
      </c>
      <c r="CH35" s="264"/>
      <c r="CI35" s="223"/>
      <c r="CJ35" s="223"/>
      <c r="CK35" s="223"/>
      <c r="CL35" s="223"/>
      <c r="CM35" s="223"/>
      <c r="CN35" s="223"/>
      <c r="CO35" s="223"/>
      <c r="CP35" s="223"/>
      <c r="CQ35" s="223"/>
      <c r="CR35" s="223"/>
      <c r="CS35" s="269" t="s">
        <v>2471</v>
      </c>
      <c r="CT35" s="269">
        <v>10004000</v>
      </c>
    </row>
    <row r="36" spans="1:98" s="239" customFormat="1" x14ac:dyDescent="0.25">
      <c r="A36" s="222">
        <v>10004301</v>
      </c>
      <c r="B36" s="223" t="s">
        <v>653</v>
      </c>
      <c r="C36" s="223" t="s">
        <v>654</v>
      </c>
      <c r="D36" s="220">
        <v>1</v>
      </c>
      <c r="E36" s="223" t="s">
        <v>632</v>
      </c>
      <c r="F36" s="221">
        <v>756</v>
      </c>
      <c r="G36" s="223" t="s">
        <v>221</v>
      </c>
      <c r="H36" s="223" t="s">
        <v>20</v>
      </c>
      <c r="I36" s="221">
        <v>8</v>
      </c>
      <c r="J36" s="221">
        <v>72347</v>
      </c>
      <c r="K36" s="221" t="s">
        <v>423</v>
      </c>
      <c r="L36" s="223">
        <v>1020</v>
      </c>
      <c r="M36" s="223">
        <v>16</v>
      </c>
      <c r="N36" s="223">
        <v>108</v>
      </c>
      <c r="O36" s="223">
        <v>487</v>
      </c>
      <c r="P36" s="223">
        <v>513</v>
      </c>
      <c r="Q36" s="223" t="s">
        <v>658</v>
      </c>
      <c r="R36" s="223" t="s">
        <v>2032</v>
      </c>
      <c r="S36" s="223">
        <v>1980</v>
      </c>
      <c r="T36" s="223">
        <v>1980</v>
      </c>
      <c r="U36" s="223">
        <v>7.5</v>
      </c>
      <c r="V36" s="223">
        <v>7.5</v>
      </c>
      <c r="W36" s="223">
        <v>45</v>
      </c>
      <c r="X36" s="223">
        <v>5</v>
      </c>
      <c r="Y36" s="220">
        <v>10.020999999999999</v>
      </c>
      <c r="Z36" s="220">
        <v>1.038</v>
      </c>
      <c r="AA36" s="220">
        <v>0.08</v>
      </c>
      <c r="AB36" s="220">
        <v>0.86099999999999999</v>
      </c>
      <c r="AC36" s="223" t="s">
        <v>636</v>
      </c>
      <c r="AD36" s="223">
        <v>18</v>
      </c>
      <c r="AE36" s="223">
        <v>0</v>
      </c>
      <c r="AF36" s="223">
        <v>9.34</v>
      </c>
      <c r="AG36" s="223">
        <v>0</v>
      </c>
      <c r="AH36" s="223">
        <v>0</v>
      </c>
      <c r="AI36" s="223">
        <v>0</v>
      </c>
      <c r="AJ36" s="223">
        <v>0</v>
      </c>
      <c r="AK36" s="223">
        <v>0</v>
      </c>
      <c r="AL36" s="223">
        <v>0</v>
      </c>
      <c r="AM36" s="223">
        <v>0</v>
      </c>
      <c r="AN36" s="223">
        <v>0</v>
      </c>
      <c r="AO36" s="223">
        <v>0</v>
      </c>
      <c r="AP36" s="223">
        <v>2</v>
      </c>
      <c r="AQ36" s="223">
        <v>0</v>
      </c>
      <c r="AR36" s="223"/>
      <c r="AS36" s="223"/>
      <c r="AT36" s="223"/>
      <c r="AU36" s="223">
        <v>2009</v>
      </c>
      <c r="AV36" s="223" t="s">
        <v>5</v>
      </c>
      <c r="AW36" s="223">
        <v>497.61</v>
      </c>
      <c r="AX36" s="223">
        <v>2028</v>
      </c>
      <c r="AY36" s="223"/>
      <c r="AZ36" s="223">
        <f t="shared" si="0"/>
        <v>0</v>
      </c>
      <c r="BA36" s="262"/>
      <c r="BB36" s="262"/>
      <c r="BC36" s="262"/>
      <c r="BD36" s="262"/>
      <c r="BE36" s="262">
        <f t="shared" si="1"/>
        <v>0</v>
      </c>
      <c r="BF36" s="223"/>
      <c r="BG36" s="223"/>
      <c r="BH36" s="223"/>
      <c r="BI36" s="223"/>
      <c r="BJ36" s="223"/>
      <c r="BK36" s="223"/>
      <c r="BL36" s="223"/>
      <c r="BM36" s="223"/>
      <c r="BN36" s="223"/>
      <c r="BO36" s="223"/>
      <c r="BP36" s="223"/>
      <c r="BQ36" s="223"/>
      <c r="BR36" s="220">
        <f t="shared" si="2"/>
        <v>0.185</v>
      </c>
      <c r="BS36" s="220">
        <v>0.2</v>
      </c>
      <c r="BT36" s="263" t="s">
        <v>2161</v>
      </c>
      <c r="BU36" s="263"/>
      <c r="BV36" s="221">
        <v>0.15</v>
      </c>
      <c r="BW36" s="263" t="s">
        <v>2162</v>
      </c>
      <c r="BX36" s="263"/>
      <c r="BY36" s="263"/>
      <c r="BZ36" s="220">
        <f t="shared" si="3"/>
        <v>0.13500000000000001</v>
      </c>
      <c r="CA36" s="221">
        <v>0.15</v>
      </c>
      <c r="CB36" s="264" t="s">
        <v>2163</v>
      </c>
      <c r="CC36" s="264"/>
      <c r="CD36" s="264"/>
      <c r="CE36" s="264"/>
      <c r="CF36" s="221">
        <v>0.1</v>
      </c>
      <c r="CG36" s="264" t="s">
        <v>2164</v>
      </c>
      <c r="CH36" s="264"/>
      <c r="CI36" s="223"/>
      <c r="CJ36" s="223"/>
      <c r="CK36" s="223"/>
      <c r="CL36" s="223"/>
      <c r="CM36" s="223"/>
      <c r="CN36" s="223"/>
      <c r="CO36" s="223"/>
      <c r="CP36" s="223"/>
      <c r="CQ36" s="223"/>
      <c r="CR36" s="223"/>
      <c r="CS36" s="269" t="s">
        <v>2471</v>
      </c>
      <c r="CT36" s="269">
        <v>10004000</v>
      </c>
    </row>
    <row r="37" spans="1:98" s="239" customFormat="1" x14ac:dyDescent="0.25">
      <c r="A37" s="222">
        <v>10004302</v>
      </c>
      <c r="B37" s="223" t="s">
        <v>653</v>
      </c>
      <c r="C37" s="223" t="s">
        <v>654</v>
      </c>
      <c r="D37" s="220">
        <v>1</v>
      </c>
      <c r="E37" s="223" t="s">
        <v>632</v>
      </c>
      <c r="F37" s="221">
        <v>756</v>
      </c>
      <c r="G37" s="223" t="s">
        <v>221</v>
      </c>
      <c r="H37" s="223" t="s">
        <v>20</v>
      </c>
      <c r="I37" s="221" t="s">
        <v>642</v>
      </c>
      <c r="J37" s="221">
        <v>72347</v>
      </c>
      <c r="K37" s="221" t="s">
        <v>423</v>
      </c>
      <c r="L37" s="223">
        <v>1020</v>
      </c>
      <c r="M37" s="223">
        <v>16</v>
      </c>
      <c r="N37" s="223">
        <v>64</v>
      </c>
      <c r="O37" s="223">
        <v>508</v>
      </c>
      <c r="P37" s="223">
        <v>526</v>
      </c>
      <c r="Q37" s="223" t="s">
        <v>659</v>
      </c>
      <c r="R37" s="223" t="s">
        <v>2032</v>
      </c>
      <c r="S37" s="223">
        <v>1980</v>
      </c>
      <c r="T37" s="223">
        <v>1980</v>
      </c>
      <c r="U37" s="223">
        <v>7.5</v>
      </c>
      <c r="V37" s="223">
        <v>7.5</v>
      </c>
      <c r="W37" s="223">
        <v>45</v>
      </c>
      <c r="X37" s="223">
        <v>5</v>
      </c>
      <c r="Y37" s="220">
        <v>11.007999999999999</v>
      </c>
      <c r="Z37" s="220">
        <v>1.0509999999999999</v>
      </c>
      <c r="AA37" s="220">
        <v>0.08</v>
      </c>
      <c r="AB37" s="220">
        <v>0.86099999999999999</v>
      </c>
      <c r="AC37" s="223" t="s">
        <v>636</v>
      </c>
      <c r="AD37" s="223">
        <v>10</v>
      </c>
      <c r="AE37" s="223">
        <v>0</v>
      </c>
      <c r="AF37" s="223">
        <v>7.82</v>
      </c>
      <c r="AG37" s="223">
        <v>0</v>
      </c>
      <c r="AH37" s="223">
        <v>0</v>
      </c>
      <c r="AI37" s="223">
        <v>0</v>
      </c>
      <c r="AJ37" s="223">
        <v>0</v>
      </c>
      <c r="AK37" s="223">
        <v>0</v>
      </c>
      <c r="AL37" s="223">
        <v>0</v>
      </c>
      <c r="AM37" s="223">
        <v>0</v>
      </c>
      <c r="AN37" s="223">
        <v>0</v>
      </c>
      <c r="AO37" s="223">
        <v>0</v>
      </c>
      <c r="AP37" s="223">
        <v>2</v>
      </c>
      <c r="AQ37" s="223">
        <v>0</v>
      </c>
      <c r="AR37" s="223"/>
      <c r="AS37" s="223"/>
      <c r="AT37" s="223"/>
      <c r="AU37" s="223">
        <v>2008</v>
      </c>
      <c r="AV37" s="223" t="s">
        <v>5</v>
      </c>
      <c r="AW37" s="223">
        <v>497.61</v>
      </c>
      <c r="AX37" s="223">
        <v>2028</v>
      </c>
      <c r="AY37" s="223"/>
      <c r="AZ37" s="223">
        <f t="shared" si="0"/>
        <v>0</v>
      </c>
      <c r="BA37" s="262"/>
      <c r="BB37" s="262"/>
      <c r="BC37" s="262"/>
      <c r="BD37" s="262"/>
      <c r="BE37" s="262">
        <f t="shared" si="1"/>
        <v>0</v>
      </c>
      <c r="BF37" s="223"/>
      <c r="BG37" s="223"/>
      <c r="BH37" s="223"/>
      <c r="BI37" s="223"/>
      <c r="BJ37" s="223"/>
      <c r="BK37" s="223"/>
      <c r="BL37" s="223"/>
      <c r="BM37" s="223"/>
      <c r="BN37" s="223"/>
      <c r="BO37" s="223"/>
      <c r="BP37" s="223"/>
      <c r="BQ37" s="223"/>
      <c r="BR37" s="220">
        <f t="shared" si="2"/>
        <v>0.185</v>
      </c>
      <c r="BS37" s="220">
        <v>0.2</v>
      </c>
      <c r="BT37" s="263" t="s">
        <v>2161</v>
      </c>
      <c r="BU37" s="263"/>
      <c r="BV37" s="221">
        <v>0.15</v>
      </c>
      <c r="BW37" s="263" t="s">
        <v>2162</v>
      </c>
      <c r="BX37" s="263"/>
      <c r="BY37" s="263"/>
      <c r="BZ37" s="220">
        <f t="shared" si="3"/>
        <v>0.13500000000000001</v>
      </c>
      <c r="CA37" s="221">
        <v>0.15</v>
      </c>
      <c r="CB37" s="264" t="s">
        <v>2163</v>
      </c>
      <c r="CC37" s="264"/>
      <c r="CD37" s="264"/>
      <c r="CE37" s="264"/>
      <c r="CF37" s="221">
        <v>0.1</v>
      </c>
      <c r="CG37" s="264" t="s">
        <v>2164</v>
      </c>
      <c r="CH37" s="264"/>
      <c r="CI37" s="223"/>
      <c r="CJ37" s="223"/>
      <c r="CK37" s="223"/>
      <c r="CL37" s="223"/>
      <c r="CM37" s="223"/>
      <c r="CN37" s="223"/>
      <c r="CO37" s="223"/>
      <c r="CP37" s="223"/>
      <c r="CQ37" s="223"/>
      <c r="CR37" s="223"/>
      <c r="CS37" s="269" t="s">
        <v>2471</v>
      </c>
      <c r="CT37" s="269">
        <v>10004000</v>
      </c>
    </row>
    <row r="38" spans="1:98" s="239" customFormat="1" x14ac:dyDescent="0.25">
      <c r="A38" s="222">
        <v>10005402</v>
      </c>
      <c r="B38" s="223" t="s">
        <v>653</v>
      </c>
      <c r="C38" s="223" t="s">
        <v>654</v>
      </c>
      <c r="D38" s="220">
        <v>2</v>
      </c>
      <c r="E38" s="223" t="s">
        <v>644</v>
      </c>
      <c r="F38" s="221">
        <v>2269</v>
      </c>
      <c r="G38" s="223" t="s">
        <v>221</v>
      </c>
      <c r="H38" s="223" t="s">
        <v>2029</v>
      </c>
      <c r="I38" s="221" t="s">
        <v>633</v>
      </c>
      <c r="J38" s="221">
        <v>72427</v>
      </c>
      <c r="K38" s="221" t="s">
        <v>634</v>
      </c>
      <c r="L38" s="223">
        <v>1020</v>
      </c>
      <c r="M38" s="223">
        <v>21.5</v>
      </c>
      <c r="N38" s="223">
        <v>326</v>
      </c>
      <c r="O38" s="223">
        <v>734</v>
      </c>
      <c r="P38" s="223">
        <v>746</v>
      </c>
      <c r="Q38" s="223" t="s">
        <v>660</v>
      </c>
      <c r="R38" s="223" t="s">
        <v>5</v>
      </c>
      <c r="S38" s="223">
        <v>1982</v>
      </c>
      <c r="T38" s="223">
        <v>1982</v>
      </c>
      <c r="U38" s="223">
        <v>7.5</v>
      </c>
      <c r="V38" s="223">
        <v>7.5</v>
      </c>
      <c r="W38" s="223">
        <v>54</v>
      </c>
      <c r="X38" s="223">
        <v>6</v>
      </c>
      <c r="Y38" s="253">
        <v>3.1100400000000001</v>
      </c>
      <c r="Z38" s="220">
        <v>0.56599999999999995</v>
      </c>
      <c r="AA38" s="220">
        <v>0</v>
      </c>
      <c r="AB38" s="250">
        <v>0.32396000000000003</v>
      </c>
      <c r="AC38" s="223" t="s">
        <v>636</v>
      </c>
      <c r="AD38" s="223">
        <v>326</v>
      </c>
      <c r="AE38" s="223" t="s">
        <v>2504</v>
      </c>
      <c r="AF38" s="223">
        <v>746</v>
      </c>
      <c r="AG38" s="223">
        <v>0</v>
      </c>
      <c r="AH38" s="223">
        <v>0</v>
      </c>
      <c r="AI38" s="223">
        <v>0</v>
      </c>
      <c r="AJ38" s="223">
        <v>0</v>
      </c>
      <c r="AK38" s="223">
        <v>0</v>
      </c>
      <c r="AL38" s="223">
        <v>0</v>
      </c>
      <c r="AM38" s="223">
        <v>0</v>
      </c>
      <c r="AN38" s="223">
        <v>0</v>
      </c>
      <c r="AO38" s="223">
        <v>0</v>
      </c>
      <c r="AP38" s="223">
        <v>65</v>
      </c>
      <c r="AQ38" s="223">
        <v>0</v>
      </c>
      <c r="AR38" s="223"/>
      <c r="AS38" s="223"/>
      <c r="AT38" s="223"/>
      <c r="AU38" s="223">
        <v>2017</v>
      </c>
      <c r="AV38" s="223" t="s">
        <v>5</v>
      </c>
      <c r="AW38" s="223">
        <v>746</v>
      </c>
      <c r="AX38" s="223">
        <v>2037</v>
      </c>
      <c r="AY38" s="223"/>
      <c r="AZ38" s="223">
        <f t="shared" si="0"/>
        <v>0</v>
      </c>
      <c r="BA38" s="262"/>
      <c r="BB38" s="262"/>
      <c r="BC38" s="262"/>
      <c r="BD38" s="262"/>
      <c r="BE38" s="262">
        <f t="shared" si="1"/>
        <v>0</v>
      </c>
      <c r="BF38" s="220">
        <v>0</v>
      </c>
      <c r="BG38" s="223"/>
      <c r="BH38" s="223"/>
      <c r="BI38" s="223"/>
      <c r="BJ38" s="223"/>
      <c r="BK38" s="223"/>
      <c r="BL38" s="223"/>
      <c r="BM38" s="223"/>
      <c r="BN38" s="223"/>
      <c r="BO38" s="223"/>
      <c r="BP38" s="223"/>
      <c r="BQ38" s="223"/>
      <c r="BR38" s="220">
        <f t="shared" si="2"/>
        <v>9.9999999999999992E-2</v>
      </c>
      <c r="BS38" s="220">
        <v>0.1</v>
      </c>
      <c r="BT38" s="263" t="s">
        <v>2165</v>
      </c>
      <c r="BU38" s="263"/>
      <c r="BV38" s="220">
        <v>0.1</v>
      </c>
      <c r="BW38" s="263" t="s">
        <v>2166</v>
      </c>
      <c r="BX38" s="263"/>
      <c r="BY38" s="263"/>
      <c r="BZ38" s="220">
        <f t="shared" si="3"/>
        <v>8.4999999999999992E-2</v>
      </c>
      <c r="CA38" s="220">
        <v>0.1</v>
      </c>
      <c r="CB38" s="264" t="s">
        <v>2167</v>
      </c>
      <c r="CC38" s="264"/>
      <c r="CD38" s="264"/>
      <c r="CE38" s="264"/>
      <c r="CF38" s="220">
        <v>0.05</v>
      </c>
      <c r="CG38" s="264" t="s">
        <v>2168</v>
      </c>
      <c r="CH38" s="264"/>
      <c r="CI38" s="223"/>
      <c r="CJ38" s="223"/>
      <c r="CK38" s="223"/>
      <c r="CL38" s="223"/>
      <c r="CM38" s="223"/>
      <c r="CN38" s="223"/>
      <c r="CO38" s="223"/>
      <c r="CP38" s="223"/>
      <c r="CQ38" s="223"/>
      <c r="CR38" s="223"/>
      <c r="CS38" s="269" t="s">
        <v>2472</v>
      </c>
      <c r="CT38" s="269">
        <v>10005000</v>
      </c>
    </row>
    <row r="39" spans="1:98" s="239" customFormat="1" x14ac:dyDescent="0.25">
      <c r="A39" s="222">
        <v>10005401</v>
      </c>
      <c r="B39" s="223" t="s">
        <v>653</v>
      </c>
      <c r="C39" s="223" t="s">
        <v>654</v>
      </c>
      <c r="D39" s="220">
        <v>2</v>
      </c>
      <c r="E39" s="223" t="s">
        <v>644</v>
      </c>
      <c r="F39" s="221">
        <v>2269</v>
      </c>
      <c r="G39" s="223" t="s">
        <v>221</v>
      </c>
      <c r="H39" s="223" t="s">
        <v>2029</v>
      </c>
      <c r="I39" s="221" t="s">
        <v>637</v>
      </c>
      <c r="J39" s="221">
        <v>72427</v>
      </c>
      <c r="K39" s="221" t="s">
        <v>634</v>
      </c>
      <c r="L39" s="223">
        <v>1020</v>
      </c>
      <c r="M39" s="223">
        <v>21.5</v>
      </c>
      <c r="N39" s="223">
        <v>67</v>
      </c>
      <c r="O39" s="223">
        <v>889</v>
      </c>
      <c r="P39" s="223">
        <v>830</v>
      </c>
      <c r="Q39" s="223" t="s">
        <v>661</v>
      </c>
      <c r="R39" s="223" t="s">
        <v>2033</v>
      </c>
      <c r="S39" s="223">
        <v>1982</v>
      </c>
      <c r="T39" s="223">
        <v>1982</v>
      </c>
      <c r="U39" s="223">
        <v>7.5</v>
      </c>
      <c r="V39" s="223">
        <v>7.5</v>
      </c>
      <c r="W39" s="223">
        <v>54</v>
      </c>
      <c r="X39" s="223">
        <v>6</v>
      </c>
      <c r="Y39" s="253">
        <v>3.1100400000000001</v>
      </c>
      <c r="Z39" s="220">
        <v>0.56599999999999995</v>
      </c>
      <c r="AA39" s="220">
        <v>0</v>
      </c>
      <c r="AB39" s="250">
        <v>0.32396000000000003</v>
      </c>
      <c r="AC39" s="223" t="s">
        <v>636</v>
      </c>
      <c r="AD39" s="223">
        <v>67</v>
      </c>
      <c r="AE39" s="223" t="s">
        <v>2505</v>
      </c>
      <c r="AF39" s="223">
        <v>830</v>
      </c>
      <c r="AG39" s="223">
        <v>0</v>
      </c>
      <c r="AH39" s="223">
        <v>0</v>
      </c>
      <c r="AI39" s="223">
        <v>0</v>
      </c>
      <c r="AJ39" s="223">
        <v>0</v>
      </c>
      <c r="AK39" s="223">
        <v>0</v>
      </c>
      <c r="AL39" s="223">
        <v>0</v>
      </c>
      <c r="AM39" s="223">
        <v>0</v>
      </c>
      <c r="AN39" s="223">
        <v>0</v>
      </c>
      <c r="AO39" s="223">
        <v>0</v>
      </c>
      <c r="AP39" s="223">
        <v>4</v>
      </c>
      <c r="AQ39" s="223">
        <v>0</v>
      </c>
      <c r="AR39" s="223"/>
      <c r="AS39" s="223"/>
      <c r="AT39" s="223"/>
      <c r="AU39" s="223">
        <v>2017</v>
      </c>
      <c r="AV39" s="223" t="s">
        <v>5</v>
      </c>
      <c r="AW39" s="223">
        <v>830</v>
      </c>
      <c r="AX39" s="223">
        <v>2037</v>
      </c>
      <c r="AY39" s="223"/>
      <c r="AZ39" s="223">
        <f t="shared" si="0"/>
        <v>0</v>
      </c>
      <c r="BA39" s="262"/>
      <c r="BB39" s="262"/>
      <c r="BC39" s="262"/>
      <c r="BD39" s="262"/>
      <c r="BE39" s="262">
        <f t="shared" si="1"/>
        <v>0</v>
      </c>
      <c r="BF39" s="223"/>
      <c r="BG39" s="223"/>
      <c r="BH39" s="223"/>
      <c r="BI39" s="223"/>
      <c r="BJ39" s="223"/>
      <c r="BK39" s="223"/>
      <c r="BL39" s="223"/>
      <c r="BM39" s="223"/>
      <c r="BN39" s="223"/>
      <c r="BO39" s="223"/>
      <c r="BP39" s="223"/>
      <c r="BQ39" s="223"/>
      <c r="BR39" s="220">
        <f t="shared" si="2"/>
        <v>9.9999999999999992E-2</v>
      </c>
      <c r="BS39" s="220">
        <v>0.1</v>
      </c>
      <c r="BT39" s="263" t="s">
        <v>2165</v>
      </c>
      <c r="BU39" s="263"/>
      <c r="BV39" s="220">
        <v>0.1</v>
      </c>
      <c r="BW39" s="263" t="s">
        <v>2166</v>
      </c>
      <c r="BX39" s="263"/>
      <c r="BY39" s="263"/>
      <c r="BZ39" s="220">
        <f t="shared" si="3"/>
        <v>8.4999999999999992E-2</v>
      </c>
      <c r="CA39" s="220">
        <v>0.1</v>
      </c>
      <c r="CB39" s="264" t="s">
        <v>2167</v>
      </c>
      <c r="CC39" s="264"/>
      <c r="CD39" s="264"/>
      <c r="CE39" s="264"/>
      <c r="CF39" s="220">
        <v>0.05</v>
      </c>
      <c r="CG39" s="264" t="s">
        <v>2168</v>
      </c>
      <c r="CH39" s="264"/>
      <c r="CI39" s="223"/>
      <c r="CJ39" s="223"/>
      <c r="CK39" s="223"/>
      <c r="CL39" s="223"/>
      <c r="CM39" s="223"/>
      <c r="CN39" s="223"/>
      <c r="CO39" s="223"/>
      <c r="CP39" s="223"/>
      <c r="CQ39" s="223"/>
      <c r="CR39" s="223"/>
      <c r="CS39" s="269" t="s">
        <v>2472</v>
      </c>
      <c r="CT39" s="269">
        <v>10005000</v>
      </c>
    </row>
    <row r="40" spans="1:98" s="239" customFormat="1" x14ac:dyDescent="0.25">
      <c r="A40" s="222">
        <v>10005202</v>
      </c>
      <c r="B40" s="223" t="s">
        <v>653</v>
      </c>
      <c r="C40" s="223" t="s">
        <v>654</v>
      </c>
      <c r="D40" s="220">
        <v>2</v>
      </c>
      <c r="E40" s="223" t="s">
        <v>644</v>
      </c>
      <c r="F40" s="221">
        <v>2269</v>
      </c>
      <c r="G40" s="223" t="s">
        <v>221</v>
      </c>
      <c r="H40" s="223" t="s">
        <v>639</v>
      </c>
      <c r="I40" s="221" t="s">
        <v>19</v>
      </c>
      <c r="J40" s="221">
        <v>72427</v>
      </c>
      <c r="K40" s="221" t="s">
        <v>423</v>
      </c>
      <c r="L40" s="223">
        <v>1020</v>
      </c>
      <c r="M40" s="223">
        <v>12.9</v>
      </c>
      <c r="N40" s="223">
        <v>74</v>
      </c>
      <c r="O40" s="223">
        <v>617</v>
      </c>
      <c r="P40" s="223">
        <v>639</v>
      </c>
      <c r="Q40" s="223" t="s">
        <v>662</v>
      </c>
      <c r="R40" s="223" t="s">
        <v>2030</v>
      </c>
      <c r="S40" s="223">
        <v>1982</v>
      </c>
      <c r="T40" s="223">
        <v>1982</v>
      </c>
      <c r="U40" s="223">
        <v>7.5</v>
      </c>
      <c r="V40" s="223">
        <v>7.5</v>
      </c>
      <c r="W40" s="223">
        <v>63</v>
      </c>
      <c r="X40" s="223">
        <v>5</v>
      </c>
      <c r="Y40" s="253">
        <v>37.933040000000005</v>
      </c>
      <c r="Z40" s="220">
        <v>0.66300000000000003</v>
      </c>
      <c r="AA40" s="220">
        <v>0.08</v>
      </c>
      <c r="AB40" s="250">
        <v>0.32396000000000003</v>
      </c>
      <c r="AC40" s="223" t="s">
        <v>636</v>
      </c>
      <c r="AD40" s="223">
        <v>8</v>
      </c>
      <c r="AE40" s="223" t="s">
        <v>2507</v>
      </c>
      <c r="AF40" s="223">
        <v>30.12</v>
      </c>
      <c r="AG40" s="223">
        <v>6</v>
      </c>
      <c r="AH40" s="223">
        <v>6</v>
      </c>
      <c r="AI40" s="223">
        <v>6</v>
      </c>
      <c r="AJ40" s="223">
        <v>3</v>
      </c>
      <c r="AK40" s="223">
        <v>3</v>
      </c>
      <c r="AL40" s="223">
        <v>2</v>
      </c>
      <c r="AM40" s="223" t="s">
        <v>2506</v>
      </c>
      <c r="AN40" s="223">
        <v>2</v>
      </c>
      <c r="AO40" s="223" t="s">
        <v>2506</v>
      </c>
      <c r="AP40" s="223">
        <v>1</v>
      </c>
      <c r="AQ40" s="223">
        <v>0</v>
      </c>
      <c r="AR40" s="223"/>
      <c r="AS40" s="223"/>
      <c r="AT40" s="223"/>
      <c r="AU40" s="223" t="s">
        <v>5</v>
      </c>
      <c r="AV40" s="223" t="s">
        <v>5</v>
      </c>
      <c r="AW40" s="223">
        <v>0</v>
      </c>
      <c r="AX40" s="223">
        <v>2035</v>
      </c>
      <c r="AY40" s="223"/>
      <c r="AZ40" s="223" t="e">
        <f t="shared" si="0"/>
        <v>#VALUE!</v>
      </c>
      <c r="BA40" s="262">
        <v>25</v>
      </c>
      <c r="BB40" s="262">
        <v>0</v>
      </c>
      <c r="BC40" s="262">
        <v>11.2</v>
      </c>
      <c r="BD40" s="262">
        <v>0</v>
      </c>
      <c r="BE40" s="262">
        <f t="shared" si="1"/>
        <v>0.25737492926494898</v>
      </c>
      <c r="BF40" s="223"/>
      <c r="BG40" s="223"/>
      <c r="BH40" s="223"/>
      <c r="BI40" s="223"/>
      <c r="BJ40" s="223"/>
      <c r="BK40" s="223"/>
      <c r="BL40" s="223"/>
      <c r="BM40" s="223"/>
      <c r="BN40" s="223"/>
      <c r="BO40" s="223"/>
      <c r="BP40" s="223"/>
      <c r="BQ40" s="223"/>
      <c r="BR40" s="220">
        <f t="shared" si="2"/>
        <v>0.33999999999999997</v>
      </c>
      <c r="BS40" s="221">
        <v>0.4</v>
      </c>
      <c r="BT40" s="263" t="s">
        <v>2169</v>
      </c>
      <c r="BU40" s="263"/>
      <c r="BV40" s="221">
        <v>0.2</v>
      </c>
      <c r="BW40" s="263" t="s">
        <v>2170</v>
      </c>
      <c r="BX40" s="263"/>
      <c r="BY40" s="263"/>
      <c r="BZ40" s="220">
        <f t="shared" si="3"/>
        <v>0.185</v>
      </c>
      <c r="CA40" s="221">
        <v>0.2</v>
      </c>
      <c r="CB40" s="264" t="s">
        <v>2171</v>
      </c>
      <c r="CC40" s="264"/>
      <c r="CD40" s="264"/>
      <c r="CE40" s="264"/>
      <c r="CF40" s="221">
        <v>0.15</v>
      </c>
      <c r="CG40" s="264" t="s">
        <v>2172</v>
      </c>
      <c r="CH40" s="264"/>
      <c r="CI40" s="223"/>
      <c r="CJ40" s="223"/>
      <c r="CK40" s="223"/>
      <c r="CL40" s="223"/>
      <c r="CM40" s="223"/>
      <c r="CN40" s="223"/>
      <c r="CO40" s="223"/>
      <c r="CP40" s="223"/>
      <c r="CQ40" s="223"/>
      <c r="CR40" s="223"/>
      <c r="CS40" s="269" t="s">
        <v>2472</v>
      </c>
      <c r="CT40" s="269">
        <v>10005000</v>
      </c>
    </row>
    <row r="41" spans="1:98" s="239" customFormat="1" x14ac:dyDescent="0.25">
      <c r="A41" s="222">
        <v>10005201</v>
      </c>
      <c r="B41" s="223" t="s">
        <v>653</v>
      </c>
      <c r="C41" s="223" t="s">
        <v>654</v>
      </c>
      <c r="D41" s="220">
        <v>2</v>
      </c>
      <c r="E41" s="223" t="s">
        <v>644</v>
      </c>
      <c r="F41" s="221">
        <v>2269</v>
      </c>
      <c r="G41" s="223" t="s">
        <v>221</v>
      </c>
      <c r="H41" s="223" t="s">
        <v>639</v>
      </c>
      <c r="I41" s="221">
        <v>7</v>
      </c>
      <c r="J41" s="221">
        <v>72427</v>
      </c>
      <c r="K41" s="221" t="s">
        <v>423</v>
      </c>
      <c r="L41" s="223">
        <v>1020</v>
      </c>
      <c r="M41" s="223">
        <v>12.9</v>
      </c>
      <c r="N41" s="223">
        <v>143</v>
      </c>
      <c r="O41" s="223">
        <v>610</v>
      </c>
      <c r="P41" s="223">
        <v>645</v>
      </c>
      <c r="Q41" s="223" t="s">
        <v>662</v>
      </c>
      <c r="R41" s="223" t="s">
        <v>2030</v>
      </c>
      <c r="S41" s="223">
        <v>1982</v>
      </c>
      <c r="T41" s="223">
        <v>1982</v>
      </c>
      <c r="U41" s="223">
        <v>7.5</v>
      </c>
      <c r="V41" s="223">
        <v>7.5</v>
      </c>
      <c r="W41" s="223">
        <v>63</v>
      </c>
      <c r="X41" s="223">
        <v>5</v>
      </c>
      <c r="Y41" s="253">
        <v>37.933040000000005</v>
      </c>
      <c r="Z41" s="220">
        <v>0.66300000000000003</v>
      </c>
      <c r="AA41" s="220">
        <v>0.08</v>
      </c>
      <c r="AB41" s="250">
        <v>0.32396000000000003</v>
      </c>
      <c r="AC41" s="223" t="s">
        <v>636</v>
      </c>
      <c r="AD41" s="223">
        <v>5</v>
      </c>
      <c r="AE41" s="223">
        <v>30.2</v>
      </c>
      <c r="AF41" s="223">
        <v>30.73</v>
      </c>
      <c r="AG41" s="223" t="s">
        <v>2508</v>
      </c>
      <c r="AH41" s="223">
        <v>6</v>
      </c>
      <c r="AI41" s="223" t="s">
        <v>2508</v>
      </c>
      <c r="AJ41" s="223">
        <v>3</v>
      </c>
      <c r="AK41" s="223">
        <v>3</v>
      </c>
      <c r="AL41" s="223">
        <v>2</v>
      </c>
      <c r="AM41" s="223" t="s">
        <v>2509</v>
      </c>
      <c r="AN41" s="223">
        <v>2</v>
      </c>
      <c r="AO41" s="223" t="s">
        <v>2509</v>
      </c>
      <c r="AP41" s="223">
        <v>1</v>
      </c>
      <c r="AQ41" s="223">
        <v>0</v>
      </c>
      <c r="AR41" s="223"/>
      <c r="AS41" s="223"/>
      <c r="AT41" s="223"/>
      <c r="AU41" s="223" t="s">
        <v>5</v>
      </c>
      <c r="AV41" s="223" t="s">
        <v>5</v>
      </c>
      <c r="AW41" s="223">
        <v>0</v>
      </c>
      <c r="AX41" s="223">
        <v>2035</v>
      </c>
      <c r="AY41" s="223"/>
      <c r="AZ41" s="223" t="e">
        <f t="shared" si="0"/>
        <v>#VALUE!</v>
      </c>
      <c r="BA41" s="262">
        <v>33.400000000000006</v>
      </c>
      <c r="BB41" s="262">
        <v>0</v>
      </c>
      <c r="BC41" s="262">
        <v>22.400000000000006</v>
      </c>
      <c r="BD41" s="262">
        <v>0</v>
      </c>
      <c r="BE41" s="262">
        <f t="shared" si="1"/>
        <v>0.34847884530468726</v>
      </c>
      <c r="BF41" s="223"/>
      <c r="BG41" s="223"/>
      <c r="BH41" s="223"/>
      <c r="BI41" s="223"/>
      <c r="BJ41" s="223"/>
      <c r="BK41" s="223"/>
      <c r="BL41" s="223"/>
      <c r="BM41" s="223"/>
      <c r="BN41" s="223"/>
      <c r="BO41" s="223"/>
      <c r="BP41" s="223"/>
      <c r="BQ41" s="223"/>
      <c r="BR41" s="220">
        <f t="shared" si="2"/>
        <v>0.33999999999999997</v>
      </c>
      <c r="BS41" s="221">
        <v>0.4</v>
      </c>
      <c r="BT41" s="263" t="s">
        <v>2169</v>
      </c>
      <c r="BU41" s="263"/>
      <c r="BV41" s="221">
        <v>0.2</v>
      </c>
      <c r="BW41" s="263" t="s">
        <v>2170</v>
      </c>
      <c r="BX41" s="263"/>
      <c r="BY41" s="263"/>
      <c r="BZ41" s="220">
        <f t="shared" si="3"/>
        <v>0.185</v>
      </c>
      <c r="CA41" s="221">
        <v>0.2</v>
      </c>
      <c r="CB41" s="264" t="s">
        <v>2171</v>
      </c>
      <c r="CC41" s="264"/>
      <c r="CD41" s="264"/>
      <c r="CE41" s="264"/>
      <c r="CF41" s="221">
        <v>0.15</v>
      </c>
      <c r="CG41" s="264" t="s">
        <v>2172</v>
      </c>
      <c r="CH41" s="264"/>
      <c r="CI41" s="223"/>
      <c r="CJ41" s="223"/>
      <c r="CK41" s="223"/>
      <c r="CL41" s="223"/>
      <c r="CM41" s="223"/>
      <c r="CN41" s="223"/>
      <c r="CO41" s="223"/>
      <c r="CP41" s="223"/>
      <c r="CQ41" s="223"/>
      <c r="CR41" s="223"/>
      <c r="CS41" s="269" t="s">
        <v>2472</v>
      </c>
      <c r="CT41" s="269">
        <v>10005000</v>
      </c>
    </row>
    <row r="42" spans="1:98" s="239" customFormat="1" x14ac:dyDescent="0.25">
      <c r="A42" s="222">
        <v>10005301</v>
      </c>
      <c r="B42" s="223" t="s">
        <v>653</v>
      </c>
      <c r="C42" s="223" t="s">
        <v>654</v>
      </c>
      <c r="D42" s="220">
        <v>2</v>
      </c>
      <c r="E42" s="223" t="s">
        <v>644</v>
      </c>
      <c r="F42" s="221">
        <v>2269</v>
      </c>
      <c r="G42" s="223" t="s">
        <v>221</v>
      </c>
      <c r="H42" s="223" t="s">
        <v>20</v>
      </c>
      <c r="I42" s="221">
        <v>8</v>
      </c>
      <c r="J42" s="221">
        <v>72427</v>
      </c>
      <c r="K42" s="221" t="s">
        <v>423</v>
      </c>
      <c r="L42" s="223">
        <v>1020</v>
      </c>
      <c r="M42" s="223">
        <v>12.9</v>
      </c>
      <c r="N42" s="223">
        <v>130</v>
      </c>
      <c r="O42" s="223">
        <v>660</v>
      </c>
      <c r="P42" s="223">
        <v>694</v>
      </c>
      <c r="Q42" s="223" t="s">
        <v>663</v>
      </c>
      <c r="R42" s="223" t="s">
        <v>2031</v>
      </c>
      <c r="S42" s="223">
        <v>1982</v>
      </c>
      <c r="T42" s="223">
        <v>1982</v>
      </c>
      <c r="U42" s="223">
        <v>7.5</v>
      </c>
      <c r="V42" s="223">
        <v>7.5</v>
      </c>
      <c r="W42" s="223">
        <v>54</v>
      </c>
      <c r="X42" s="223">
        <v>6</v>
      </c>
      <c r="Y42" s="253">
        <v>1.2190399999999999</v>
      </c>
      <c r="Z42" s="220">
        <v>0.45700000000000002</v>
      </c>
      <c r="AA42" s="220">
        <v>0</v>
      </c>
      <c r="AB42" s="250">
        <v>0.32396000000000003</v>
      </c>
      <c r="AC42" s="223" t="s">
        <v>636</v>
      </c>
      <c r="AD42" s="223">
        <v>130</v>
      </c>
      <c r="AE42" s="223" t="s">
        <v>2511</v>
      </c>
      <c r="AF42" s="223">
        <v>670</v>
      </c>
      <c r="AG42" s="223">
        <v>2</v>
      </c>
      <c r="AH42" s="223">
        <v>2</v>
      </c>
      <c r="AI42" s="223">
        <v>2</v>
      </c>
      <c r="AJ42" s="223">
        <v>51</v>
      </c>
      <c r="AK42" s="223">
        <v>51</v>
      </c>
      <c r="AL42" s="223">
        <v>51</v>
      </c>
      <c r="AM42" s="223" t="s">
        <v>2506</v>
      </c>
      <c r="AN42" s="223">
        <v>2</v>
      </c>
      <c r="AO42" s="223" t="s">
        <v>2510</v>
      </c>
      <c r="AP42" s="223">
        <v>2</v>
      </c>
      <c r="AQ42" s="223">
        <v>0</v>
      </c>
      <c r="AR42" s="223"/>
      <c r="AS42" s="223"/>
      <c r="AT42" s="223"/>
      <c r="AU42" s="223">
        <v>2019</v>
      </c>
      <c r="AV42" s="223" t="s">
        <v>5</v>
      </c>
      <c r="AW42" s="223">
        <v>694</v>
      </c>
      <c r="AX42" s="223">
        <v>2039</v>
      </c>
      <c r="AY42" s="223"/>
      <c r="AZ42" s="223" t="e">
        <f t="shared" si="0"/>
        <v>#VALUE!</v>
      </c>
      <c r="BA42" s="262">
        <v>569.12999999999988</v>
      </c>
      <c r="BB42" s="262">
        <v>0</v>
      </c>
      <c r="BC42" s="262">
        <v>549.20999999999981</v>
      </c>
      <c r="BD42" s="262">
        <v>0</v>
      </c>
      <c r="BE42" s="262">
        <f t="shared" si="1"/>
        <v>0.96626665304399817</v>
      </c>
      <c r="BF42" s="223"/>
      <c r="BG42" s="223"/>
      <c r="BH42" s="223"/>
      <c r="BI42" s="223"/>
      <c r="BJ42" s="223"/>
      <c r="BK42" s="223"/>
      <c r="BL42" s="223"/>
      <c r="BM42" s="223"/>
      <c r="BN42" s="223"/>
      <c r="BO42" s="223"/>
      <c r="BP42" s="223"/>
      <c r="BQ42" s="223"/>
      <c r="BR42" s="220">
        <f t="shared" si="2"/>
        <v>0.185</v>
      </c>
      <c r="BS42" s="220">
        <v>0.2</v>
      </c>
      <c r="BT42" s="263" t="s">
        <v>2173</v>
      </c>
      <c r="BU42" s="263"/>
      <c r="BV42" s="221">
        <v>0.15</v>
      </c>
      <c r="BW42" s="263" t="s">
        <v>2174</v>
      </c>
      <c r="BX42" s="263"/>
      <c r="BY42" s="263"/>
      <c r="BZ42" s="220">
        <f t="shared" si="3"/>
        <v>0.13500000000000001</v>
      </c>
      <c r="CA42" s="221">
        <v>0.15</v>
      </c>
      <c r="CB42" s="264" t="s">
        <v>2175</v>
      </c>
      <c r="CC42" s="264"/>
      <c r="CD42" s="264"/>
      <c r="CE42" s="264"/>
      <c r="CF42" s="221">
        <v>0.1</v>
      </c>
      <c r="CG42" s="264" t="s">
        <v>2176</v>
      </c>
      <c r="CH42" s="264"/>
      <c r="CI42" s="223"/>
      <c r="CJ42" s="223"/>
      <c r="CK42" s="223"/>
      <c r="CL42" s="223"/>
      <c r="CM42" s="223"/>
      <c r="CN42" s="223"/>
      <c r="CO42" s="223"/>
      <c r="CP42" s="223"/>
      <c r="CQ42" s="223"/>
      <c r="CR42" s="223"/>
      <c r="CS42" s="269" t="s">
        <v>2472</v>
      </c>
      <c r="CT42" s="269">
        <v>10005000</v>
      </c>
    </row>
    <row r="43" spans="1:98" s="239" customFormat="1" x14ac:dyDescent="0.25">
      <c r="A43" s="222">
        <v>10005302</v>
      </c>
      <c r="B43" s="223" t="s">
        <v>653</v>
      </c>
      <c r="C43" s="223" t="s">
        <v>654</v>
      </c>
      <c r="D43" s="220">
        <v>2</v>
      </c>
      <c r="E43" s="223" t="s">
        <v>644</v>
      </c>
      <c r="F43" s="221">
        <v>2269</v>
      </c>
      <c r="G43" s="223" t="s">
        <v>221</v>
      </c>
      <c r="H43" s="223" t="s">
        <v>20</v>
      </c>
      <c r="I43" s="221" t="s">
        <v>642</v>
      </c>
      <c r="J43" s="221">
        <v>72427</v>
      </c>
      <c r="K43" s="221" t="s">
        <v>423</v>
      </c>
      <c r="L43" s="223">
        <v>1020</v>
      </c>
      <c r="M43" s="223">
        <v>12.9</v>
      </c>
      <c r="N43" s="223">
        <v>76</v>
      </c>
      <c r="O43" s="223">
        <v>664</v>
      </c>
      <c r="P43" s="223">
        <v>687</v>
      </c>
      <c r="Q43" s="223" t="s">
        <v>664</v>
      </c>
      <c r="R43" s="223" t="s">
        <v>2031</v>
      </c>
      <c r="S43" s="223">
        <v>1982</v>
      </c>
      <c r="T43" s="223">
        <v>1982</v>
      </c>
      <c r="U43" s="223">
        <v>7.5</v>
      </c>
      <c r="V43" s="223">
        <v>7.5</v>
      </c>
      <c r="W43" s="223">
        <v>54</v>
      </c>
      <c r="X43" s="223">
        <v>6</v>
      </c>
      <c r="Y43" s="253">
        <v>0.96799999999999997</v>
      </c>
      <c r="Z43" s="220">
        <v>1.6E-2</v>
      </c>
      <c r="AA43" s="220">
        <v>0</v>
      </c>
      <c r="AB43" s="250">
        <v>1.6E-2</v>
      </c>
      <c r="AC43" s="223" t="s">
        <v>636</v>
      </c>
      <c r="AD43" s="223">
        <v>76</v>
      </c>
      <c r="AE43" s="223" t="s">
        <v>2512</v>
      </c>
      <c r="AF43" s="223">
        <v>687</v>
      </c>
      <c r="AG43" s="223">
        <v>12</v>
      </c>
      <c r="AH43" s="223">
        <v>12</v>
      </c>
      <c r="AI43" s="223">
        <v>12</v>
      </c>
      <c r="AJ43" s="223">
        <v>43</v>
      </c>
      <c r="AK43" s="223">
        <v>43</v>
      </c>
      <c r="AL43" s="223">
        <v>35</v>
      </c>
      <c r="AM43" s="223" t="s">
        <v>2506</v>
      </c>
      <c r="AN43" s="223">
        <v>2</v>
      </c>
      <c r="AO43" s="223" t="s">
        <v>2510</v>
      </c>
      <c r="AP43" s="223">
        <v>2</v>
      </c>
      <c r="AQ43" s="223">
        <v>1</v>
      </c>
      <c r="AR43" s="223"/>
      <c r="AS43" s="223"/>
      <c r="AT43" s="223"/>
      <c r="AU43" s="223">
        <v>2020</v>
      </c>
      <c r="AV43" s="223" t="s">
        <v>5</v>
      </c>
      <c r="AW43" s="223">
        <v>687</v>
      </c>
      <c r="AX43" s="223">
        <v>2040</v>
      </c>
      <c r="AY43" s="223"/>
      <c r="AZ43" s="223" t="e">
        <f t="shared" si="0"/>
        <v>#VALUE!</v>
      </c>
      <c r="BA43" s="262">
        <v>426.11</v>
      </c>
      <c r="BB43" s="262"/>
      <c r="BC43" s="262">
        <v>406.26</v>
      </c>
      <c r="BD43" s="262"/>
      <c r="BE43" s="262">
        <f t="shared" si="1"/>
        <v>0.89979015475328472</v>
      </c>
      <c r="BF43" s="223"/>
      <c r="BG43" s="223"/>
      <c r="BH43" s="223"/>
      <c r="BI43" s="223"/>
      <c r="BJ43" s="223"/>
      <c r="BK43" s="223"/>
      <c r="BL43" s="223"/>
      <c r="BM43" s="223"/>
      <c r="BN43" s="223"/>
      <c r="BO43" s="223"/>
      <c r="BP43" s="223"/>
      <c r="BQ43" s="223"/>
      <c r="BR43" s="220">
        <f t="shared" si="2"/>
        <v>0.185</v>
      </c>
      <c r="BS43" s="220">
        <v>0.2</v>
      </c>
      <c r="BT43" s="263" t="s">
        <v>2173</v>
      </c>
      <c r="BU43" s="263"/>
      <c r="BV43" s="221">
        <v>0.15</v>
      </c>
      <c r="BW43" s="263" t="s">
        <v>2174</v>
      </c>
      <c r="BX43" s="263"/>
      <c r="BY43" s="263"/>
      <c r="BZ43" s="220">
        <f t="shared" si="3"/>
        <v>0.13500000000000001</v>
      </c>
      <c r="CA43" s="221">
        <v>0.15</v>
      </c>
      <c r="CB43" s="264" t="s">
        <v>2175</v>
      </c>
      <c r="CC43" s="264"/>
      <c r="CD43" s="264"/>
      <c r="CE43" s="264"/>
      <c r="CF43" s="221">
        <v>0.1</v>
      </c>
      <c r="CG43" s="264" t="s">
        <v>2176</v>
      </c>
      <c r="CH43" s="264"/>
      <c r="CI43" s="223"/>
      <c r="CJ43" s="223"/>
      <c r="CK43" s="223"/>
      <c r="CL43" s="223"/>
      <c r="CM43" s="223"/>
      <c r="CN43" s="223"/>
      <c r="CO43" s="223"/>
      <c r="CP43" s="223"/>
      <c r="CQ43" s="223"/>
      <c r="CR43" s="223"/>
      <c r="CS43" s="269" t="s">
        <v>2472</v>
      </c>
      <c r="CT43" s="269">
        <v>10005000</v>
      </c>
    </row>
    <row r="44" spans="1:98" s="239" customFormat="1" x14ac:dyDescent="0.25">
      <c r="A44" s="222">
        <v>10006402</v>
      </c>
      <c r="B44" s="223" t="s">
        <v>653</v>
      </c>
      <c r="C44" s="223" t="s">
        <v>654</v>
      </c>
      <c r="D44" s="220">
        <v>3</v>
      </c>
      <c r="E44" s="223" t="s">
        <v>650</v>
      </c>
      <c r="F44" s="221">
        <v>2269</v>
      </c>
      <c r="G44" s="223" t="s">
        <v>221</v>
      </c>
      <c r="H44" s="223" t="s">
        <v>2029</v>
      </c>
      <c r="I44" s="221" t="s">
        <v>633</v>
      </c>
      <c r="J44" s="221">
        <v>72346</v>
      </c>
      <c r="K44" s="221" t="s">
        <v>634</v>
      </c>
      <c r="L44" s="223">
        <v>1020</v>
      </c>
      <c r="M44" s="223">
        <v>21.5</v>
      </c>
      <c r="N44" s="223">
        <v>646</v>
      </c>
      <c r="O44" s="223">
        <v>970</v>
      </c>
      <c r="P44" s="223">
        <v>1131</v>
      </c>
      <c r="Q44" s="223" t="s">
        <v>665</v>
      </c>
      <c r="R44" s="223" t="s">
        <v>5</v>
      </c>
      <c r="S44" s="223">
        <v>1983</v>
      </c>
      <c r="T44" s="223">
        <v>1982</v>
      </c>
      <c r="U44" s="223">
        <v>7.5</v>
      </c>
      <c r="V44" s="223">
        <v>7.5</v>
      </c>
      <c r="W44" s="223">
        <v>33</v>
      </c>
      <c r="X44" s="223">
        <v>14</v>
      </c>
      <c r="Y44" s="220">
        <v>36.405999999999999</v>
      </c>
      <c r="Z44" s="220">
        <v>0.91800000000000004</v>
      </c>
      <c r="AA44" s="220">
        <v>0.09</v>
      </c>
      <c r="AB44" s="220">
        <v>0.58599999999999997</v>
      </c>
      <c r="AC44" s="223" t="s">
        <v>636</v>
      </c>
      <c r="AD44" s="223">
        <v>80</v>
      </c>
      <c r="AE44" s="223">
        <v>722.59999999999775</v>
      </c>
      <c r="AF44" s="223">
        <v>730</v>
      </c>
      <c r="AG44" s="223">
        <v>486</v>
      </c>
      <c r="AH44" s="223">
        <v>47</v>
      </c>
      <c r="AI44" s="223">
        <v>46</v>
      </c>
      <c r="AJ44" s="223">
        <v>235</v>
      </c>
      <c r="AK44" s="223">
        <v>3</v>
      </c>
      <c r="AL44" s="223">
        <v>1</v>
      </c>
      <c r="AM44" s="223">
        <v>215</v>
      </c>
      <c r="AN44" s="223">
        <v>72</v>
      </c>
      <c r="AO44" s="223">
        <v>71</v>
      </c>
      <c r="AP44" s="223">
        <v>76</v>
      </c>
      <c r="AQ44" s="223">
        <v>0</v>
      </c>
      <c r="AR44" s="223"/>
      <c r="AS44" s="223"/>
      <c r="AT44" s="223"/>
      <c r="AU44" s="223" t="s">
        <v>5</v>
      </c>
      <c r="AV44" s="223">
        <v>2020</v>
      </c>
      <c r="AW44" s="223">
        <v>0</v>
      </c>
      <c r="AX44" s="223">
        <v>2029</v>
      </c>
      <c r="AY44" s="223"/>
      <c r="AZ44" s="223">
        <f t="shared" si="0"/>
        <v>450</v>
      </c>
      <c r="BA44" s="262">
        <v>725.1</v>
      </c>
      <c r="BB44" s="262">
        <v>53.098502825065296</v>
      </c>
      <c r="BC44" s="262">
        <v>139.00000000000023</v>
      </c>
      <c r="BD44" s="262">
        <v>0</v>
      </c>
      <c r="BE44" s="262">
        <f t="shared" si="1"/>
        <v>0.86666015275200858</v>
      </c>
      <c r="BF44" s="220">
        <v>0</v>
      </c>
      <c r="BG44" s="223"/>
      <c r="BH44" s="223"/>
      <c r="BI44" s="223"/>
      <c r="BJ44" s="223"/>
      <c r="BK44" s="223"/>
      <c r="BL44" s="223"/>
      <c r="BM44" s="223"/>
      <c r="BN44" s="223"/>
      <c r="BO44" s="223"/>
      <c r="BP44" s="223"/>
      <c r="BQ44" s="223"/>
      <c r="BR44" s="220">
        <f t="shared" si="2"/>
        <v>9.9999999999999992E-2</v>
      </c>
      <c r="BS44" s="220">
        <v>0.1</v>
      </c>
      <c r="BT44" s="263" t="s">
        <v>2177</v>
      </c>
      <c r="BU44" s="263"/>
      <c r="BV44" s="220">
        <v>0.1</v>
      </c>
      <c r="BW44" s="263" t="s">
        <v>2178</v>
      </c>
      <c r="BX44" s="263"/>
      <c r="BY44" s="263"/>
      <c r="BZ44" s="220">
        <f t="shared" si="3"/>
        <v>8.4999999999999992E-2</v>
      </c>
      <c r="CA44" s="220">
        <v>0.1</v>
      </c>
      <c r="CB44" s="264" t="s">
        <v>2179</v>
      </c>
      <c r="CC44" s="264"/>
      <c r="CD44" s="264"/>
      <c r="CE44" s="264"/>
      <c r="CF44" s="220">
        <v>0.05</v>
      </c>
      <c r="CG44" s="264" t="s">
        <v>2180</v>
      </c>
      <c r="CH44" s="264"/>
      <c r="CI44" s="223"/>
      <c r="CJ44" s="223"/>
      <c r="CK44" s="223"/>
      <c r="CL44" s="223"/>
      <c r="CM44" s="223"/>
      <c r="CN44" s="223"/>
      <c r="CO44" s="223"/>
      <c r="CP44" s="223"/>
      <c r="CQ44" s="223"/>
      <c r="CR44" s="223"/>
      <c r="CS44" s="269" t="s">
        <v>2473</v>
      </c>
      <c r="CT44" s="269">
        <v>10006000</v>
      </c>
    </row>
    <row r="45" spans="1:98" s="239" customFormat="1" x14ac:dyDescent="0.25">
      <c r="A45" s="222">
        <v>10006401</v>
      </c>
      <c r="B45" s="223" t="s">
        <v>653</v>
      </c>
      <c r="C45" s="223" t="s">
        <v>654</v>
      </c>
      <c r="D45" s="220">
        <v>3</v>
      </c>
      <c r="E45" s="223" t="s">
        <v>650</v>
      </c>
      <c r="F45" s="221">
        <v>2269</v>
      </c>
      <c r="G45" s="223" t="s">
        <v>221</v>
      </c>
      <c r="H45" s="223" t="s">
        <v>2029</v>
      </c>
      <c r="I45" s="221" t="s">
        <v>637</v>
      </c>
      <c r="J45" s="221">
        <v>72346</v>
      </c>
      <c r="K45" s="221" t="s">
        <v>634</v>
      </c>
      <c r="L45" s="223">
        <v>1020</v>
      </c>
      <c r="M45" s="223">
        <v>21.5</v>
      </c>
      <c r="N45" s="223">
        <v>446</v>
      </c>
      <c r="O45" s="223">
        <v>1146</v>
      </c>
      <c r="P45" s="223">
        <v>1253</v>
      </c>
      <c r="Q45" s="223" t="s">
        <v>666</v>
      </c>
      <c r="R45" s="223" t="s">
        <v>2030</v>
      </c>
      <c r="S45" s="223">
        <v>1983</v>
      </c>
      <c r="T45" s="223">
        <v>1982</v>
      </c>
      <c r="U45" s="223">
        <v>7.5</v>
      </c>
      <c r="V45" s="223">
        <v>7.5</v>
      </c>
      <c r="W45" s="223">
        <v>33</v>
      </c>
      <c r="X45" s="223">
        <v>14</v>
      </c>
      <c r="Y45" s="220">
        <v>36.405999999999999</v>
      </c>
      <c r="Z45" s="220">
        <v>0.91800000000000004</v>
      </c>
      <c r="AA45" s="220">
        <v>0.09</v>
      </c>
      <c r="AB45" s="220">
        <v>0.58599999999999997</v>
      </c>
      <c r="AC45" s="223" t="s">
        <v>636</v>
      </c>
      <c r="AD45" s="223">
        <v>130</v>
      </c>
      <c r="AE45" s="223">
        <v>900.99999999999989</v>
      </c>
      <c r="AF45" s="223">
        <v>910</v>
      </c>
      <c r="AG45" s="223" t="s">
        <v>2515</v>
      </c>
      <c r="AH45" s="223">
        <v>16</v>
      </c>
      <c r="AI45" s="223" t="s">
        <v>2513</v>
      </c>
      <c r="AJ45" s="223">
        <v>165</v>
      </c>
      <c r="AK45" s="223">
        <v>1</v>
      </c>
      <c r="AL45" s="223">
        <v>1</v>
      </c>
      <c r="AM45" s="223" t="s">
        <v>2516</v>
      </c>
      <c r="AN45" s="223">
        <v>7</v>
      </c>
      <c r="AO45" s="223" t="s">
        <v>2514</v>
      </c>
      <c r="AP45" s="223">
        <v>17</v>
      </c>
      <c r="AQ45" s="223">
        <v>0</v>
      </c>
      <c r="AR45" s="223"/>
      <c r="AS45" s="223"/>
      <c r="AT45" s="223"/>
      <c r="AU45" s="223" t="s">
        <v>5</v>
      </c>
      <c r="AV45" s="223">
        <v>2020</v>
      </c>
      <c r="AW45" s="223">
        <v>0</v>
      </c>
      <c r="AX45" s="223">
        <v>2029</v>
      </c>
      <c r="AY45" s="223"/>
      <c r="AZ45" s="223" t="e">
        <f t="shared" si="0"/>
        <v>#VALUE!</v>
      </c>
      <c r="BA45" s="262">
        <v>903.40000000000066</v>
      </c>
      <c r="BB45" s="262">
        <v>35.546714438987614</v>
      </c>
      <c r="BC45" s="262">
        <v>16.600000000000001</v>
      </c>
      <c r="BD45" s="262">
        <v>0</v>
      </c>
      <c r="BE45" s="262">
        <f t="shared" si="1"/>
        <v>0.70255818604811648</v>
      </c>
      <c r="BF45" s="223"/>
      <c r="BG45" s="223"/>
      <c r="BH45" s="223"/>
      <c r="BI45" s="223"/>
      <c r="BJ45" s="223"/>
      <c r="BK45" s="223"/>
      <c r="BL45" s="223"/>
      <c r="BM45" s="223"/>
      <c r="BN45" s="223"/>
      <c r="BO45" s="223"/>
      <c r="BP45" s="223"/>
      <c r="BQ45" s="223"/>
      <c r="BR45" s="220">
        <f t="shared" si="2"/>
        <v>9.9999999999999992E-2</v>
      </c>
      <c r="BS45" s="220">
        <v>0.1</v>
      </c>
      <c r="BT45" s="263" t="s">
        <v>2177</v>
      </c>
      <c r="BU45" s="263"/>
      <c r="BV45" s="220">
        <v>0.1</v>
      </c>
      <c r="BW45" s="263" t="s">
        <v>2178</v>
      </c>
      <c r="BX45" s="263"/>
      <c r="BY45" s="263"/>
      <c r="BZ45" s="220">
        <f t="shared" si="3"/>
        <v>8.4999999999999992E-2</v>
      </c>
      <c r="CA45" s="220">
        <v>0.1</v>
      </c>
      <c r="CB45" s="264" t="s">
        <v>2179</v>
      </c>
      <c r="CC45" s="264"/>
      <c r="CD45" s="264"/>
      <c r="CE45" s="264"/>
      <c r="CF45" s="220">
        <v>0.05</v>
      </c>
      <c r="CG45" s="264" t="s">
        <v>2180</v>
      </c>
      <c r="CH45" s="264"/>
      <c r="CI45" s="223"/>
      <c r="CJ45" s="223"/>
      <c r="CK45" s="223"/>
      <c r="CL45" s="223"/>
      <c r="CM45" s="223"/>
      <c r="CN45" s="223"/>
      <c r="CO45" s="223"/>
      <c r="CP45" s="223"/>
      <c r="CQ45" s="223"/>
      <c r="CR45" s="223"/>
      <c r="CS45" s="269" t="s">
        <v>2473</v>
      </c>
      <c r="CT45" s="269">
        <v>10006000</v>
      </c>
    </row>
    <row r="46" spans="1:98" s="239" customFormat="1" x14ac:dyDescent="0.25">
      <c r="A46" s="222">
        <v>10006202</v>
      </c>
      <c r="B46" s="223" t="s">
        <v>653</v>
      </c>
      <c r="C46" s="223" t="s">
        <v>654</v>
      </c>
      <c r="D46" s="220">
        <v>3</v>
      </c>
      <c r="E46" s="223" t="s">
        <v>650</v>
      </c>
      <c r="F46" s="221">
        <v>2269</v>
      </c>
      <c r="G46" s="223" t="s">
        <v>221</v>
      </c>
      <c r="H46" s="223" t="s">
        <v>639</v>
      </c>
      <c r="I46" s="221" t="s">
        <v>19</v>
      </c>
      <c r="J46" s="221">
        <v>72346</v>
      </c>
      <c r="K46" s="221" t="s">
        <v>423</v>
      </c>
      <c r="L46" s="223">
        <v>1020</v>
      </c>
      <c r="M46" s="223">
        <v>12.9</v>
      </c>
      <c r="N46" s="223">
        <v>74</v>
      </c>
      <c r="O46" s="223">
        <v>720</v>
      </c>
      <c r="P46" s="223">
        <v>742</v>
      </c>
      <c r="Q46" s="223" t="s">
        <v>667</v>
      </c>
      <c r="R46" s="223" t="s">
        <v>2030</v>
      </c>
      <c r="S46" s="223">
        <v>1983</v>
      </c>
      <c r="T46" s="223">
        <v>1982</v>
      </c>
      <c r="U46" s="223">
        <v>7.5</v>
      </c>
      <c r="V46" s="223">
        <v>7.5</v>
      </c>
      <c r="W46" s="223">
        <v>42</v>
      </c>
      <c r="X46" s="223">
        <v>6</v>
      </c>
      <c r="Y46" s="220">
        <v>36.501799999999996</v>
      </c>
      <c r="Z46" s="220">
        <v>0.872</v>
      </c>
      <c r="AA46" s="220">
        <v>0.09</v>
      </c>
      <c r="AB46" s="220">
        <v>0.53620000000000001</v>
      </c>
      <c r="AC46" s="223" t="s">
        <v>636</v>
      </c>
      <c r="AD46" s="223">
        <v>12</v>
      </c>
      <c r="AE46" s="223">
        <v>0</v>
      </c>
      <c r="AF46" s="223">
        <v>4</v>
      </c>
      <c r="AG46" s="223">
        <v>0</v>
      </c>
      <c r="AH46" s="223">
        <v>0</v>
      </c>
      <c r="AI46" s="223">
        <v>0</v>
      </c>
      <c r="AJ46" s="223">
        <v>0</v>
      </c>
      <c r="AK46" s="223">
        <v>0</v>
      </c>
      <c r="AL46" s="223">
        <v>0</v>
      </c>
      <c r="AM46" s="223">
        <v>0</v>
      </c>
      <c r="AN46" s="223">
        <v>0</v>
      </c>
      <c r="AO46" s="223">
        <v>0</v>
      </c>
      <c r="AP46" s="223">
        <v>1</v>
      </c>
      <c r="AQ46" s="223">
        <v>0</v>
      </c>
      <c r="AR46" s="223"/>
      <c r="AS46" s="223"/>
      <c r="AT46" s="223"/>
      <c r="AU46" s="223" t="s">
        <v>5</v>
      </c>
      <c r="AV46" s="223" t="s">
        <v>5</v>
      </c>
      <c r="AW46" s="223">
        <v>0</v>
      </c>
      <c r="AX46" s="223">
        <v>2032</v>
      </c>
      <c r="AY46" s="223"/>
      <c r="AZ46" s="223">
        <f t="shared" si="0"/>
        <v>0</v>
      </c>
      <c r="BA46" s="262"/>
      <c r="BB46" s="262"/>
      <c r="BC46" s="262"/>
      <c r="BD46" s="262"/>
      <c r="BE46" s="262">
        <f t="shared" si="1"/>
        <v>0</v>
      </c>
      <c r="BF46" s="223"/>
      <c r="BG46" s="223"/>
      <c r="BH46" s="223"/>
      <c r="BI46" s="223"/>
      <c r="BJ46" s="223"/>
      <c r="BK46" s="223"/>
      <c r="BL46" s="223"/>
      <c r="BM46" s="223"/>
      <c r="BN46" s="223"/>
      <c r="BO46" s="223"/>
      <c r="BP46" s="223"/>
      <c r="BQ46" s="223"/>
      <c r="BR46" s="220">
        <f t="shared" si="2"/>
        <v>0.33999999999999997</v>
      </c>
      <c r="BS46" s="221">
        <v>0.4</v>
      </c>
      <c r="BT46" s="263" t="s">
        <v>2181</v>
      </c>
      <c r="BU46" s="263"/>
      <c r="BV46" s="221">
        <v>0.2</v>
      </c>
      <c r="BW46" s="263" t="s">
        <v>2182</v>
      </c>
      <c r="BX46" s="263"/>
      <c r="BY46" s="263"/>
      <c r="BZ46" s="220">
        <f t="shared" si="3"/>
        <v>0.185</v>
      </c>
      <c r="CA46" s="221">
        <v>0.2</v>
      </c>
      <c r="CB46" s="264" t="s">
        <v>2183</v>
      </c>
      <c r="CC46" s="264"/>
      <c r="CD46" s="264"/>
      <c r="CE46" s="264"/>
      <c r="CF46" s="221">
        <v>0.15</v>
      </c>
      <c r="CG46" s="264" t="s">
        <v>2184</v>
      </c>
      <c r="CH46" s="264"/>
      <c r="CI46" s="223"/>
      <c r="CJ46" s="223"/>
      <c r="CK46" s="223"/>
      <c r="CL46" s="223"/>
      <c r="CM46" s="223"/>
      <c r="CN46" s="223"/>
      <c r="CO46" s="223"/>
      <c r="CP46" s="223"/>
      <c r="CQ46" s="223"/>
      <c r="CR46" s="223"/>
      <c r="CS46" s="269" t="s">
        <v>2473</v>
      </c>
      <c r="CT46" s="269">
        <v>10006000</v>
      </c>
    </row>
    <row r="47" spans="1:98" s="239" customFormat="1" x14ac:dyDescent="0.25">
      <c r="A47" s="222">
        <v>10006201</v>
      </c>
      <c r="B47" s="223" t="s">
        <v>653</v>
      </c>
      <c r="C47" s="223" t="s">
        <v>654</v>
      </c>
      <c r="D47" s="220">
        <v>3</v>
      </c>
      <c r="E47" s="223" t="s">
        <v>650</v>
      </c>
      <c r="F47" s="221">
        <v>2269</v>
      </c>
      <c r="G47" s="223" t="s">
        <v>221</v>
      </c>
      <c r="H47" s="223" t="s">
        <v>639</v>
      </c>
      <c r="I47" s="221">
        <v>7</v>
      </c>
      <c r="J47" s="221">
        <v>72346</v>
      </c>
      <c r="K47" s="221" t="s">
        <v>423</v>
      </c>
      <c r="L47" s="223">
        <v>1020</v>
      </c>
      <c r="M47" s="223">
        <v>12.9</v>
      </c>
      <c r="N47" s="223">
        <v>143</v>
      </c>
      <c r="O47" s="223">
        <v>728</v>
      </c>
      <c r="P47" s="223">
        <v>763</v>
      </c>
      <c r="Q47" s="223" t="s">
        <v>667</v>
      </c>
      <c r="R47" s="223" t="s">
        <v>2030</v>
      </c>
      <c r="S47" s="223">
        <v>1983</v>
      </c>
      <c r="T47" s="223">
        <v>1982</v>
      </c>
      <c r="U47" s="223">
        <v>7.5</v>
      </c>
      <c r="V47" s="223">
        <v>7.5</v>
      </c>
      <c r="W47" s="223">
        <v>42</v>
      </c>
      <c r="X47" s="223">
        <v>6</v>
      </c>
      <c r="Y47" s="220">
        <v>36.501799999999996</v>
      </c>
      <c r="Z47" s="220">
        <v>0.872</v>
      </c>
      <c r="AA47" s="220">
        <v>0.09</v>
      </c>
      <c r="AB47" s="220">
        <v>0.53620000000000001</v>
      </c>
      <c r="AC47" s="223" t="s">
        <v>636</v>
      </c>
      <c r="AD47" s="223">
        <v>8</v>
      </c>
      <c r="AE47" s="223">
        <v>0</v>
      </c>
      <c r="AF47" s="223">
        <v>2</v>
      </c>
      <c r="AG47" s="223">
        <v>0</v>
      </c>
      <c r="AH47" s="223">
        <v>0</v>
      </c>
      <c r="AI47" s="223">
        <v>0</v>
      </c>
      <c r="AJ47" s="223">
        <v>0</v>
      </c>
      <c r="AK47" s="223">
        <v>0</v>
      </c>
      <c r="AL47" s="223">
        <v>0</v>
      </c>
      <c r="AM47" s="223">
        <v>0</v>
      </c>
      <c r="AN47" s="223">
        <v>0</v>
      </c>
      <c r="AO47" s="223">
        <v>0</v>
      </c>
      <c r="AP47" s="223">
        <v>1</v>
      </c>
      <c r="AQ47" s="223">
        <v>1</v>
      </c>
      <c r="AR47" s="223"/>
      <c r="AS47" s="223"/>
      <c r="AT47" s="223"/>
      <c r="AU47" s="223" t="s">
        <v>5</v>
      </c>
      <c r="AV47" s="223" t="s">
        <v>5</v>
      </c>
      <c r="AW47" s="223">
        <v>0</v>
      </c>
      <c r="AX47" s="223">
        <v>2032</v>
      </c>
      <c r="AY47" s="223"/>
      <c r="AZ47" s="223">
        <f t="shared" si="0"/>
        <v>0</v>
      </c>
      <c r="BA47" s="262"/>
      <c r="BB47" s="262"/>
      <c r="BC47" s="262"/>
      <c r="BD47" s="262"/>
      <c r="BE47" s="262">
        <f t="shared" si="1"/>
        <v>0</v>
      </c>
      <c r="BF47" s="223"/>
      <c r="BG47" s="223"/>
      <c r="BH47" s="223"/>
      <c r="BI47" s="223"/>
      <c r="BJ47" s="223"/>
      <c r="BK47" s="223"/>
      <c r="BL47" s="223"/>
      <c r="BM47" s="223"/>
      <c r="BN47" s="223"/>
      <c r="BO47" s="223"/>
      <c r="BP47" s="223"/>
      <c r="BQ47" s="223"/>
      <c r="BR47" s="220">
        <f t="shared" si="2"/>
        <v>0.33999999999999997</v>
      </c>
      <c r="BS47" s="221">
        <v>0.4</v>
      </c>
      <c r="BT47" s="263" t="s">
        <v>2181</v>
      </c>
      <c r="BU47" s="263"/>
      <c r="BV47" s="221">
        <v>0.2</v>
      </c>
      <c r="BW47" s="263" t="s">
        <v>2182</v>
      </c>
      <c r="BX47" s="263"/>
      <c r="BY47" s="263"/>
      <c r="BZ47" s="220">
        <f t="shared" si="3"/>
        <v>0.185</v>
      </c>
      <c r="CA47" s="221">
        <v>0.2</v>
      </c>
      <c r="CB47" s="264" t="s">
        <v>2183</v>
      </c>
      <c r="CC47" s="264"/>
      <c r="CD47" s="264"/>
      <c r="CE47" s="264"/>
      <c r="CF47" s="221">
        <v>0.15</v>
      </c>
      <c r="CG47" s="264" t="s">
        <v>2184</v>
      </c>
      <c r="CH47" s="264"/>
      <c r="CI47" s="223"/>
      <c r="CJ47" s="223"/>
      <c r="CK47" s="223"/>
      <c r="CL47" s="223"/>
      <c r="CM47" s="223"/>
      <c r="CN47" s="223"/>
      <c r="CO47" s="223"/>
      <c r="CP47" s="223"/>
      <c r="CQ47" s="223"/>
      <c r="CR47" s="223"/>
      <c r="CS47" s="269" t="s">
        <v>2473</v>
      </c>
      <c r="CT47" s="269">
        <v>10006000</v>
      </c>
    </row>
    <row r="48" spans="1:98" s="239" customFormat="1" x14ac:dyDescent="0.25">
      <c r="A48" s="222">
        <v>10006301</v>
      </c>
      <c r="B48" s="223" t="s">
        <v>653</v>
      </c>
      <c r="C48" s="223" t="s">
        <v>654</v>
      </c>
      <c r="D48" s="220">
        <v>3</v>
      </c>
      <c r="E48" s="223" t="s">
        <v>650</v>
      </c>
      <c r="F48" s="221">
        <v>2269</v>
      </c>
      <c r="G48" s="223" t="s">
        <v>221</v>
      </c>
      <c r="H48" s="223" t="s">
        <v>20</v>
      </c>
      <c r="I48" s="221">
        <v>8</v>
      </c>
      <c r="J48" s="221">
        <v>72346</v>
      </c>
      <c r="K48" s="221" t="s">
        <v>423</v>
      </c>
      <c r="L48" s="223">
        <v>1020</v>
      </c>
      <c r="M48" s="223">
        <v>16</v>
      </c>
      <c r="N48" s="223">
        <v>130</v>
      </c>
      <c r="O48" s="223">
        <v>767</v>
      </c>
      <c r="P48" s="223">
        <v>800</v>
      </c>
      <c r="Q48" s="223" t="s">
        <v>668</v>
      </c>
      <c r="R48" s="223" t="s">
        <v>2031</v>
      </c>
      <c r="S48" s="223">
        <v>1983</v>
      </c>
      <c r="T48" s="223">
        <v>1982</v>
      </c>
      <c r="U48" s="223">
        <v>7.5</v>
      </c>
      <c r="V48" s="223">
        <v>7.5</v>
      </c>
      <c r="W48" s="223">
        <v>33</v>
      </c>
      <c r="X48" s="223">
        <v>14</v>
      </c>
      <c r="Y48" s="220">
        <v>2.8058000000000001</v>
      </c>
      <c r="Z48" s="220">
        <v>0.65800000000000003</v>
      </c>
      <c r="AA48" s="220">
        <v>0</v>
      </c>
      <c r="AB48" s="220">
        <v>0.53620000000000001</v>
      </c>
      <c r="AC48" s="223" t="s">
        <v>636</v>
      </c>
      <c r="AD48" s="223">
        <v>130</v>
      </c>
      <c r="AE48" s="223">
        <v>767</v>
      </c>
      <c r="AF48" s="223">
        <v>800</v>
      </c>
      <c r="AG48" s="223">
        <v>0</v>
      </c>
      <c r="AH48" s="223">
        <v>0</v>
      </c>
      <c r="AI48" s="223">
        <v>0</v>
      </c>
      <c r="AJ48" s="223">
        <v>76</v>
      </c>
      <c r="AK48" s="223">
        <v>76</v>
      </c>
      <c r="AL48" s="223">
        <v>76</v>
      </c>
      <c r="AM48" s="223">
        <v>0</v>
      </c>
      <c r="AN48" s="223">
        <v>0</v>
      </c>
      <c r="AO48" s="223">
        <v>0</v>
      </c>
      <c r="AP48" s="223">
        <v>2</v>
      </c>
      <c r="AQ48" s="223">
        <v>0</v>
      </c>
      <c r="AR48" s="223"/>
      <c r="AS48" s="223"/>
      <c r="AT48" s="223"/>
      <c r="AU48" s="223">
        <v>2017</v>
      </c>
      <c r="AV48" s="223" t="s">
        <v>5</v>
      </c>
      <c r="AW48" s="223">
        <v>800</v>
      </c>
      <c r="AX48" s="223">
        <v>2037</v>
      </c>
      <c r="AY48" s="223"/>
      <c r="AZ48" s="223">
        <f t="shared" si="0"/>
        <v>76</v>
      </c>
      <c r="BA48" s="262">
        <v>749.00900000000024</v>
      </c>
      <c r="BB48" s="262">
        <v>0</v>
      </c>
      <c r="BC48" s="262">
        <v>749.00900000000024</v>
      </c>
      <c r="BD48" s="262">
        <v>0</v>
      </c>
      <c r="BE48" s="262">
        <f t="shared" si="1"/>
        <v>0.99466700119033113</v>
      </c>
      <c r="BF48" s="223"/>
      <c r="BG48" s="223"/>
      <c r="BH48" s="223"/>
      <c r="BI48" s="223"/>
      <c r="BJ48" s="223"/>
      <c r="BK48" s="223"/>
      <c r="BL48" s="223"/>
      <c r="BM48" s="223"/>
      <c r="BN48" s="223"/>
      <c r="BO48" s="223"/>
      <c r="BP48" s="223"/>
      <c r="BQ48" s="223"/>
      <c r="BR48" s="220">
        <f t="shared" si="2"/>
        <v>0.185</v>
      </c>
      <c r="BS48" s="220">
        <v>0.2</v>
      </c>
      <c r="BT48" s="263" t="s">
        <v>2185</v>
      </c>
      <c r="BU48" s="263"/>
      <c r="BV48" s="221">
        <v>0.15</v>
      </c>
      <c r="BW48" s="263" t="s">
        <v>2186</v>
      </c>
      <c r="BX48" s="263"/>
      <c r="BY48" s="263"/>
      <c r="BZ48" s="220">
        <f t="shared" si="3"/>
        <v>0.13500000000000001</v>
      </c>
      <c r="CA48" s="221">
        <v>0.15</v>
      </c>
      <c r="CB48" s="264" t="s">
        <v>2187</v>
      </c>
      <c r="CC48" s="264"/>
      <c r="CD48" s="264"/>
      <c r="CE48" s="264"/>
      <c r="CF48" s="221">
        <v>0.1</v>
      </c>
      <c r="CG48" s="264" t="s">
        <v>2188</v>
      </c>
      <c r="CH48" s="264"/>
      <c r="CI48" s="223"/>
      <c r="CJ48" s="223"/>
      <c r="CK48" s="223"/>
      <c r="CL48" s="223"/>
      <c r="CM48" s="223"/>
      <c r="CN48" s="223"/>
      <c r="CO48" s="223"/>
      <c r="CP48" s="223"/>
      <c r="CQ48" s="223"/>
      <c r="CR48" s="223"/>
      <c r="CS48" s="269" t="s">
        <v>2473</v>
      </c>
      <c r="CT48" s="269">
        <v>10006000</v>
      </c>
    </row>
    <row r="49" spans="1:98" s="239" customFormat="1" x14ac:dyDescent="0.25">
      <c r="A49" s="222">
        <v>10006302</v>
      </c>
      <c r="B49" s="223" t="s">
        <v>653</v>
      </c>
      <c r="C49" s="223" t="s">
        <v>654</v>
      </c>
      <c r="D49" s="220">
        <v>3</v>
      </c>
      <c r="E49" s="223" t="s">
        <v>650</v>
      </c>
      <c r="F49" s="221">
        <v>2269</v>
      </c>
      <c r="G49" s="223" t="s">
        <v>221</v>
      </c>
      <c r="H49" s="223" t="s">
        <v>20</v>
      </c>
      <c r="I49" s="221" t="s">
        <v>642</v>
      </c>
      <c r="J49" s="221">
        <v>72346</v>
      </c>
      <c r="K49" s="221" t="s">
        <v>423</v>
      </c>
      <c r="L49" s="223">
        <v>1020</v>
      </c>
      <c r="M49" s="223">
        <v>16</v>
      </c>
      <c r="N49" s="223">
        <v>76</v>
      </c>
      <c r="O49" s="223">
        <v>774</v>
      </c>
      <c r="P49" s="223">
        <v>796</v>
      </c>
      <c r="Q49" s="223" t="s">
        <v>669</v>
      </c>
      <c r="R49" s="223" t="s">
        <v>2031</v>
      </c>
      <c r="S49" s="223">
        <v>1983</v>
      </c>
      <c r="T49" s="223">
        <v>1982</v>
      </c>
      <c r="U49" s="223">
        <v>7.5</v>
      </c>
      <c r="V49" s="223">
        <v>7.5</v>
      </c>
      <c r="W49" s="223">
        <v>33</v>
      </c>
      <c r="X49" s="223">
        <v>14</v>
      </c>
      <c r="Y49" s="220">
        <v>1.8858000000000001</v>
      </c>
      <c r="Z49" s="220">
        <v>0.57799999999999996</v>
      </c>
      <c r="AA49" s="220">
        <v>0</v>
      </c>
      <c r="AB49" s="220">
        <v>0.53620000000000001</v>
      </c>
      <c r="AC49" s="223" t="s">
        <v>636</v>
      </c>
      <c r="AD49" s="223">
        <v>76</v>
      </c>
      <c r="AE49" s="223">
        <v>774</v>
      </c>
      <c r="AF49" s="223">
        <v>796</v>
      </c>
      <c r="AG49" s="223">
        <v>0</v>
      </c>
      <c r="AH49" s="223">
        <v>0</v>
      </c>
      <c r="AI49" s="223">
        <v>0</v>
      </c>
      <c r="AJ49" s="223">
        <v>80</v>
      </c>
      <c r="AK49" s="223">
        <v>80</v>
      </c>
      <c r="AL49" s="223">
        <v>80</v>
      </c>
      <c r="AM49" s="223">
        <v>0</v>
      </c>
      <c r="AN49" s="223">
        <v>0</v>
      </c>
      <c r="AO49" s="223">
        <v>0</v>
      </c>
      <c r="AP49" s="223">
        <v>2</v>
      </c>
      <c r="AQ49" s="223">
        <v>0</v>
      </c>
      <c r="AR49" s="223"/>
      <c r="AS49" s="223"/>
      <c r="AT49" s="223"/>
      <c r="AU49" s="223">
        <v>2018</v>
      </c>
      <c r="AV49" s="223" t="s">
        <v>5</v>
      </c>
      <c r="AW49" s="223">
        <v>796</v>
      </c>
      <c r="AX49" s="223">
        <v>2038</v>
      </c>
      <c r="AY49" s="223"/>
      <c r="AZ49" s="223">
        <f t="shared" si="0"/>
        <v>80</v>
      </c>
      <c r="BA49" s="262">
        <v>737.38000000000022</v>
      </c>
      <c r="BB49" s="262">
        <v>0</v>
      </c>
      <c r="BC49" s="262">
        <v>741.86000000000024</v>
      </c>
      <c r="BD49" s="262">
        <v>0</v>
      </c>
      <c r="BE49" s="262">
        <f t="shared" si="1"/>
        <v>0.98918292734176472</v>
      </c>
      <c r="BF49" s="223"/>
      <c r="BG49" s="223"/>
      <c r="BH49" s="223"/>
      <c r="BI49" s="223"/>
      <c r="BJ49" s="223"/>
      <c r="BK49" s="223"/>
      <c r="BL49" s="223"/>
      <c r="BM49" s="223"/>
      <c r="BN49" s="223"/>
      <c r="BO49" s="223"/>
      <c r="BP49" s="223"/>
      <c r="BQ49" s="223"/>
      <c r="BR49" s="220">
        <f t="shared" si="2"/>
        <v>0.185</v>
      </c>
      <c r="BS49" s="220">
        <v>0.2</v>
      </c>
      <c r="BT49" s="263" t="s">
        <v>2185</v>
      </c>
      <c r="BU49" s="263"/>
      <c r="BV49" s="221">
        <v>0.15</v>
      </c>
      <c r="BW49" s="263" t="s">
        <v>2186</v>
      </c>
      <c r="BX49" s="263"/>
      <c r="BY49" s="263"/>
      <c r="BZ49" s="220">
        <f t="shared" si="3"/>
        <v>0.13500000000000001</v>
      </c>
      <c r="CA49" s="221">
        <v>0.15</v>
      </c>
      <c r="CB49" s="264" t="s">
        <v>2187</v>
      </c>
      <c r="CC49" s="264"/>
      <c r="CD49" s="264"/>
      <c r="CE49" s="264"/>
      <c r="CF49" s="221">
        <v>0.1</v>
      </c>
      <c r="CG49" s="264" t="s">
        <v>2188</v>
      </c>
      <c r="CH49" s="264"/>
      <c r="CI49" s="223"/>
      <c r="CJ49" s="223"/>
      <c r="CK49" s="223"/>
      <c r="CL49" s="223"/>
      <c r="CM49" s="223"/>
      <c r="CN49" s="223"/>
      <c r="CO49" s="223"/>
      <c r="CP49" s="223"/>
      <c r="CQ49" s="223"/>
      <c r="CR49" s="223"/>
      <c r="CS49" s="269" t="s">
        <v>2473</v>
      </c>
      <c r="CT49" s="269">
        <v>10006000</v>
      </c>
    </row>
    <row r="50" spans="1:98" s="239" customFormat="1" x14ac:dyDescent="0.25">
      <c r="A50" s="222">
        <v>10007402</v>
      </c>
      <c r="B50" s="223" t="s">
        <v>670</v>
      </c>
      <c r="C50" s="223" t="s">
        <v>671</v>
      </c>
      <c r="D50" s="220">
        <v>1</v>
      </c>
      <c r="E50" s="223" t="s">
        <v>632</v>
      </c>
      <c r="F50" s="221">
        <v>856</v>
      </c>
      <c r="G50" s="223" t="s">
        <v>221</v>
      </c>
      <c r="H50" s="223" t="s">
        <v>2029</v>
      </c>
      <c r="I50" s="221" t="s">
        <v>633</v>
      </c>
      <c r="J50" s="221">
        <v>72349</v>
      </c>
      <c r="K50" s="221" t="s">
        <v>634</v>
      </c>
      <c r="L50" s="223">
        <v>1020</v>
      </c>
      <c r="M50" s="223">
        <v>21.5</v>
      </c>
      <c r="N50" s="223">
        <v>1084</v>
      </c>
      <c r="O50" s="223">
        <v>738</v>
      </c>
      <c r="P50" s="223">
        <v>1024</v>
      </c>
      <c r="Q50" s="223" t="s">
        <v>672</v>
      </c>
      <c r="R50" s="223" t="s">
        <v>5</v>
      </c>
      <c r="S50" s="223">
        <v>1980</v>
      </c>
      <c r="T50" s="223">
        <v>1980</v>
      </c>
      <c r="U50" s="223">
        <v>7.5</v>
      </c>
      <c r="V50" s="223">
        <v>7.5</v>
      </c>
      <c r="W50" s="223">
        <v>20</v>
      </c>
      <c r="X50" s="223">
        <v>6</v>
      </c>
      <c r="Y50" s="220">
        <v>5.7509999999999994</v>
      </c>
      <c r="Z50" s="220">
        <v>1.083</v>
      </c>
      <c r="AA50" s="220">
        <v>0</v>
      </c>
      <c r="AB50" s="220">
        <v>1.1659999999999999</v>
      </c>
      <c r="AC50" s="223" t="s">
        <v>636</v>
      </c>
      <c r="AD50" s="223">
        <v>1084</v>
      </c>
      <c r="AE50" s="223" t="s">
        <v>2517</v>
      </c>
      <c r="AF50" s="223">
        <v>1024</v>
      </c>
      <c r="AG50" s="223">
        <v>0</v>
      </c>
      <c r="AH50" s="223">
        <v>0</v>
      </c>
      <c r="AI50" s="223">
        <v>0</v>
      </c>
      <c r="AJ50" s="223">
        <v>0</v>
      </c>
      <c r="AK50" s="223">
        <v>0</v>
      </c>
      <c r="AL50" s="223">
        <v>0</v>
      </c>
      <c r="AM50" s="223">
        <v>2</v>
      </c>
      <c r="AN50" s="223">
        <v>2</v>
      </c>
      <c r="AO50" s="223">
        <v>2</v>
      </c>
      <c r="AP50" s="223">
        <v>69</v>
      </c>
      <c r="AQ50" s="223">
        <v>2</v>
      </c>
      <c r="AR50" s="223"/>
      <c r="AS50" s="223"/>
      <c r="AT50" s="223"/>
      <c r="AU50" s="223">
        <v>2013</v>
      </c>
      <c r="AV50" s="223" t="s">
        <v>5</v>
      </c>
      <c r="AW50" s="223">
        <v>1024</v>
      </c>
      <c r="AX50" s="223">
        <v>2038</v>
      </c>
      <c r="AY50" s="223"/>
      <c r="AZ50" s="223">
        <f t="shared" si="0"/>
        <v>2</v>
      </c>
      <c r="BA50" s="262">
        <v>3.3</v>
      </c>
      <c r="BB50" s="262">
        <v>0</v>
      </c>
      <c r="BC50" s="262">
        <v>3.3</v>
      </c>
      <c r="BD50" s="262">
        <v>0</v>
      </c>
      <c r="BE50" s="262">
        <f t="shared" si="1"/>
        <v>6.9590000045009467E-2</v>
      </c>
      <c r="BF50" s="220">
        <v>0</v>
      </c>
      <c r="BG50" s="223"/>
      <c r="BH50" s="223"/>
      <c r="BI50" s="223"/>
      <c r="BJ50" s="223"/>
      <c r="BK50" s="223"/>
      <c r="BL50" s="223"/>
      <c r="BM50" s="223"/>
      <c r="BN50" s="223"/>
      <c r="BO50" s="223"/>
      <c r="BP50" s="223"/>
      <c r="BQ50" s="223"/>
      <c r="BR50" s="220">
        <f t="shared" si="2"/>
        <v>9.9999999999999992E-2</v>
      </c>
      <c r="BS50" s="220">
        <v>0.1</v>
      </c>
      <c r="BT50" s="263" t="s">
        <v>2189</v>
      </c>
      <c r="BU50" s="263"/>
      <c r="BV50" s="220">
        <v>0.1</v>
      </c>
      <c r="BW50" s="263" t="s">
        <v>2190</v>
      </c>
      <c r="BX50" s="263"/>
      <c r="BY50" s="263"/>
      <c r="BZ50" s="220">
        <f t="shared" si="3"/>
        <v>8.4999999999999992E-2</v>
      </c>
      <c r="CA50" s="220">
        <v>0.1</v>
      </c>
      <c r="CB50" s="264" t="s">
        <v>2191</v>
      </c>
      <c r="CC50" s="264"/>
      <c r="CD50" s="264"/>
      <c r="CE50" s="264"/>
      <c r="CF50" s="220">
        <v>0.05</v>
      </c>
      <c r="CG50" s="264" t="s">
        <v>2192</v>
      </c>
      <c r="CH50" s="264"/>
      <c r="CI50" s="223"/>
      <c r="CJ50" s="223"/>
      <c r="CK50" s="223"/>
      <c r="CL50" s="223"/>
      <c r="CM50" s="223"/>
      <c r="CN50" s="223"/>
      <c r="CO50" s="223"/>
      <c r="CP50" s="223"/>
      <c r="CQ50" s="223"/>
      <c r="CR50" s="223"/>
      <c r="CS50" s="269" t="s">
        <v>2474</v>
      </c>
      <c r="CT50" s="269">
        <v>10007000</v>
      </c>
    </row>
    <row r="51" spans="1:98" s="239" customFormat="1" x14ac:dyDescent="0.25">
      <c r="A51" s="222">
        <v>10007401</v>
      </c>
      <c r="B51" s="223" t="s">
        <v>670</v>
      </c>
      <c r="C51" s="223" t="s">
        <v>671</v>
      </c>
      <c r="D51" s="220">
        <v>1</v>
      </c>
      <c r="E51" s="223" t="s">
        <v>632</v>
      </c>
      <c r="F51" s="221">
        <v>856</v>
      </c>
      <c r="G51" s="223" t="s">
        <v>221</v>
      </c>
      <c r="H51" s="223" t="s">
        <v>2029</v>
      </c>
      <c r="I51" s="221" t="s">
        <v>637</v>
      </c>
      <c r="J51" s="221">
        <v>72349</v>
      </c>
      <c r="K51" s="221" t="s">
        <v>634</v>
      </c>
      <c r="L51" s="223">
        <v>1020</v>
      </c>
      <c r="M51" s="223">
        <v>21.5</v>
      </c>
      <c r="N51" s="223">
        <v>1520</v>
      </c>
      <c r="O51" s="223">
        <v>1546</v>
      </c>
      <c r="P51" s="223">
        <v>1724</v>
      </c>
      <c r="Q51" s="223" t="s">
        <v>673</v>
      </c>
      <c r="R51" s="223" t="s">
        <v>2032</v>
      </c>
      <c r="S51" s="223">
        <v>1980</v>
      </c>
      <c r="T51" s="223">
        <v>1980</v>
      </c>
      <c r="U51" s="223">
        <v>7.5</v>
      </c>
      <c r="V51" s="223">
        <v>7.5</v>
      </c>
      <c r="W51" s="223">
        <v>20</v>
      </c>
      <c r="X51" s="223">
        <v>6</v>
      </c>
      <c r="Y51" s="220">
        <v>5.7509999999999994</v>
      </c>
      <c r="Z51" s="220">
        <v>1.083</v>
      </c>
      <c r="AA51" s="220">
        <v>0</v>
      </c>
      <c r="AB51" s="220">
        <v>1.1659999999999999</v>
      </c>
      <c r="AC51" s="223" t="s">
        <v>636</v>
      </c>
      <c r="AD51" s="223">
        <v>1520</v>
      </c>
      <c r="AE51" s="223" t="s">
        <v>2518</v>
      </c>
      <c r="AF51" s="223">
        <v>1724</v>
      </c>
      <c r="AG51" s="223">
        <v>0</v>
      </c>
      <c r="AH51" s="223">
        <v>0</v>
      </c>
      <c r="AI51" s="223">
        <v>0</v>
      </c>
      <c r="AJ51" s="223">
        <v>0</v>
      </c>
      <c r="AK51" s="223">
        <v>0</v>
      </c>
      <c r="AL51" s="223">
        <v>0</v>
      </c>
      <c r="AM51" s="223">
        <v>0</v>
      </c>
      <c r="AN51" s="223">
        <v>0</v>
      </c>
      <c r="AO51" s="223">
        <v>0</v>
      </c>
      <c r="AP51" s="223">
        <v>12</v>
      </c>
      <c r="AQ51" s="223">
        <v>0</v>
      </c>
      <c r="AR51" s="223"/>
      <c r="AS51" s="223"/>
      <c r="AT51" s="223"/>
      <c r="AU51" s="223">
        <v>2013</v>
      </c>
      <c r="AV51" s="223" t="s">
        <v>5</v>
      </c>
      <c r="AW51" s="223">
        <v>1724</v>
      </c>
      <c r="AX51" s="223">
        <v>2038</v>
      </c>
      <c r="AY51" s="223"/>
      <c r="AZ51" s="223">
        <f t="shared" si="0"/>
        <v>0</v>
      </c>
      <c r="BA51" s="262"/>
      <c r="BB51" s="262"/>
      <c r="BC51" s="262"/>
      <c r="BD51" s="262"/>
      <c r="BE51" s="262">
        <f t="shared" si="1"/>
        <v>0</v>
      </c>
      <c r="BF51" s="223"/>
      <c r="BG51" s="223"/>
      <c r="BH51" s="223"/>
      <c r="BI51" s="223"/>
      <c r="BJ51" s="223"/>
      <c r="BK51" s="223"/>
      <c r="BL51" s="223"/>
      <c r="BM51" s="223"/>
      <c r="BN51" s="223"/>
      <c r="BO51" s="223"/>
      <c r="BP51" s="223"/>
      <c r="BQ51" s="223"/>
      <c r="BR51" s="220">
        <f t="shared" si="2"/>
        <v>9.9999999999999992E-2</v>
      </c>
      <c r="BS51" s="220">
        <v>0.1</v>
      </c>
      <c r="BT51" s="263" t="s">
        <v>2189</v>
      </c>
      <c r="BU51" s="263"/>
      <c r="BV51" s="220">
        <v>0.1</v>
      </c>
      <c r="BW51" s="263" t="s">
        <v>2190</v>
      </c>
      <c r="BX51" s="263"/>
      <c r="BY51" s="263"/>
      <c r="BZ51" s="220">
        <f t="shared" si="3"/>
        <v>8.4999999999999992E-2</v>
      </c>
      <c r="CA51" s="220">
        <v>0.1</v>
      </c>
      <c r="CB51" s="264" t="s">
        <v>2191</v>
      </c>
      <c r="CC51" s="264"/>
      <c r="CD51" s="264"/>
      <c r="CE51" s="264"/>
      <c r="CF51" s="220">
        <v>0.05</v>
      </c>
      <c r="CG51" s="264" t="s">
        <v>2192</v>
      </c>
      <c r="CH51" s="264"/>
      <c r="CI51" s="223"/>
      <c r="CJ51" s="223"/>
      <c r="CK51" s="223"/>
      <c r="CL51" s="223"/>
      <c r="CM51" s="223"/>
      <c r="CN51" s="223"/>
      <c r="CO51" s="223"/>
      <c r="CP51" s="223"/>
      <c r="CQ51" s="223"/>
      <c r="CR51" s="223"/>
      <c r="CS51" s="269" t="s">
        <v>2474</v>
      </c>
      <c r="CT51" s="269">
        <v>10007000</v>
      </c>
    </row>
    <row r="52" spans="1:98" s="239" customFormat="1" x14ac:dyDescent="0.25">
      <c r="A52" s="222">
        <v>10007201</v>
      </c>
      <c r="B52" s="223" t="s">
        <v>670</v>
      </c>
      <c r="C52" s="223" t="s">
        <v>671</v>
      </c>
      <c r="D52" s="220">
        <v>1</v>
      </c>
      <c r="E52" s="223" t="s">
        <v>632</v>
      </c>
      <c r="F52" s="221">
        <v>856</v>
      </c>
      <c r="G52" s="223" t="s">
        <v>221</v>
      </c>
      <c r="H52" s="223" t="s">
        <v>639</v>
      </c>
      <c r="I52" s="221">
        <v>7</v>
      </c>
      <c r="J52" s="221">
        <v>72349</v>
      </c>
      <c r="K52" s="221" t="s">
        <v>423</v>
      </c>
      <c r="L52" s="223">
        <v>1020</v>
      </c>
      <c r="M52" s="223">
        <v>16</v>
      </c>
      <c r="N52" s="223">
        <v>61</v>
      </c>
      <c r="O52" s="223">
        <v>502</v>
      </c>
      <c r="P52" s="223">
        <v>520</v>
      </c>
      <c r="Q52" s="223" t="s">
        <v>674</v>
      </c>
      <c r="R52" s="223" t="s">
        <v>2030</v>
      </c>
      <c r="S52" s="223">
        <v>1980</v>
      </c>
      <c r="T52" s="223">
        <v>1980</v>
      </c>
      <c r="U52" s="223">
        <v>7.5</v>
      </c>
      <c r="V52" s="223">
        <v>7.5</v>
      </c>
      <c r="W52" s="223">
        <v>95</v>
      </c>
      <c r="X52" s="223">
        <v>4</v>
      </c>
      <c r="Y52" s="220">
        <v>38.304000000000002</v>
      </c>
      <c r="Z52" s="220">
        <v>1.44</v>
      </c>
      <c r="AA52" s="220">
        <v>0.09</v>
      </c>
      <c r="AB52" s="220">
        <v>1.1659999999999999</v>
      </c>
      <c r="AC52" s="223" t="s">
        <v>636</v>
      </c>
      <c r="AD52" s="223">
        <v>6</v>
      </c>
      <c r="AE52" s="223">
        <v>102.15</v>
      </c>
      <c r="AF52" s="223">
        <v>104</v>
      </c>
      <c r="AG52" s="223">
        <v>17</v>
      </c>
      <c r="AH52" s="223">
        <v>17</v>
      </c>
      <c r="AI52" s="223">
        <v>16</v>
      </c>
      <c r="AJ52" s="223">
        <v>11</v>
      </c>
      <c r="AK52" s="223">
        <v>11</v>
      </c>
      <c r="AL52" s="223">
        <v>8</v>
      </c>
      <c r="AM52" s="223">
        <v>0</v>
      </c>
      <c r="AN52" s="223">
        <v>0</v>
      </c>
      <c r="AO52" s="223">
        <v>0</v>
      </c>
      <c r="AP52" s="223">
        <v>1</v>
      </c>
      <c r="AQ52" s="223">
        <v>0</v>
      </c>
      <c r="AR52" s="223"/>
      <c r="AS52" s="223"/>
      <c r="AT52" s="223"/>
      <c r="AU52" s="223" t="s">
        <v>5</v>
      </c>
      <c r="AV52" s="223" t="s">
        <v>5</v>
      </c>
      <c r="AW52" s="223">
        <v>0</v>
      </c>
      <c r="AX52" s="223">
        <v>2000</v>
      </c>
      <c r="AY52" s="223"/>
      <c r="AZ52" s="223">
        <f t="shared" si="0"/>
        <v>11</v>
      </c>
      <c r="BA52" s="262">
        <v>22</v>
      </c>
      <c r="BB52" s="262">
        <v>0</v>
      </c>
      <c r="BC52" s="262">
        <v>22</v>
      </c>
      <c r="BD52" s="262">
        <v>0</v>
      </c>
      <c r="BE52" s="262">
        <f t="shared" si="1"/>
        <v>0.34256985643615567</v>
      </c>
      <c r="BF52" s="223"/>
      <c r="BG52" s="223"/>
      <c r="BH52" s="223"/>
      <c r="BI52" s="223"/>
      <c r="BJ52" s="223"/>
      <c r="BK52" s="223"/>
      <c r="BL52" s="223"/>
      <c r="BM52" s="223"/>
      <c r="BN52" s="223"/>
      <c r="BO52" s="223"/>
      <c r="BP52" s="223"/>
      <c r="BQ52" s="223"/>
      <c r="BR52" s="220">
        <f t="shared" si="2"/>
        <v>0.33999999999999997</v>
      </c>
      <c r="BS52" s="221">
        <v>0.4</v>
      </c>
      <c r="BT52" s="263" t="s">
        <v>2193</v>
      </c>
      <c r="BU52" s="263"/>
      <c r="BV52" s="221">
        <v>0.2</v>
      </c>
      <c r="BW52" s="263" t="s">
        <v>2194</v>
      </c>
      <c r="BX52" s="263"/>
      <c r="BY52" s="263"/>
      <c r="BZ52" s="220">
        <f t="shared" si="3"/>
        <v>0.185</v>
      </c>
      <c r="CA52" s="221">
        <v>0.2</v>
      </c>
      <c r="CB52" s="264" t="s">
        <v>2195</v>
      </c>
      <c r="CC52" s="264"/>
      <c r="CD52" s="264"/>
      <c r="CE52" s="264"/>
      <c r="CF52" s="221">
        <v>0.15</v>
      </c>
      <c r="CG52" s="264" t="s">
        <v>2196</v>
      </c>
      <c r="CH52" s="264"/>
      <c r="CI52" s="223"/>
      <c r="CJ52" s="223"/>
      <c r="CK52" s="223"/>
      <c r="CL52" s="223"/>
      <c r="CM52" s="223"/>
      <c r="CN52" s="223"/>
      <c r="CO52" s="223"/>
      <c r="CP52" s="223"/>
      <c r="CQ52" s="223"/>
      <c r="CR52" s="223"/>
      <c r="CS52" s="269" t="s">
        <v>2474</v>
      </c>
      <c r="CT52" s="269">
        <v>10007000</v>
      </c>
    </row>
    <row r="53" spans="1:98" s="239" customFormat="1" x14ac:dyDescent="0.25">
      <c r="A53" s="222">
        <v>10007202</v>
      </c>
      <c r="B53" s="223" t="s">
        <v>670</v>
      </c>
      <c r="C53" s="223" t="s">
        <v>671</v>
      </c>
      <c r="D53" s="220">
        <v>1</v>
      </c>
      <c r="E53" s="223" t="s">
        <v>632</v>
      </c>
      <c r="F53" s="221">
        <v>856</v>
      </c>
      <c r="G53" s="223" t="s">
        <v>221</v>
      </c>
      <c r="H53" s="223" t="s">
        <v>639</v>
      </c>
      <c r="I53" s="221" t="s">
        <v>19</v>
      </c>
      <c r="J53" s="221">
        <v>72349</v>
      </c>
      <c r="K53" s="221" t="s">
        <v>423</v>
      </c>
      <c r="L53" s="223">
        <v>1020</v>
      </c>
      <c r="M53" s="223">
        <v>16</v>
      </c>
      <c r="N53" s="223">
        <v>70</v>
      </c>
      <c r="O53" s="223">
        <v>492</v>
      </c>
      <c r="P53" s="223">
        <v>513</v>
      </c>
      <c r="Q53" s="223" t="s">
        <v>674</v>
      </c>
      <c r="R53" s="223" t="s">
        <v>2030</v>
      </c>
      <c r="S53" s="223">
        <v>1980</v>
      </c>
      <c r="T53" s="223">
        <v>1980</v>
      </c>
      <c r="U53" s="223">
        <v>7.5</v>
      </c>
      <c r="V53" s="223">
        <v>7.5</v>
      </c>
      <c r="W53" s="223">
        <v>95</v>
      </c>
      <c r="X53" s="223">
        <v>4</v>
      </c>
      <c r="Y53" s="220">
        <v>38.304000000000002</v>
      </c>
      <c r="Z53" s="220">
        <v>1.44</v>
      </c>
      <c r="AA53" s="220">
        <v>0.09</v>
      </c>
      <c r="AB53" s="220">
        <v>1.1659999999999999</v>
      </c>
      <c r="AC53" s="223" t="s">
        <v>636</v>
      </c>
      <c r="AD53" s="223">
        <v>8</v>
      </c>
      <c r="AE53" s="223">
        <v>114.99</v>
      </c>
      <c r="AF53" s="223">
        <v>116</v>
      </c>
      <c r="AG53" s="223">
        <v>20</v>
      </c>
      <c r="AH53" s="223">
        <v>20</v>
      </c>
      <c r="AI53" s="223">
        <v>15</v>
      </c>
      <c r="AJ53" s="223">
        <v>13</v>
      </c>
      <c r="AK53" s="223">
        <v>13</v>
      </c>
      <c r="AL53" s="223">
        <v>9</v>
      </c>
      <c r="AM53" s="223">
        <v>0</v>
      </c>
      <c r="AN53" s="223">
        <v>0</v>
      </c>
      <c r="AO53" s="223">
        <v>0</v>
      </c>
      <c r="AP53" s="223">
        <v>1</v>
      </c>
      <c r="AQ53" s="223">
        <v>0</v>
      </c>
      <c r="AR53" s="223"/>
      <c r="AS53" s="223"/>
      <c r="AT53" s="223"/>
      <c r="AU53" s="223" t="s">
        <v>5</v>
      </c>
      <c r="AV53" s="223" t="s">
        <v>5</v>
      </c>
      <c r="AW53" s="223">
        <v>0</v>
      </c>
      <c r="AX53" s="223">
        <v>2000</v>
      </c>
      <c r="AY53" s="223"/>
      <c r="AZ53" s="223">
        <f t="shared" si="0"/>
        <v>13</v>
      </c>
      <c r="BA53" s="262">
        <v>23.6</v>
      </c>
      <c r="BB53" s="262">
        <v>0</v>
      </c>
      <c r="BC53" s="262">
        <v>23.6</v>
      </c>
      <c r="BD53" s="262">
        <v>0</v>
      </c>
      <c r="BE53" s="262">
        <f t="shared" si="1"/>
        <v>0.35872036153741621</v>
      </c>
      <c r="BF53" s="223"/>
      <c r="BG53" s="223"/>
      <c r="BH53" s="223"/>
      <c r="BI53" s="223"/>
      <c r="BJ53" s="223"/>
      <c r="BK53" s="223"/>
      <c r="BL53" s="223"/>
      <c r="BM53" s="223"/>
      <c r="BN53" s="223"/>
      <c r="BO53" s="223"/>
      <c r="BP53" s="223"/>
      <c r="BQ53" s="223"/>
      <c r="BR53" s="220">
        <f t="shared" si="2"/>
        <v>0.33999999999999997</v>
      </c>
      <c r="BS53" s="221">
        <v>0.4</v>
      </c>
      <c r="BT53" s="263" t="s">
        <v>2193</v>
      </c>
      <c r="BU53" s="263"/>
      <c r="BV53" s="221">
        <v>0.2</v>
      </c>
      <c r="BW53" s="263" t="s">
        <v>2194</v>
      </c>
      <c r="BX53" s="263"/>
      <c r="BY53" s="263"/>
      <c r="BZ53" s="220">
        <f t="shared" si="3"/>
        <v>0.185</v>
      </c>
      <c r="CA53" s="221">
        <v>0.2</v>
      </c>
      <c r="CB53" s="264" t="s">
        <v>2195</v>
      </c>
      <c r="CC53" s="264"/>
      <c r="CD53" s="264"/>
      <c r="CE53" s="264"/>
      <c r="CF53" s="221">
        <v>0.15</v>
      </c>
      <c r="CG53" s="264" t="s">
        <v>2196</v>
      </c>
      <c r="CH53" s="264"/>
      <c r="CI53" s="223"/>
      <c r="CJ53" s="223"/>
      <c r="CK53" s="223"/>
      <c r="CL53" s="223"/>
      <c r="CM53" s="223"/>
      <c r="CN53" s="223"/>
      <c r="CO53" s="223"/>
      <c r="CP53" s="223"/>
      <c r="CQ53" s="223"/>
      <c r="CR53" s="223"/>
      <c r="CS53" s="269" t="s">
        <v>2474</v>
      </c>
      <c r="CT53" s="269">
        <v>10007000</v>
      </c>
    </row>
    <row r="54" spans="1:98" s="239" customFormat="1" x14ac:dyDescent="0.25">
      <c r="A54" s="222">
        <v>10007301</v>
      </c>
      <c r="B54" s="223" t="s">
        <v>670</v>
      </c>
      <c r="C54" s="223" t="s">
        <v>671</v>
      </c>
      <c r="D54" s="220">
        <v>1</v>
      </c>
      <c r="E54" s="223" t="s">
        <v>632</v>
      </c>
      <c r="F54" s="221">
        <v>856</v>
      </c>
      <c r="G54" s="223" t="s">
        <v>221</v>
      </c>
      <c r="H54" s="223" t="s">
        <v>20</v>
      </c>
      <c r="I54" s="221">
        <v>8</v>
      </c>
      <c r="J54" s="221">
        <v>72349</v>
      </c>
      <c r="K54" s="221" t="s">
        <v>423</v>
      </c>
      <c r="L54" s="223">
        <v>1020</v>
      </c>
      <c r="M54" s="223">
        <v>16</v>
      </c>
      <c r="N54" s="223">
        <v>82</v>
      </c>
      <c r="O54" s="223">
        <v>500</v>
      </c>
      <c r="P54" s="223">
        <v>523</v>
      </c>
      <c r="Q54" s="223" t="s">
        <v>675</v>
      </c>
      <c r="R54" s="223" t="s">
        <v>2032</v>
      </c>
      <c r="S54" s="223">
        <v>1980</v>
      </c>
      <c r="T54" s="223">
        <v>1980</v>
      </c>
      <c r="U54" s="223">
        <v>7.5</v>
      </c>
      <c r="V54" s="223">
        <v>7.5</v>
      </c>
      <c r="W54" s="223">
        <v>20</v>
      </c>
      <c r="X54" s="223">
        <v>6</v>
      </c>
      <c r="Y54" s="220">
        <v>7.661999999999999</v>
      </c>
      <c r="Z54" s="220">
        <v>1.1719999999999999</v>
      </c>
      <c r="AA54" s="220">
        <v>0</v>
      </c>
      <c r="AB54" s="220">
        <v>1.1659999999999999</v>
      </c>
      <c r="AC54" s="223" t="s">
        <v>636</v>
      </c>
      <c r="AD54" s="223">
        <v>82</v>
      </c>
      <c r="AE54" s="223">
        <v>0</v>
      </c>
      <c r="AF54" s="223">
        <v>8</v>
      </c>
      <c r="AG54" s="223">
        <v>0</v>
      </c>
      <c r="AH54" s="223">
        <v>0</v>
      </c>
      <c r="AI54" s="223">
        <v>0</v>
      </c>
      <c r="AJ54" s="223">
        <v>0</v>
      </c>
      <c r="AK54" s="223">
        <v>0</v>
      </c>
      <c r="AL54" s="223">
        <v>0</v>
      </c>
      <c r="AM54" s="223">
        <v>0</v>
      </c>
      <c r="AN54" s="223">
        <v>0</v>
      </c>
      <c r="AO54" s="223">
        <v>0</v>
      </c>
      <c r="AP54" s="223">
        <v>2</v>
      </c>
      <c r="AQ54" s="223">
        <v>0</v>
      </c>
      <c r="AR54" s="223"/>
      <c r="AS54" s="223"/>
      <c r="AT54" s="223"/>
      <c r="AU54" s="223">
        <v>2012</v>
      </c>
      <c r="AV54" s="223" t="s">
        <v>5</v>
      </c>
      <c r="AW54" s="223">
        <v>523</v>
      </c>
      <c r="AX54" s="223">
        <v>2027</v>
      </c>
      <c r="AY54" s="223"/>
      <c r="AZ54" s="223">
        <f t="shared" si="0"/>
        <v>0</v>
      </c>
      <c r="BA54" s="262"/>
      <c r="BB54" s="262"/>
      <c r="BC54" s="262"/>
      <c r="BD54" s="262"/>
      <c r="BE54" s="262">
        <f t="shared" si="1"/>
        <v>0</v>
      </c>
      <c r="BF54" s="223"/>
      <c r="BG54" s="223"/>
      <c r="BH54" s="223"/>
      <c r="BI54" s="223"/>
      <c r="BJ54" s="223"/>
      <c r="BK54" s="223"/>
      <c r="BL54" s="223"/>
      <c r="BM54" s="223"/>
      <c r="BN54" s="223"/>
      <c r="BO54" s="223"/>
      <c r="BP54" s="223"/>
      <c r="BQ54" s="223"/>
      <c r="BR54" s="220">
        <f t="shared" si="2"/>
        <v>0.185</v>
      </c>
      <c r="BS54" s="220">
        <v>0.2</v>
      </c>
      <c r="BT54" s="263" t="s">
        <v>2197</v>
      </c>
      <c r="BU54" s="263"/>
      <c r="BV54" s="221">
        <v>0.15</v>
      </c>
      <c r="BW54" s="263" t="s">
        <v>2198</v>
      </c>
      <c r="BX54" s="263"/>
      <c r="BY54" s="263"/>
      <c r="BZ54" s="220">
        <f t="shared" si="3"/>
        <v>0.13500000000000001</v>
      </c>
      <c r="CA54" s="221">
        <v>0.15</v>
      </c>
      <c r="CB54" s="264" t="s">
        <v>2199</v>
      </c>
      <c r="CC54" s="264"/>
      <c r="CD54" s="264"/>
      <c r="CE54" s="264"/>
      <c r="CF54" s="221">
        <v>0.1</v>
      </c>
      <c r="CG54" s="264" t="s">
        <v>2200</v>
      </c>
      <c r="CH54" s="264"/>
      <c r="CI54" s="223"/>
      <c r="CJ54" s="223"/>
      <c r="CK54" s="223"/>
      <c r="CL54" s="223"/>
      <c r="CM54" s="223"/>
      <c r="CN54" s="223"/>
      <c r="CO54" s="223"/>
      <c r="CP54" s="223"/>
      <c r="CQ54" s="223"/>
      <c r="CR54" s="223"/>
      <c r="CS54" s="269" t="s">
        <v>2474</v>
      </c>
      <c r="CT54" s="269">
        <v>10007000</v>
      </c>
    </row>
    <row r="55" spans="1:98" s="239" customFormat="1" x14ac:dyDescent="0.25">
      <c r="A55" s="222">
        <v>10007302</v>
      </c>
      <c r="B55" s="223" t="s">
        <v>670</v>
      </c>
      <c r="C55" s="223" t="s">
        <v>671</v>
      </c>
      <c r="D55" s="220">
        <v>1</v>
      </c>
      <c r="E55" s="223" t="s">
        <v>632</v>
      </c>
      <c r="F55" s="221">
        <v>856</v>
      </c>
      <c r="G55" s="223" t="s">
        <v>221</v>
      </c>
      <c r="H55" s="223" t="s">
        <v>20</v>
      </c>
      <c r="I55" s="221" t="s">
        <v>642</v>
      </c>
      <c r="J55" s="221">
        <v>72349</v>
      </c>
      <c r="K55" s="221" t="s">
        <v>423</v>
      </c>
      <c r="L55" s="223">
        <v>1020</v>
      </c>
      <c r="M55" s="223">
        <v>16</v>
      </c>
      <c r="N55" s="223">
        <v>64</v>
      </c>
      <c r="O55" s="223">
        <v>483</v>
      </c>
      <c r="P55" s="223">
        <v>501</v>
      </c>
      <c r="Q55" s="223" t="s">
        <v>676</v>
      </c>
      <c r="R55" s="223" t="s">
        <v>2032</v>
      </c>
      <c r="S55" s="223">
        <v>1980</v>
      </c>
      <c r="T55" s="223">
        <v>1980</v>
      </c>
      <c r="U55" s="223">
        <v>7.5</v>
      </c>
      <c r="V55" s="223">
        <v>7.5</v>
      </c>
      <c r="W55" s="223">
        <v>20</v>
      </c>
      <c r="X55" s="223">
        <v>6</v>
      </c>
      <c r="Y55" s="220">
        <v>7.661999999999999</v>
      </c>
      <c r="Z55" s="220">
        <v>1.1719999999999999</v>
      </c>
      <c r="AA55" s="220">
        <v>0</v>
      </c>
      <c r="AB55" s="220">
        <v>1.1659999999999999</v>
      </c>
      <c r="AC55" s="223" t="s">
        <v>636</v>
      </c>
      <c r="AD55" s="223">
        <v>64</v>
      </c>
      <c r="AE55" s="223">
        <v>0</v>
      </c>
      <c r="AF55" s="223">
        <v>7</v>
      </c>
      <c r="AG55" s="223">
        <v>0</v>
      </c>
      <c r="AH55" s="223">
        <v>0</v>
      </c>
      <c r="AI55" s="223">
        <v>0</v>
      </c>
      <c r="AJ55" s="223">
        <v>0</v>
      </c>
      <c r="AK55" s="223">
        <v>0</v>
      </c>
      <c r="AL55" s="223">
        <v>0</v>
      </c>
      <c r="AM55" s="223">
        <v>0</v>
      </c>
      <c r="AN55" s="223">
        <v>0</v>
      </c>
      <c r="AO55" s="223">
        <v>0</v>
      </c>
      <c r="AP55" s="223">
        <v>2</v>
      </c>
      <c r="AQ55" s="223">
        <v>0</v>
      </c>
      <c r="AR55" s="223"/>
      <c r="AS55" s="223"/>
      <c r="AT55" s="223"/>
      <c r="AU55" s="223">
        <v>2011</v>
      </c>
      <c r="AV55" s="223" t="s">
        <v>5</v>
      </c>
      <c r="AW55" s="223">
        <v>501</v>
      </c>
      <c r="AX55" s="223">
        <v>2027</v>
      </c>
      <c r="AY55" s="223"/>
      <c r="AZ55" s="223">
        <f t="shared" si="0"/>
        <v>0</v>
      </c>
      <c r="BA55" s="262"/>
      <c r="BB55" s="262"/>
      <c r="BC55" s="262"/>
      <c r="BD55" s="262"/>
      <c r="BE55" s="262">
        <f t="shared" si="1"/>
        <v>0</v>
      </c>
      <c r="BF55" s="223"/>
      <c r="BG55" s="223"/>
      <c r="BH55" s="223"/>
      <c r="BI55" s="223"/>
      <c r="BJ55" s="223"/>
      <c r="BK55" s="223"/>
      <c r="BL55" s="223"/>
      <c r="BM55" s="223"/>
      <c r="BN55" s="223"/>
      <c r="BO55" s="223"/>
      <c r="BP55" s="223"/>
      <c r="BQ55" s="223"/>
      <c r="BR55" s="220">
        <f t="shared" si="2"/>
        <v>0.185</v>
      </c>
      <c r="BS55" s="220">
        <v>0.2</v>
      </c>
      <c r="BT55" s="263" t="s">
        <v>2197</v>
      </c>
      <c r="BU55" s="263"/>
      <c r="BV55" s="221">
        <v>0.15</v>
      </c>
      <c r="BW55" s="263" t="s">
        <v>2198</v>
      </c>
      <c r="BX55" s="263"/>
      <c r="BY55" s="263"/>
      <c r="BZ55" s="220">
        <f t="shared" si="3"/>
        <v>0.13500000000000001</v>
      </c>
      <c r="CA55" s="221">
        <v>0.15</v>
      </c>
      <c r="CB55" s="264" t="s">
        <v>2199</v>
      </c>
      <c r="CC55" s="264"/>
      <c r="CD55" s="264"/>
      <c r="CE55" s="264"/>
      <c r="CF55" s="221">
        <v>0.1</v>
      </c>
      <c r="CG55" s="264" t="s">
        <v>2200</v>
      </c>
      <c r="CH55" s="264"/>
      <c r="CI55" s="223"/>
      <c r="CJ55" s="223"/>
      <c r="CK55" s="223"/>
      <c r="CL55" s="223"/>
      <c r="CM55" s="223"/>
      <c r="CN55" s="223"/>
      <c r="CO55" s="223"/>
      <c r="CP55" s="223"/>
      <c r="CQ55" s="223"/>
      <c r="CR55" s="223"/>
      <c r="CS55" s="269" t="s">
        <v>2474</v>
      </c>
      <c r="CT55" s="269">
        <v>10007000</v>
      </c>
    </row>
    <row r="56" spans="1:98" s="239" customFormat="1" x14ac:dyDescent="0.25">
      <c r="A56" s="222">
        <v>10008402</v>
      </c>
      <c r="B56" s="223" t="s">
        <v>670</v>
      </c>
      <c r="C56" s="223" t="s">
        <v>671</v>
      </c>
      <c r="D56" s="220">
        <v>2</v>
      </c>
      <c r="E56" s="223" t="s">
        <v>644</v>
      </c>
      <c r="F56" s="221">
        <v>2367</v>
      </c>
      <c r="G56" s="223" t="s">
        <v>221</v>
      </c>
      <c r="H56" s="223" t="s">
        <v>2029</v>
      </c>
      <c r="I56" s="221" t="s">
        <v>633</v>
      </c>
      <c r="J56" s="221">
        <v>72352</v>
      </c>
      <c r="K56" s="221" t="s">
        <v>634</v>
      </c>
      <c r="L56" s="223">
        <v>1020</v>
      </c>
      <c r="M56" s="223">
        <v>16</v>
      </c>
      <c r="N56" s="223">
        <v>184</v>
      </c>
      <c r="O56" s="223">
        <v>646</v>
      </c>
      <c r="P56" s="223">
        <v>644</v>
      </c>
      <c r="Q56" s="223" t="s">
        <v>677</v>
      </c>
      <c r="R56" s="223" t="s">
        <v>5</v>
      </c>
      <c r="S56" s="223">
        <v>1982</v>
      </c>
      <c r="T56" s="223">
        <v>1982</v>
      </c>
      <c r="U56" s="223">
        <v>7.5</v>
      </c>
      <c r="V56" s="223">
        <v>7.5</v>
      </c>
      <c r="W56" s="223">
        <v>45</v>
      </c>
      <c r="X56" s="223">
        <v>6</v>
      </c>
      <c r="Y56" s="220">
        <v>1.8479999999999999</v>
      </c>
      <c r="Z56" s="220">
        <v>0.57199999999999995</v>
      </c>
      <c r="AA56" s="220">
        <v>0</v>
      </c>
      <c r="AB56" s="220">
        <v>0.57999999999999996</v>
      </c>
      <c r="AC56" s="223" t="s">
        <v>636</v>
      </c>
      <c r="AD56" s="223">
        <v>184</v>
      </c>
      <c r="AE56" s="223" t="s">
        <v>2519</v>
      </c>
      <c r="AF56" s="223">
        <v>644</v>
      </c>
      <c r="AG56" s="223">
        <v>0</v>
      </c>
      <c r="AH56" s="223">
        <v>0</v>
      </c>
      <c r="AI56" s="223">
        <v>0</v>
      </c>
      <c r="AJ56" s="223">
        <v>0</v>
      </c>
      <c r="AK56" s="223">
        <v>0</v>
      </c>
      <c r="AL56" s="223">
        <v>0</v>
      </c>
      <c r="AM56" s="223">
        <v>0</v>
      </c>
      <c r="AN56" s="223">
        <v>0</v>
      </c>
      <c r="AO56" s="223">
        <v>0</v>
      </c>
      <c r="AP56" s="223">
        <v>50</v>
      </c>
      <c r="AQ56" s="223">
        <v>0</v>
      </c>
      <c r="AR56" s="223"/>
      <c r="AS56" s="223"/>
      <c r="AT56" s="223"/>
      <c r="AU56" s="223">
        <v>2018</v>
      </c>
      <c r="AV56" s="223" t="s">
        <v>5</v>
      </c>
      <c r="AW56" s="223">
        <v>644</v>
      </c>
      <c r="AX56" s="223">
        <v>2029</v>
      </c>
      <c r="AY56" s="223"/>
      <c r="AZ56" s="223">
        <f t="shared" si="0"/>
        <v>0</v>
      </c>
      <c r="BA56" s="262"/>
      <c r="BB56" s="262"/>
      <c r="BC56" s="262"/>
      <c r="BD56" s="262"/>
      <c r="BE56" s="262">
        <f t="shared" si="1"/>
        <v>0</v>
      </c>
      <c r="BF56" s="220">
        <v>0</v>
      </c>
      <c r="BG56" s="223"/>
      <c r="BH56" s="223"/>
      <c r="BI56" s="223"/>
      <c r="BJ56" s="223"/>
      <c r="BK56" s="223"/>
      <c r="BL56" s="223"/>
      <c r="BM56" s="223"/>
      <c r="BN56" s="223"/>
      <c r="BO56" s="223"/>
      <c r="BP56" s="223"/>
      <c r="BQ56" s="223"/>
      <c r="BR56" s="220">
        <f t="shared" si="2"/>
        <v>9.9999999999999992E-2</v>
      </c>
      <c r="BS56" s="220">
        <v>0.1</v>
      </c>
      <c r="BT56" s="263" t="s">
        <v>2201</v>
      </c>
      <c r="BU56" s="263"/>
      <c r="BV56" s="220">
        <v>0.1</v>
      </c>
      <c r="BW56" s="263" t="s">
        <v>2202</v>
      </c>
      <c r="BX56" s="263"/>
      <c r="BY56" s="263"/>
      <c r="BZ56" s="220">
        <f t="shared" si="3"/>
        <v>8.4999999999999992E-2</v>
      </c>
      <c r="CA56" s="220">
        <v>0.1</v>
      </c>
      <c r="CB56" s="264" t="s">
        <v>2203</v>
      </c>
      <c r="CC56" s="264"/>
      <c r="CD56" s="264"/>
      <c r="CE56" s="264"/>
      <c r="CF56" s="220">
        <v>0.05</v>
      </c>
      <c r="CG56" s="264" t="s">
        <v>2204</v>
      </c>
      <c r="CH56" s="264"/>
      <c r="CI56" s="223"/>
      <c r="CJ56" s="223"/>
      <c r="CK56" s="223"/>
      <c r="CL56" s="223"/>
      <c r="CM56" s="223"/>
      <c r="CN56" s="223"/>
      <c r="CO56" s="223"/>
      <c r="CP56" s="223"/>
      <c r="CQ56" s="223"/>
      <c r="CR56" s="223"/>
      <c r="CS56" s="269" t="s">
        <v>2475</v>
      </c>
      <c r="CT56" s="269">
        <v>10008000</v>
      </c>
    </row>
    <row r="57" spans="1:98" s="239" customFormat="1" x14ac:dyDescent="0.25">
      <c r="A57" s="222">
        <v>10008401</v>
      </c>
      <c r="B57" s="223" t="s">
        <v>670</v>
      </c>
      <c r="C57" s="223" t="s">
        <v>671</v>
      </c>
      <c r="D57" s="220">
        <v>2</v>
      </c>
      <c r="E57" s="223" t="s">
        <v>644</v>
      </c>
      <c r="F57" s="221">
        <v>2367</v>
      </c>
      <c r="G57" s="223" t="s">
        <v>221</v>
      </c>
      <c r="H57" s="223" t="s">
        <v>2029</v>
      </c>
      <c r="I57" s="221" t="s">
        <v>637</v>
      </c>
      <c r="J57" s="221">
        <v>72352</v>
      </c>
      <c r="K57" s="221" t="s">
        <v>634</v>
      </c>
      <c r="L57" s="223">
        <v>1020</v>
      </c>
      <c r="M57" s="223">
        <v>16</v>
      </c>
      <c r="N57" s="223">
        <v>113</v>
      </c>
      <c r="O57" s="223">
        <v>1053</v>
      </c>
      <c r="P57" s="223">
        <v>931</v>
      </c>
      <c r="Q57" s="223" t="s">
        <v>677</v>
      </c>
      <c r="R57" s="223" t="s">
        <v>2032</v>
      </c>
      <c r="S57" s="223">
        <v>1982</v>
      </c>
      <c r="T57" s="223">
        <v>1982</v>
      </c>
      <c r="U57" s="223">
        <v>7.5</v>
      </c>
      <c r="V57" s="223">
        <v>7.5</v>
      </c>
      <c r="W57" s="223">
        <v>45</v>
      </c>
      <c r="X57" s="223">
        <v>6</v>
      </c>
      <c r="Y57" s="220">
        <v>1.8479999999999999</v>
      </c>
      <c r="Z57" s="220">
        <v>0.57199999999999995</v>
      </c>
      <c r="AA57" s="220">
        <v>0</v>
      </c>
      <c r="AB57" s="220">
        <v>0.57999999999999996</v>
      </c>
      <c r="AC57" s="223" t="s">
        <v>636</v>
      </c>
      <c r="AD57" s="223">
        <v>113</v>
      </c>
      <c r="AE57" s="223" t="s">
        <v>2520</v>
      </c>
      <c r="AF57" s="223">
        <v>931</v>
      </c>
      <c r="AG57" s="223">
        <v>0</v>
      </c>
      <c r="AH57" s="223">
        <v>0</v>
      </c>
      <c r="AI57" s="223">
        <v>0</v>
      </c>
      <c r="AJ57" s="223">
        <v>0</v>
      </c>
      <c r="AK57" s="223">
        <v>0</v>
      </c>
      <c r="AL57" s="223">
        <v>0</v>
      </c>
      <c r="AM57" s="223">
        <v>0</v>
      </c>
      <c r="AN57" s="223">
        <v>0</v>
      </c>
      <c r="AO57" s="223">
        <v>0</v>
      </c>
      <c r="AP57" s="223">
        <v>4</v>
      </c>
      <c r="AQ57" s="223">
        <v>0</v>
      </c>
      <c r="AR57" s="223"/>
      <c r="AS57" s="223"/>
      <c r="AT57" s="223"/>
      <c r="AU57" s="223">
        <v>2018</v>
      </c>
      <c r="AV57" s="223" t="s">
        <v>5</v>
      </c>
      <c r="AW57" s="223">
        <v>931</v>
      </c>
      <c r="AX57" s="223">
        <v>2029</v>
      </c>
      <c r="AY57" s="223"/>
      <c r="AZ57" s="223">
        <f t="shared" si="0"/>
        <v>0</v>
      </c>
      <c r="BA57" s="262"/>
      <c r="BB57" s="262"/>
      <c r="BC57" s="262"/>
      <c r="BD57" s="262"/>
      <c r="BE57" s="262">
        <f t="shared" si="1"/>
        <v>0</v>
      </c>
      <c r="BF57" s="223"/>
      <c r="BG57" s="223"/>
      <c r="BH57" s="223"/>
      <c r="BI57" s="223"/>
      <c r="BJ57" s="223"/>
      <c r="BK57" s="223"/>
      <c r="BL57" s="223"/>
      <c r="BM57" s="223"/>
      <c r="BN57" s="223"/>
      <c r="BO57" s="223"/>
      <c r="BP57" s="223"/>
      <c r="BQ57" s="223"/>
      <c r="BR57" s="220">
        <f t="shared" si="2"/>
        <v>9.9999999999999992E-2</v>
      </c>
      <c r="BS57" s="220">
        <v>0.1</v>
      </c>
      <c r="BT57" s="263" t="s">
        <v>2201</v>
      </c>
      <c r="BU57" s="263"/>
      <c r="BV57" s="220">
        <v>0.1</v>
      </c>
      <c r="BW57" s="263" t="s">
        <v>2202</v>
      </c>
      <c r="BX57" s="263"/>
      <c r="BY57" s="263"/>
      <c r="BZ57" s="220">
        <f t="shared" si="3"/>
        <v>8.4999999999999992E-2</v>
      </c>
      <c r="CA57" s="220">
        <v>0.1</v>
      </c>
      <c r="CB57" s="264" t="s">
        <v>2203</v>
      </c>
      <c r="CC57" s="264"/>
      <c r="CD57" s="264"/>
      <c r="CE57" s="264"/>
      <c r="CF57" s="220">
        <v>0.05</v>
      </c>
      <c r="CG57" s="264" t="s">
        <v>2204</v>
      </c>
      <c r="CH57" s="264"/>
      <c r="CI57" s="223"/>
      <c r="CJ57" s="223"/>
      <c r="CK57" s="223"/>
      <c r="CL57" s="223"/>
      <c r="CM57" s="223"/>
      <c r="CN57" s="223"/>
      <c r="CO57" s="223"/>
      <c r="CP57" s="223"/>
      <c r="CQ57" s="223"/>
      <c r="CR57" s="223"/>
      <c r="CS57" s="269" t="s">
        <v>2475</v>
      </c>
      <c r="CT57" s="269">
        <v>10008000</v>
      </c>
    </row>
    <row r="58" spans="1:98" s="239" customFormat="1" x14ac:dyDescent="0.25">
      <c r="A58" s="222">
        <v>10008201</v>
      </c>
      <c r="B58" s="223" t="s">
        <v>670</v>
      </c>
      <c r="C58" s="223" t="s">
        <v>671</v>
      </c>
      <c r="D58" s="220">
        <v>2</v>
      </c>
      <c r="E58" s="223" t="s">
        <v>644</v>
      </c>
      <c r="F58" s="221">
        <v>2367</v>
      </c>
      <c r="G58" s="223" t="s">
        <v>221</v>
      </c>
      <c r="H58" s="223" t="s">
        <v>639</v>
      </c>
      <c r="I58" s="221">
        <v>7</v>
      </c>
      <c r="J58" s="221">
        <v>72352</v>
      </c>
      <c r="K58" s="221" t="s">
        <v>423</v>
      </c>
      <c r="L58" s="223">
        <v>1020</v>
      </c>
      <c r="M58" s="223">
        <v>16</v>
      </c>
      <c r="N58" s="223">
        <v>696</v>
      </c>
      <c r="O58" s="223">
        <v>668</v>
      </c>
      <c r="P58" s="223">
        <v>890</v>
      </c>
      <c r="Q58" s="223" t="s">
        <v>678</v>
      </c>
      <c r="R58" s="223" t="s">
        <v>2031</v>
      </c>
      <c r="S58" s="223">
        <v>1982</v>
      </c>
      <c r="T58" s="223">
        <v>1982</v>
      </c>
      <c r="U58" s="223">
        <v>7.5</v>
      </c>
      <c r="V58" s="223">
        <v>7.5</v>
      </c>
      <c r="W58" s="223">
        <v>21</v>
      </c>
      <c r="X58" s="223">
        <v>6</v>
      </c>
      <c r="Y58" s="220">
        <v>5.6429999999999998</v>
      </c>
      <c r="Z58" s="220">
        <v>0.77700000000000002</v>
      </c>
      <c r="AA58" s="220">
        <v>0</v>
      </c>
      <c r="AB58" s="220">
        <v>0.57999999999999996</v>
      </c>
      <c r="AC58" s="223" t="s">
        <v>636</v>
      </c>
      <c r="AD58" s="223">
        <v>696</v>
      </c>
      <c r="AE58" s="223" t="s">
        <v>2521</v>
      </c>
      <c r="AF58" s="223">
        <v>890</v>
      </c>
      <c r="AG58" s="223">
        <v>0</v>
      </c>
      <c r="AH58" s="223">
        <v>0</v>
      </c>
      <c r="AI58" s="223">
        <v>0</v>
      </c>
      <c r="AJ58" s="223">
        <v>0</v>
      </c>
      <c r="AK58" s="223">
        <v>0</v>
      </c>
      <c r="AL58" s="223">
        <v>0</v>
      </c>
      <c r="AM58" s="223">
        <v>0</v>
      </c>
      <c r="AN58" s="223">
        <v>0</v>
      </c>
      <c r="AO58" s="223">
        <v>0</v>
      </c>
      <c r="AP58" s="223">
        <v>1</v>
      </c>
      <c r="AQ58" s="223">
        <v>0</v>
      </c>
      <c r="AR58" s="223"/>
      <c r="AS58" s="223"/>
      <c r="AT58" s="223"/>
      <c r="AU58" s="223">
        <v>2014</v>
      </c>
      <c r="AV58" s="223" t="s">
        <v>5</v>
      </c>
      <c r="AW58" s="223">
        <v>890</v>
      </c>
      <c r="AX58" s="223">
        <v>2039</v>
      </c>
      <c r="AY58" s="223"/>
      <c r="AZ58" s="223">
        <f t="shared" si="0"/>
        <v>0</v>
      </c>
      <c r="BA58" s="262"/>
      <c r="BB58" s="262"/>
      <c r="BC58" s="262"/>
      <c r="BD58" s="262"/>
      <c r="BE58" s="262">
        <f t="shared" si="1"/>
        <v>0</v>
      </c>
      <c r="BF58" s="223"/>
      <c r="BG58" s="223"/>
      <c r="BH58" s="223"/>
      <c r="BI58" s="223"/>
      <c r="BJ58" s="223"/>
      <c r="BK58" s="223"/>
      <c r="BL58" s="223"/>
      <c r="BM58" s="223"/>
      <c r="BN58" s="223"/>
      <c r="BO58" s="223"/>
      <c r="BP58" s="223"/>
      <c r="BQ58" s="223"/>
      <c r="BR58" s="220">
        <f t="shared" si="2"/>
        <v>0.33999999999999997</v>
      </c>
      <c r="BS58" s="221">
        <v>0.4</v>
      </c>
      <c r="BT58" s="263">
        <v>10008201</v>
      </c>
      <c r="BU58" s="263"/>
      <c r="BV58" s="221">
        <v>0.2</v>
      </c>
      <c r="BW58" s="263" t="s">
        <v>2205</v>
      </c>
      <c r="BX58" s="263"/>
      <c r="BY58" s="263"/>
      <c r="BZ58" s="220">
        <f t="shared" si="3"/>
        <v>0.185</v>
      </c>
      <c r="CA58" s="221">
        <v>0.2</v>
      </c>
      <c r="CB58" s="264" t="s">
        <v>2206</v>
      </c>
      <c r="CC58" s="264"/>
      <c r="CD58" s="264"/>
      <c r="CE58" s="264"/>
      <c r="CF58" s="221">
        <v>0.15</v>
      </c>
      <c r="CG58" s="264" t="s">
        <v>2207</v>
      </c>
      <c r="CH58" s="264"/>
      <c r="CI58" s="223"/>
      <c r="CJ58" s="223"/>
      <c r="CK58" s="223"/>
      <c r="CL58" s="223"/>
      <c r="CM58" s="223"/>
      <c r="CN58" s="223"/>
      <c r="CO58" s="223"/>
      <c r="CP58" s="223"/>
      <c r="CQ58" s="223"/>
      <c r="CR58" s="223"/>
      <c r="CS58" s="269" t="s">
        <v>2475</v>
      </c>
      <c r="CT58" s="269">
        <v>10008000</v>
      </c>
    </row>
    <row r="59" spans="1:98" s="239" customFormat="1" x14ac:dyDescent="0.25">
      <c r="A59" s="222">
        <v>10008301</v>
      </c>
      <c r="B59" s="223" t="s">
        <v>670</v>
      </c>
      <c r="C59" s="223" t="s">
        <v>671</v>
      </c>
      <c r="D59" s="220">
        <v>2</v>
      </c>
      <c r="E59" s="223" t="s">
        <v>644</v>
      </c>
      <c r="F59" s="221">
        <v>2367</v>
      </c>
      <c r="G59" s="223" t="s">
        <v>221</v>
      </c>
      <c r="H59" s="223" t="s">
        <v>20</v>
      </c>
      <c r="I59" s="221">
        <v>8</v>
      </c>
      <c r="J59" s="221">
        <v>72352</v>
      </c>
      <c r="K59" s="221" t="s">
        <v>423</v>
      </c>
      <c r="L59" s="223">
        <v>1020</v>
      </c>
      <c r="M59" s="223">
        <v>16</v>
      </c>
      <c r="N59" s="223">
        <v>37</v>
      </c>
      <c r="O59" s="223">
        <v>573</v>
      </c>
      <c r="P59" s="223">
        <v>584</v>
      </c>
      <c r="Q59" s="223" t="s">
        <v>679</v>
      </c>
      <c r="R59" s="223" t="s">
        <v>2031</v>
      </c>
      <c r="S59" s="223">
        <v>1982</v>
      </c>
      <c r="T59" s="223">
        <v>1982</v>
      </c>
      <c r="U59" s="223">
        <v>7.5</v>
      </c>
      <c r="V59" s="223">
        <v>7.5</v>
      </c>
      <c r="W59" s="223">
        <v>45</v>
      </c>
      <c r="X59" s="223">
        <v>6</v>
      </c>
      <c r="Y59" s="220">
        <v>5.6429999999999998</v>
      </c>
      <c r="Z59" s="220">
        <v>0.77700000000000002</v>
      </c>
      <c r="AA59" s="220">
        <v>0</v>
      </c>
      <c r="AB59" s="220">
        <v>0.57999999999999996</v>
      </c>
      <c r="AC59" s="223" t="s">
        <v>636</v>
      </c>
      <c r="AD59" s="223">
        <v>37</v>
      </c>
      <c r="AE59" s="223" t="s">
        <v>2522</v>
      </c>
      <c r="AF59" s="223">
        <v>584</v>
      </c>
      <c r="AG59" s="223">
        <v>0</v>
      </c>
      <c r="AH59" s="223">
        <v>0</v>
      </c>
      <c r="AI59" s="223">
        <v>0</v>
      </c>
      <c r="AJ59" s="223">
        <v>0</v>
      </c>
      <c r="AK59" s="223">
        <v>0</v>
      </c>
      <c r="AL59" s="223">
        <v>0</v>
      </c>
      <c r="AM59" s="223">
        <v>0</v>
      </c>
      <c r="AN59" s="223">
        <v>0</v>
      </c>
      <c r="AO59" s="223">
        <v>0</v>
      </c>
      <c r="AP59" s="223">
        <v>1</v>
      </c>
      <c r="AQ59" s="223">
        <v>0</v>
      </c>
      <c r="AR59" s="223"/>
      <c r="AS59" s="223"/>
      <c r="AT59" s="223"/>
      <c r="AU59" s="223">
        <v>2014</v>
      </c>
      <c r="AV59" s="223" t="s">
        <v>5</v>
      </c>
      <c r="AW59" s="223">
        <v>584</v>
      </c>
      <c r="AX59" s="223">
        <v>2039</v>
      </c>
      <c r="AY59" s="223"/>
      <c r="AZ59" s="223">
        <f t="shared" si="0"/>
        <v>0</v>
      </c>
      <c r="BA59" s="262"/>
      <c r="BB59" s="262"/>
      <c r="BC59" s="262"/>
      <c r="BD59" s="262"/>
      <c r="BE59" s="262">
        <f t="shared" si="1"/>
        <v>0</v>
      </c>
      <c r="BF59" s="223"/>
      <c r="BG59" s="223"/>
      <c r="BH59" s="223"/>
      <c r="BI59" s="223"/>
      <c r="BJ59" s="223"/>
      <c r="BK59" s="223"/>
      <c r="BL59" s="223"/>
      <c r="BM59" s="223"/>
      <c r="BN59" s="223"/>
      <c r="BO59" s="223"/>
      <c r="BP59" s="223"/>
      <c r="BQ59" s="223"/>
      <c r="BR59" s="220">
        <f t="shared" si="2"/>
        <v>0.185</v>
      </c>
      <c r="BS59" s="220">
        <v>0.2</v>
      </c>
      <c r="BT59" s="263">
        <v>10008301</v>
      </c>
      <c r="BU59" s="263"/>
      <c r="BV59" s="221">
        <v>0.15</v>
      </c>
      <c r="BW59" s="263" t="s">
        <v>2208</v>
      </c>
      <c r="BX59" s="263"/>
      <c r="BY59" s="263"/>
      <c r="BZ59" s="220">
        <f t="shared" si="3"/>
        <v>0.13500000000000001</v>
      </c>
      <c r="CA59" s="221">
        <v>0.15</v>
      </c>
      <c r="CB59" s="264" t="s">
        <v>2209</v>
      </c>
      <c r="CC59" s="264"/>
      <c r="CD59" s="264"/>
      <c r="CE59" s="264"/>
      <c r="CF59" s="221">
        <v>0.1</v>
      </c>
      <c r="CG59" s="264" t="s">
        <v>2210</v>
      </c>
      <c r="CH59" s="264"/>
      <c r="CI59" s="223"/>
      <c r="CJ59" s="223"/>
      <c r="CK59" s="223"/>
      <c r="CL59" s="223"/>
      <c r="CM59" s="223"/>
      <c r="CN59" s="223"/>
      <c r="CO59" s="223"/>
      <c r="CP59" s="223"/>
      <c r="CQ59" s="223"/>
      <c r="CR59" s="223"/>
      <c r="CS59" s="269" t="s">
        <v>2475</v>
      </c>
      <c r="CT59" s="269">
        <v>10008000</v>
      </c>
    </row>
    <row r="60" spans="1:98" s="239" customFormat="1" x14ac:dyDescent="0.25">
      <c r="A60" s="222">
        <v>10009402</v>
      </c>
      <c r="B60" s="223" t="s">
        <v>670</v>
      </c>
      <c r="C60" s="223" t="s">
        <v>671</v>
      </c>
      <c r="D60" s="220">
        <v>3</v>
      </c>
      <c r="E60" s="223" t="s">
        <v>650</v>
      </c>
      <c r="F60" s="221">
        <v>2367</v>
      </c>
      <c r="G60" s="223" t="s">
        <v>221</v>
      </c>
      <c r="H60" s="223" t="s">
        <v>2029</v>
      </c>
      <c r="I60" s="221" t="s">
        <v>633</v>
      </c>
      <c r="J60" s="221">
        <v>72352</v>
      </c>
      <c r="K60" s="221" t="s">
        <v>634</v>
      </c>
      <c r="L60" s="223">
        <v>1020</v>
      </c>
      <c r="M60" s="223">
        <v>16</v>
      </c>
      <c r="N60" s="223">
        <v>290</v>
      </c>
      <c r="O60" s="223">
        <v>1010</v>
      </c>
      <c r="P60" s="223">
        <v>1034</v>
      </c>
      <c r="Q60" s="223" t="s">
        <v>680</v>
      </c>
      <c r="R60" s="223" t="s">
        <v>5</v>
      </c>
      <c r="S60" s="223">
        <v>1983</v>
      </c>
      <c r="T60" s="223">
        <v>1982</v>
      </c>
      <c r="U60" s="223">
        <v>7.5</v>
      </c>
      <c r="V60" s="223">
        <v>7.5</v>
      </c>
      <c r="W60" s="223">
        <v>19</v>
      </c>
      <c r="X60" s="223">
        <v>7</v>
      </c>
      <c r="Y60" s="220">
        <v>1.0469999999999999</v>
      </c>
      <c r="Z60" s="220">
        <v>0.433</v>
      </c>
      <c r="AA60" s="220">
        <v>0</v>
      </c>
      <c r="AB60" s="220">
        <v>0.52</v>
      </c>
      <c r="AC60" s="223" t="s">
        <v>636</v>
      </c>
      <c r="AD60" s="223">
        <v>290</v>
      </c>
      <c r="AE60" s="223" t="s">
        <v>2523</v>
      </c>
      <c r="AF60" s="223">
        <v>1034</v>
      </c>
      <c r="AG60" s="223">
        <v>0</v>
      </c>
      <c r="AH60" s="223">
        <v>0</v>
      </c>
      <c r="AI60" s="223">
        <v>0</v>
      </c>
      <c r="AJ60" s="223">
        <v>0</v>
      </c>
      <c r="AK60" s="223">
        <v>0</v>
      </c>
      <c r="AL60" s="223">
        <v>0</v>
      </c>
      <c r="AM60" s="223">
        <v>0</v>
      </c>
      <c r="AN60" s="223">
        <v>0</v>
      </c>
      <c r="AO60" s="223">
        <v>0</v>
      </c>
      <c r="AP60" s="223">
        <v>0</v>
      </c>
      <c r="AQ60" s="223">
        <v>0</v>
      </c>
      <c r="AR60" s="223"/>
      <c r="AS60" s="223"/>
      <c r="AT60" s="223"/>
      <c r="AU60" s="223">
        <v>2019</v>
      </c>
      <c r="AV60" s="223" t="s">
        <v>5</v>
      </c>
      <c r="AW60" s="223">
        <v>1034</v>
      </c>
      <c r="AX60" s="223">
        <v>2039</v>
      </c>
      <c r="AY60" s="223"/>
      <c r="AZ60" s="223">
        <f t="shared" si="0"/>
        <v>0</v>
      </c>
      <c r="BA60" s="262"/>
      <c r="BB60" s="262"/>
      <c r="BC60" s="262"/>
      <c r="BD60" s="262"/>
      <c r="BE60" s="262">
        <f t="shared" si="1"/>
        <v>0</v>
      </c>
      <c r="BF60" s="220">
        <v>0</v>
      </c>
      <c r="BG60" s="223"/>
      <c r="BH60" s="223"/>
      <c r="BI60" s="223"/>
      <c r="BJ60" s="223"/>
      <c r="BK60" s="223"/>
      <c r="BL60" s="223"/>
      <c r="BM60" s="223"/>
      <c r="BN60" s="223"/>
      <c r="BO60" s="223"/>
      <c r="BP60" s="223"/>
      <c r="BQ60" s="223"/>
      <c r="BR60" s="220">
        <f t="shared" si="2"/>
        <v>9.9999999999999992E-2</v>
      </c>
      <c r="BS60" s="220">
        <v>0.1</v>
      </c>
      <c r="BT60" s="263" t="s">
        <v>2211</v>
      </c>
      <c r="BU60" s="263"/>
      <c r="BV60" s="220">
        <v>0.1</v>
      </c>
      <c r="BW60" s="263" t="s">
        <v>2212</v>
      </c>
      <c r="BX60" s="263"/>
      <c r="BY60" s="263"/>
      <c r="BZ60" s="220">
        <f t="shared" si="3"/>
        <v>8.4999999999999992E-2</v>
      </c>
      <c r="CA60" s="220">
        <v>0.1</v>
      </c>
      <c r="CB60" s="264" t="s">
        <v>2213</v>
      </c>
      <c r="CC60" s="264"/>
      <c r="CD60" s="264"/>
      <c r="CE60" s="264"/>
      <c r="CF60" s="220">
        <v>0.05</v>
      </c>
      <c r="CG60" s="264" t="s">
        <v>2214</v>
      </c>
      <c r="CH60" s="264"/>
      <c r="CI60" s="223"/>
      <c r="CJ60" s="223"/>
      <c r="CK60" s="223"/>
      <c r="CL60" s="223"/>
      <c r="CM60" s="223"/>
      <c r="CN60" s="223"/>
      <c r="CO60" s="223"/>
      <c r="CP60" s="223"/>
      <c r="CQ60" s="223"/>
      <c r="CR60" s="223"/>
      <c r="CS60" s="269" t="s">
        <v>2476</v>
      </c>
      <c r="CT60" s="269">
        <v>10009000</v>
      </c>
    </row>
    <row r="61" spans="1:98" s="239" customFormat="1" x14ac:dyDescent="0.25">
      <c r="A61" s="222">
        <v>10009401</v>
      </c>
      <c r="B61" s="223" t="s">
        <v>670</v>
      </c>
      <c r="C61" s="223" t="s">
        <v>671</v>
      </c>
      <c r="D61" s="220">
        <v>3</v>
      </c>
      <c r="E61" s="223" t="s">
        <v>650</v>
      </c>
      <c r="F61" s="221">
        <v>2367</v>
      </c>
      <c r="G61" s="223" t="s">
        <v>221</v>
      </c>
      <c r="H61" s="223" t="s">
        <v>2029</v>
      </c>
      <c r="I61" s="221" t="s">
        <v>637</v>
      </c>
      <c r="J61" s="221">
        <v>72352</v>
      </c>
      <c r="K61" s="221" t="s">
        <v>634</v>
      </c>
      <c r="L61" s="223">
        <v>1020</v>
      </c>
      <c r="M61" s="223">
        <v>16</v>
      </c>
      <c r="N61" s="223">
        <v>489</v>
      </c>
      <c r="O61" s="223">
        <v>1175</v>
      </c>
      <c r="P61" s="223">
        <v>1301</v>
      </c>
      <c r="Q61" s="223" t="s">
        <v>681</v>
      </c>
      <c r="R61" s="223" t="s">
        <v>2032</v>
      </c>
      <c r="S61" s="223">
        <v>1983</v>
      </c>
      <c r="T61" s="223">
        <v>1982</v>
      </c>
      <c r="U61" s="223">
        <v>7.5</v>
      </c>
      <c r="V61" s="223">
        <v>7.5</v>
      </c>
      <c r="W61" s="223">
        <v>19</v>
      </c>
      <c r="X61" s="223">
        <v>7</v>
      </c>
      <c r="Y61" s="220">
        <v>1.0469999999999999</v>
      </c>
      <c r="Z61" s="220">
        <v>0.433</v>
      </c>
      <c r="AA61" s="220">
        <v>0</v>
      </c>
      <c r="AB61" s="220">
        <v>0.52</v>
      </c>
      <c r="AC61" s="223" t="s">
        <v>636</v>
      </c>
      <c r="AD61" s="223">
        <v>489</v>
      </c>
      <c r="AE61" s="223" t="s">
        <v>2524</v>
      </c>
      <c r="AF61" s="223">
        <v>1301</v>
      </c>
      <c r="AG61" s="223">
        <v>0</v>
      </c>
      <c r="AH61" s="223">
        <v>0</v>
      </c>
      <c r="AI61" s="223">
        <v>0</v>
      </c>
      <c r="AJ61" s="223">
        <v>0</v>
      </c>
      <c r="AK61" s="223">
        <v>0</v>
      </c>
      <c r="AL61" s="223">
        <v>0</v>
      </c>
      <c r="AM61" s="223">
        <v>0</v>
      </c>
      <c r="AN61" s="223">
        <v>0</v>
      </c>
      <c r="AO61" s="223">
        <v>0</v>
      </c>
      <c r="AP61" s="223">
        <v>0</v>
      </c>
      <c r="AQ61" s="223">
        <v>0</v>
      </c>
      <c r="AR61" s="223"/>
      <c r="AS61" s="223"/>
      <c r="AT61" s="223"/>
      <c r="AU61" s="223">
        <v>2019</v>
      </c>
      <c r="AV61" s="223" t="s">
        <v>5</v>
      </c>
      <c r="AW61" s="223">
        <v>1301</v>
      </c>
      <c r="AX61" s="223">
        <v>2039</v>
      </c>
      <c r="AY61" s="223"/>
      <c r="AZ61" s="223">
        <f t="shared" si="0"/>
        <v>0</v>
      </c>
      <c r="BA61" s="262"/>
      <c r="BB61" s="262"/>
      <c r="BC61" s="262"/>
      <c r="BD61" s="262"/>
      <c r="BE61" s="262">
        <f t="shared" si="1"/>
        <v>0</v>
      </c>
      <c r="BF61" s="223"/>
      <c r="BG61" s="223"/>
      <c r="BH61" s="223"/>
      <c r="BI61" s="223"/>
      <c r="BJ61" s="223"/>
      <c r="BK61" s="223"/>
      <c r="BL61" s="223"/>
      <c r="BM61" s="223"/>
      <c r="BN61" s="223"/>
      <c r="BO61" s="223"/>
      <c r="BP61" s="223"/>
      <c r="BQ61" s="223"/>
      <c r="BR61" s="220">
        <f t="shared" si="2"/>
        <v>9.9999999999999992E-2</v>
      </c>
      <c r="BS61" s="220">
        <v>0.1</v>
      </c>
      <c r="BT61" s="263" t="s">
        <v>2211</v>
      </c>
      <c r="BU61" s="263"/>
      <c r="BV61" s="220">
        <v>0.1</v>
      </c>
      <c r="BW61" s="263" t="s">
        <v>2212</v>
      </c>
      <c r="BX61" s="263"/>
      <c r="BY61" s="263"/>
      <c r="BZ61" s="220">
        <f t="shared" si="3"/>
        <v>8.4999999999999992E-2</v>
      </c>
      <c r="CA61" s="220">
        <v>0.1</v>
      </c>
      <c r="CB61" s="264" t="s">
        <v>2213</v>
      </c>
      <c r="CC61" s="264"/>
      <c r="CD61" s="264"/>
      <c r="CE61" s="264"/>
      <c r="CF61" s="220">
        <v>0.05</v>
      </c>
      <c r="CG61" s="264" t="s">
        <v>2214</v>
      </c>
      <c r="CH61" s="264"/>
      <c r="CI61" s="223"/>
      <c r="CJ61" s="223"/>
      <c r="CK61" s="223"/>
      <c r="CL61" s="223"/>
      <c r="CM61" s="223"/>
      <c r="CN61" s="223"/>
      <c r="CO61" s="223"/>
      <c r="CP61" s="223"/>
      <c r="CQ61" s="223"/>
      <c r="CR61" s="223"/>
      <c r="CS61" s="269" t="s">
        <v>2476</v>
      </c>
      <c r="CT61" s="269">
        <v>10009000</v>
      </c>
    </row>
    <row r="62" spans="1:98" s="239" customFormat="1" x14ac:dyDescent="0.25">
      <c r="A62" s="222">
        <v>10009201</v>
      </c>
      <c r="B62" s="223" t="s">
        <v>670</v>
      </c>
      <c r="C62" s="223" t="s">
        <v>671</v>
      </c>
      <c r="D62" s="220">
        <v>3</v>
      </c>
      <c r="E62" s="223" t="s">
        <v>650</v>
      </c>
      <c r="F62" s="221">
        <v>2367</v>
      </c>
      <c r="G62" s="223" t="s">
        <v>221</v>
      </c>
      <c r="H62" s="223" t="s">
        <v>639</v>
      </c>
      <c r="I62" s="221">
        <v>7</v>
      </c>
      <c r="J62" s="221">
        <v>72352</v>
      </c>
      <c r="K62" s="221" t="s">
        <v>423</v>
      </c>
      <c r="L62" s="223">
        <v>1020</v>
      </c>
      <c r="M62" s="223">
        <v>12.9</v>
      </c>
      <c r="N62" s="223">
        <v>122</v>
      </c>
      <c r="O62" s="223">
        <v>694</v>
      </c>
      <c r="P62" s="223">
        <v>721</v>
      </c>
      <c r="Q62" s="223" t="s">
        <v>682</v>
      </c>
      <c r="R62" s="223" t="s">
        <v>2031</v>
      </c>
      <c r="S62" s="223">
        <v>1983</v>
      </c>
      <c r="T62" s="223">
        <v>1982</v>
      </c>
      <c r="U62" s="223">
        <v>7.5</v>
      </c>
      <c r="V62" s="223">
        <v>7.5</v>
      </c>
      <c r="W62" s="223">
        <v>22</v>
      </c>
      <c r="X62" s="223">
        <v>7</v>
      </c>
      <c r="Y62" s="220">
        <v>0</v>
      </c>
      <c r="Z62" s="220">
        <v>0</v>
      </c>
      <c r="AA62" s="220">
        <v>0</v>
      </c>
      <c r="AB62" s="220">
        <v>0</v>
      </c>
      <c r="AC62" s="223" t="s">
        <v>636</v>
      </c>
      <c r="AD62" s="223">
        <v>122</v>
      </c>
      <c r="AE62" s="223" t="s">
        <v>2525</v>
      </c>
      <c r="AF62" s="223">
        <v>721</v>
      </c>
      <c r="AG62" s="223">
        <v>0</v>
      </c>
      <c r="AH62" s="223">
        <v>0</v>
      </c>
      <c r="AI62" s="223">
        <v>0</v>
      </c>
      <c r="AJ62" s="223">
        <v>27</v>
      </c>
      <c r="AK62" s="223">
        <v>27</v>
      </c>
      <c r="AL62" s="223">
        <v>25</v>
      </c>
      <c r="AM62" s="223">
        <v>0</v>
      </c>
      <c r="AN62" s="223">
        <v>0</v>
      </c>
      <c r="AO62" s="223">
        <v>0</v>
      </c>
      <c r="AP62" s="223">
        <v>0</v>
      </c>
      <c r="AQ62" s="223">
        <v>0</v>
      </c>
      <c r="AR62" s="223"/>
      <c r="AS62" s="223"/>
      <c r="AT62" s="223"/>
      <c r="AU62" s="223">
        <v>2021</v>
      </c>
      <c r="AV62" s="223" t="s">
        <v>5</v>
      </c>
      <c r="AW62" s="223">
        <v>721</v>
      </c>
      <c r="AX62" s="223">
        <v>2003</v>
      </c>
      <c r="AY62" s="223"/>
      <c r="AZ62" s="223">
        <f t="shared" si="0"/>
        <v>27</v>
      </c>
      <c r="BA62" s="262">
        <v>599.46</v>
      </c>
      <c r="BB62" s="262">
        <v>0</v>
      </c>
      <c r="BC62" s="262">
        <v>586.26</v>
      </c>
      <c r="BD62" s="262">
        <v>0</v>
      </c>
      <c r="BE62" s="262">
        <f t="shared" si="1"/>
        <v>0.96682523963861045</v>
      </c>
      <c r="BF62" s="223"/>
      <c r="BG62" s="223"/>
      <c r="BH62" s="223"/>
      <c r="BI62" s="223"/>
      <c r="BJ62" s="223"/>
      <c r="BK62" s="223"/>
      <c r="BL62" s="223"/>
      <c r="BM62" s="223"/>
      <c r="BN62" s="223"/>
      <c r="BO62" s="223"/>
      <c r="BP62" s="223"/>
      <c r="BQ62" s="223"/>
      <c r="BR62" s="220">
        <f t="shared" si="2"/>
        <v>0.33999999999999997</v>
      </c>
      <c r="BS62" s="221">
        <v>0.4</v>
      </c>
      <c r="BT62" s="263" t="s">
        <v>2215</v>
      </c>
      <c r="BU62" s="263"/>
      <c r="BV62" s="221">
        <v>0.2</v>
      </c>
      <c r="BW62" s="263" t="s">
        <v>2216</v>
      </c>
      <c r="BX62" s="263"/>
      <c r="BY62" s="263"/>
      <c r="BZ62" s="220">
        <f t="shared" si="3"/>
        <v>0.185</v>
      </c>
      <c r="CA62" s="221">
        <v>0.2</v>
      </c>
      <c r="CB62" s="264" t="s">
        <v>2217</v>
      </c>
      <c r="CC62" s="264"/>
      <c r="CD62" s="264"/>
      <c r="CE62" s="264"/>
      <c r="CF62" s="221">
        <v>0.15</v>
      </c>
      <c r="CG62" s="264" t="s">
        <v>2218</v>
      </c>
      <c r="CH62" s="264"/>
      <c r="CI62" s="223"/>
      <c r="CJ62" s="223"/>
      <c r="CK62" s="223"/>
      <c r="CL62" s="223"/>
      <c r="CM62" s="223"/>
      <c r="CN62" s="223"/>
      <c r="CO62" s="223"/>
      <c r="CP62" s="223"/>
      <c r="CQ62" s="223"/>
      <c r="CR62" s="223"/>
      <c r="CS62" s="269" t="s">
        <v>2476</v>
      </c>
      <c r="CT62" s="269">
        <v>10009000</v>
      </c>
    </row>
    <row r="63" spans="1:98" s="239" customFormat="1" x14ac:dyDescent="0.25">
      <c r="A63" s="222">
        <v>10009202</v>
      </c>
      <c r="B63" s="223" t="s">
        <v>670</v>
      </c>
      <c r="C63" s="223" t="s">
        <v>671</v>
      </c>
      <c r="D63" s="220">
        <v>3</v>
      </c>
      <c r="E63" s="223" t="s">
        <v>650</v>
      </c>
      <c r="F63" s="221">
        <v>2367</v>
      </c>
      <c r="G63" s="223" t="s">
        <v>221</v>
      </c>
      <c r="H63" s="223" t="s">
        <v>639</v>
      </c>
      <c r="I63" s="221" t="s">
        <v>19</v>
      </c>
      <c r="J63" s="221">
        <v>72352</v>
      </c>
      <c r="K63" s="221" t="s">
        <v>423</v>
      </c>
      <c r="L63" s="223">
        <v>1020</v>
      </c>
      <c r="M63" s="223">
        <v>12.9</v>
      </c>
      <c r="N63" s="223">
        <v>47</v>
      </c>
      <c r="O63" s="223">
        <v>692</v>
      </c>
      <c r="P63" s="223">
        <v>705</v>
      </c>
      <c r="Q63" s="223" t="s">
        <v>682</v>
      </c>
      <c r="R63" s="223" t="s">
        <v>2031</v>
      </c>
      <c r="S63" s="223">
        <v>1983</v>
      </c>
      <c r="T63" s="223">
        <v>1982</v>
      </c>
      <c r="U63" s="223">
        <v>7.5</v>
      </c>
      <c r="V63" s="223">
        <v>7.5</v>
      </c>
      <c r="W63" s="223">
        <v>22</v>
      </c>
      <c r="X63" s="223">
        <v>7</v>
      </c>
      <c r="Y63" s="220">
        <v>0</v>
      </c>
      <c r="Z63" s="220">
        <v>0</v>
      </c>
      <c r="AA63" s="220">
        <v>0</v>
      </c>
      <c r="AB63" s="220">
        <v>0</v>
      </c>
      <c r="AC63" s="223" t="s">
        <v>636</v>
      </c>
      <c r="AD63" s="223">
        <v>47</v>
      </c>
      <c r="AE63" s="223" t="s">
        <v>2526</v>
      </c>
      <c r="AF63" s="223">
        <v>705</v>
      </c>
      <c r="AG63" s="223">
        <v>0</v>
      </c>
      <c r="AH63" s="223">
        <v>0</v>
      </c>
      <c r="AI63" s="223">
        <v>0</v>
      </c>
      <c r="AJ63" s="223">
        <v>9</v>
      </c>
      <c r="AK63" s="223">
        <v>9</v>
      </c>
      <c r="AL63" s="223">
        <v>9</v>
      </c>
      <c r="AM63" s="223">
        <v>0</v>
      </c>
      <c r="AN63" s="223">
        <v>0</v>
      </c>
      <c r="AO63" s="223">
        <v>0</v>
      </c>
      <c r="AP63" s="223">
        <v>0</v>
      </c>
      <c r="AQ63" s="223">
        <v>0</v>
      </c>
      <c r="AR63" s="223"/>
      <c r="AS63" s="223"/>
      <c r="AT63" s="223"/>
      <c r="AU63" s="223">
        <v>2021</v>
      </c>
      <c r="AV63" s="223" t="s">
        <v>5</v>
      </c>
      <c r="AW63" s="223">
        <v>705</v>
      </c>
      <c r="AX63" s="223">
        <v>2003</v>
      </c>
      <c r="AY63" s="223"/>
      <c r="AZ63" s="223">
        <f t="shared" si="0"/>
        <v>9</v>
      </c>
      <c r="BA63" s="262">
        <v>340.73</v>
      </c>
      <c r="BB63" s="262">
        <v>0</v>
      </c>
      <c r="BC63" s="262">
        <v>340.73</v>
      </c>
      <c r="BD63" s="262">
        <v>0</v>
      </c>
      <c r="BE63" s="262">
        <f t="shared" si="1"/>
        <v>0.84165360581537285</v>
      </c>
      <c r="BF63" s="223"/>
      <c r="BG63" s="223"/>
      <c r="BH63" s="223"/>
      <c r="BI63" s="223"/>
      <c r="BJ63" s="223"/>
      <c r="BK63" s="223"/>
      <c r="BL63" s="223"/>
      <c r="BM63" s="223"/>
      <c r="BN63" s="223"/>
      <c r="BO63" s="223"/>
      <c r="BP63" s="223"/>
      <c r="BQ63" s="223"/>
      <c r="BR63" s="220">
        <f t="shared" si="2"/>
        <v>0.33999999999999997</v>
      </c>
      <c r="BS63" s="221">
        <v>0.4</v>
      </c>
      <c r="BT63" s="263" t="s">
        <v>2215</v>
      </c>
      <c r="BU63" s="263"/>
      <c r="BV63" s="221">
        <v>0.2</v>
      </c>
      <c r="BW63" s="263" t="s">
        <v>2216</v>
      </c>
      <c r="BX63" s="263"/>
      <c r="BY63" s="263"/>
      <c r="BZ63" s="220">
        <f t="shared" si="3"/>
        <v>0.185</v>
      </c>
      <c r="CA63" s="221">
        <v>0.2</v>
      </c>
      <c r="CB63" s="264" t="s">
        <v>2217</v>
      </c>
      <c r="CC63" s="264"/>
      <c r="CD63" s="264"/>
      <c r="CE63" s="264"/>
      <c r="CF63" s="221">
        <v>0.15</v>
      </c>
      <c r="CG63" s="264" t="s">
        <v>2218</v>
      </c>
      <c r="CH63" s="264"/>
      <c r="CI63" s="223"/>
      <c r="CJ63" s="223"/>
      <c r="CK63" s="223"/>
      <c r="CL63" s="223"/>
      <c r="CM63" s="223"/>
      <c r="CN63" s="223"/>
      <c r="CO63" s="223"/>
      <c r="CP63" s="223"/>
      <c r="CQ63" s="223"/>
      <c r="CR63" s="223"/>
      <c r="CS63" s="269" t="s">
        <v>2476</v>
      </c>
      <c r="CT63" s="269">
        <v>10009000</v>
      </c>
    </row>
    <row r="64" spans="1:98" s="239" customFormat="1" x14ac:dyDescent="0.25">
      <c r="A64" s="222">
        <v>10009301</v>
      </c>
      <c r="B64" s="223" t="s">
        <v>670</v>
      </c>
      <c r="C64" s="223" t="s">
        <v>671</v>
      </c>
      <c r="D64" s="220">
        <v>3</v>
      </c>
      <c r="E64" s="223" t="s">
        <v>650</v>
      </c>
      <c r="F64" s="221">
        <v>2367</v>
      </c>
      <c r="G64" s="223" t="s">
        <v>221</v>
      </c>
      <c r="H64" s="223" t="s">
        <v>20</v>
      </c>
      <c r="I64" s="221">
        <v>8</v>
      </c>
      <c r="J64" s="221">
        <v>72352</v>
      </c>
      <c r="K64" s="221" t="s">
        <v>423</v>
      </c>
      <c r="L64" s="223">
        <v>1020</v>
      </c>
      <c r="M64" s="223">
        <v>12.9</v>
      </c>
      <c r="N64" s="223">
        <v>58</v>
      </c>
      <c r="O64" s="223">
        <v>562</v>
      </c>
      <c r="P64" s="223">
        <v>579</v>
      </c>
      <c r="Q64" s="223" t="s">
        <v>683</v>
      </c>
      <c r="R64" s="223" t="s">
        <v>2031</v>
      </c>
      <c r="S64" s="223">
        <v>1983</v>
      </c>
      <c r="T64" s="223">
        <v>1982</v>
      </c>
      <c r="U64" s="223">
        <v>7.5</v>
      </c>
      <c r="V64" s="223">
        <v>7.5</v>
      </c>
      <c r="W64" s="223">
        <v>19</v>
      </c>
      <c r="X64" s="223">
        <v>7</v>
      </c>
      <c r="Y64" s="220">
        <v>1</v>
      </c>
      <c r="Z64" s="220">
        <v>0</v>
      </c>
      <c r="AA64" s="220">
        <v>0</v>
      </c>
      <c r="AB64" s="220">
        <v>0</v>
      </c>
      <c r="AC64" s="223" t="s">
        <v>636</v>
      </c>
      <c r="AD64" s="223">
        <v>58</v>
      </c>
      <c r="AE64" s="223" t="s">
        <v>2527</v>
      </c>
      <c r="AF64" s="223">
        <v>579</v>
      </c>
      <c r="AG64" s="223">
        <v>0</v>
      </c>
      <c r="AH64" s="223">
        <v>0</v>
      </c>
      <c r="AI64" s="223">
        <v>0</v>
      </c>
      <c r="AJ64" s="223">
        <v>12</v>
      </c>
      <c r="AK64" s="223">
        <v>12</v>
      </c>
      <c r="AL64" s="223">
        <v>12</v>
      </c>
      <c r="AM64" s="223">
        <v>0</v>
      </c>
      <c r="AN64" s="223">
        <v>0</v>
      </c>
      <c r="AO64" s="223">
        <v>0</v>
      </c>
      <c r="AP64" s="223">
        <v>0</v>
      </c>
      <c r="AQ64" s="223">
        <v>0</v>
      </c>
      <c r="AR64" s="223"/>
      <c r="AS64" s="223"/>
      <c r="AT64" s="223"/>
      <c r="AU64" s="223">
        <v>2020</v>
      </c>
      <c r="AV64" s="223" t="s">
        <v>5</v>
      </c>
      <c r="AW64" s="223">
        <v>579</v>
      </c>
      <c r="AX64" s="223">
        <v>2003</v>
      </c>
      <c r="AY64" s="223"/>
      <c r="AZ64" s="223">
        <f t="shared" si="0"/>
        <v>12</v>
      </c>
      <c r="BA64" s="262">
        <v>407</v>
      </c>
      <c r="BB64" s="262">
        <v>0</v>
      </c>
      <c r="BC64" s="262">
        <v>407</v>
      </c>
      <c r="BD64" s="262">
        <v>0</v>
      </c>
      <c r="BE64" s="262">
        <f t="shared" si="1"/>
        <v>0.92763722215927746</v>
      </c>
      <c r="BF64" s="223"/>
      <c r="BG64" s="223"/>
      <c r="BH64" s="223"/>
      <c r="BI64" s="223"/>
      <c r="BJ64" s="223"/>
      <c r="BK64" s="223"/>
      <c r="BL64" s="223"/>
      <c r="BM64" s="223"/>
      <c r="BN64" s="223"/>
      <c r="BO64" s="223"/>
      <c r="BP64" s="223"/>
      <c r="BQ64" s="223"/>
      <c r="BR64" s="220">
        <f t="shared" si="2"/>
        <v>0.185</v>
      </c>
      <c r="BS64" s="220">
        <v>0.2</v>
      </c>
      <c r="BT64" s="263" t="s">
        <v>2219</v>
      </c>
      <c r="BU64" s="263"/>
      <c r="BV64" s="221">
        <v>0.15</v>
      </c>
      <c r="BW64" s="263" t="s">
        <v>2220</v>
      </c>
      <c r="BX64" s="263"/>
      <c r="BY64" s="263"/>
      <c r="BZ64" s="220">
        <f t="shared" si="3"/>
        <v>0.13500000000000001</v>
      </c>
      <c r="CA64" s="221">
        <v>0.15</v>
      </c>
      <c r="CB64" s="264" t="s">
        <v>2221</v>
      </c>
      <c r="CC64" s="264"/>
      <c r="CD64" s="264"/>
      <c r="CE64" s="264"/>
      <c r="CF64" s="221">
        <v>0.1</v>
      </c>
      <c r="CG64" s="264" t="s">
        <v>2222</v>
      </c>
      <c r="CH64" s="264"/>
      <c r="CI64" s="223"/>
      <c r="CJ64" s="223"/>
      <c r="CK64" s="223"/>
      <c r="CL64" s="223"/>
      <c r="CM64" s="223"/>
      <c r="CN64" s="223"/>
      <c r="CO64" s="223"/>
      <c r="CP64" s="223"/>
      <c r="CQ64" s="223"/>
      <c r="CR64" s="223"/>
      <c r="CS64" s="269" t="s">
        <v>2476</v>
      </c>
      <c r="CT64" s="269">
        <v>10009000</v>
      </c>
    </row>
    <row r="65" spans="1:98" s="239" customFormat="1" x14ac:dyDescent="0.25">
      <c r="A65" s="222">
        <v>10009302</v>
      </c>
      <c r="B65" s="223" t="s">
        <v>670</v>
      </c>
      <c r="C65" s="223" t="s">
        <v>671</v>
      </c>
      <c r="D65" s="220">
        <v>3</v>
      </c>
      <c r="E65" s="223" t="s">
        <v>650</v>
      </c>
      <c r="F65" s="221">
        <v>2367</v>
      </c>
      <c r="G65" s="223" t="s">
        <v>221</v>
      </c>
      <c r="H65" s="223" t="s">
        <v>20</v>
      </c>
      <c r="I65" s="221" t="s">
        <v>642</v>
      </c>
      <c r="J65" s="221">
        <v>72352</v>
      </c>
      <c r="K65" s="221" t="s">
        <v>423</v>
      </c>
      <c r="L65" s="223">
        <v>1020</v>
      </c>
      <c r="M65" s="223">
        <v>12.9</v>
      </c>
      <c r="N65" s="223">
        <v>35</v>
      </c>
      <c r="O65" s="223">
        <v>532</v>
      </c>
      <c r="P65" s="223">
        <v>542</v>
      </c>
      <c r="Q65" s="223" t="s">
        <v>684</v>
      </c>
      <c r="R65" s="223" t="s">
        <v>2031</v>
      </c>
      <c r="S65" s="223">
        <v>1983</v>
      </c>
      <c r="T65" s="223">
        <v>1982</v>
      </c>
      <c r="U65" s="223">
        <v>7.5</v>
      </c>
      <c r="V65" s="223">
        <v>7.5</v>
      </c>
      <c r="W65" s="223">
        <v>19</v>
      </c>
      <c r="X65" s="223">
        <v>7</v>
      </c>
      <c r="Y65" s="220">
        <v>1</v>
      </c>
      <c r="Z65" s="220">
        <v>0</v>
      </c>
      <c r="AA65" s="220">
        <v>0</v>
      </c>
      <c r="AB65" s="220">
        <v>0</v>
      </c>
      <c r="AC65" s="223" t="s">
        <v>636</v>
      </c>
      <c r="AD65" s="223">
        <v>35</v>
      </c>
      <c r="AE65" s="223" t="s">
        <v>2528</v>
      </c>
      <c r="AF65" s="223">
        <v>542</v>
      </c>
      <c r="AG65" s="223">
        <v>0</v>
      </c>
      <c r="AH65" s="223">
        <v>0</v>
      </c>
      <c r="AI65" s="223">
        <v>0</v>
      </c>
      <c r="AJ65" s="223">
        <v>6</v>
      </c>
      <c r="AK65" s="223">
        <v>6</v>
      </c>
      <c r="AL65" s="223">
        <v>6</v>
      </c>
      <c r="AM65" s="223">
        <v>0</v>
      </c>
      <c r="AN65" s="223">
        <v>0</v>
      </c>
      <c r="AO65" s="223">
        <v>0</v>
      </c>
      <c r="AP65" s="223">
        <v>0</v>
      </c>
      <c r="AQ65" s="223">
        <v>0</v>
      </c>
      <c r="AR65" s="223"/>
      <c r="AS65" s="223"/>
      <c r="AT65" s="223"/>
      <c r="AU65" s="223">
        <v>2020</v>
      </c>
      <c r="AV65" s="223" t="s">
        <v>5</v>
      </c>
      <c r="AW65" s="223">
        <v>542</v>
      </c>
      <c r="AX65" s="223">
        <v>2003</v>
      </c>
      <c r="AY65" s="223"/>
      <c r="AZ65" s="223">
        <f t="shared" si="0"/>
        <v>6</v>
      </c>
      <c r="BA65" s="262">
        <v>230.85</v>
      </c>
      <c r="BB65" s="262">
        <v>0</v>
      </c>
      <c r="BC65" s="262">
        <v>231.6</v>
      </c>
      <c r="BD65" s="262">
        <v>0</v>
      </c>
      <c r="BE65" s="262">
        <f t="shared" si="1"/>
        <v>0.81372985828469413</v>
      </c>
      <c r="BF65" s="223"/>
      <c r="BG65" s="223"/>
      <c r="BH65" s="223"/>
      <c r="BI65" s="223"/>
      <c r="BJ65" s="223"/>
      <c r="BK65" s="223"/>
      <c r="BL65" s="223"/>
      <c r="BM65" s="223"/>
      <c r="BN65" s="223"/>
      <c r="BO65" s="223"/>
      <c r="BP65" s="223"/>
      <c r="BQ65" s="223"/>
      <c r="BR65" s="220">
        <f t="shared" si="2"/>
        <v>0.185</v>
      </c>
      <c r="BS65" s="220">
        <v>0.2</v>
      </c>
      <c r="BT65" s="263" t="s">
        <v>2219</v>
      </c>
      <c r="BU65" s="263"/>
      <c r="BV65" s="221">
        <v>0.15</v>
      </c>
      <c r="BW65" s="263" t="s">
        <v>2220</v>
      </c>
      <c r="BX65" s="263"/>
      <c r="BY65" s="263"/>
      <c r="BZ65" s="220">
        <f t="shared" si="3"/>
        <v>0.13500000000000001</v>
      </c>
      <c r="CA65" s="221">
        <v>0.15</v>
      </c>
      <c r="CB65" s="264" t="s">
        <v>2221</v>
      </c>
      <c r="CC65" s="264"/>
      <c r="CD65" s="264"/>
      <c r="CE65" s="264"/>
      <c r="CF65" s="221">
        <v>0.1</v>
      </c>
      <c r="CG65" s="264" t="s">
        <v>2222</v>
      </c>
      <c r="CH65" s="264"/>
      <c r="CI65" s="223"/>
      <c r="CJ65" s="223"/>
      <c r="CK65" s="223"/>
      <c r="CL65" s="223"/>
      <c r="CM65" s="223"/>
      <c r="CN65" s="223"/>
      <c r="CO65" s="223"/>
      <c r="CP65" s="223"/>
      <c r="CQ65" s="223"/>
      <c r="CR65" s="223"/>
      <c r="CS65" s="269" t="s">
        <v>2476</v>
      </c>
      <c r="CT65" s="269">
        <v>10009000</v>
      </c>
    </row>
    <row r="66" spans="1:98" s="239" customFormat="1" x14ac:dyDescent="0.25">
      <c r="A66" s="222">
        <v>10010402</v>
      </c>
      <c r="B66" s="223" t="s">
        <v>670</v>
      </c>
      <c r="C66" s="223" t="s">
        <v>671</v>
      </c>
      <c r="D66" s="220" t="s">
        <v>685</v>
      </c>
      <c r="E66" s="223" t="s">
        <v>644</v>
      </c>
      <c r="F66" s="221">
        <v>2367</v>
      </c>
      <c r="G66" s="223" t="s">
        <v>221</v>
      </c>
      <c r="H66" s="223" t="s">
        <v>2029</v>
      </c>
      <c r="I66" s="221" t="s">
        <v>633</v>
      </c>
      <c r="J66" s="221">
        <v>72351</v>
      </c>
      <c r="K66" s="221" t="s">
        <v>634</v>
      </c>
      <c r="L66" s="223">
        <v>1020</v>
      </c>
      <c r="M66" s="223">
        <v>16</v>
      </c>
      <c r="N66" s="223">
        <v>716</v>
      </c>
      <c r="O66" s="223">
        <v>347</v>
      </c>
      <c r="P66" s="223">
        <v>518</v>
      </c>
      <c r="Q66" s="223" t="s">
        <v>686</v>
      </c>
      <c r="R66" s="223" t="s">
        <v>5</v>
      </c>
      <c r="S66" s="223">
        <v>1982</v>
      </c>
      <c r="T66" s="223">
        <v>1982</v>
      </c>
      <c r="U66" s="223">
        <v>7.5</v>
      </c>
      <c r="V66" s="223">
        <v>7.5</v>
      </c>
      <c r="W66" s="223">
        <v>18</v>
      </c>
      <c r="X66" s="223">
        <v>6</v>
      </c>
      <c r="Y66" s="220">
        <v>37.430000000000007</v>
      </c>
      <c r="Z66" s="220">
        <v>0.91</v>
      </c>
      <c r="AA66" s="220">
        <v>0.08</v>
      </c>
      <c r="AB66" s="220">
        <v>0.57999999999999996</v>
      </c>
      <c r="AC66" s="223" t="s">
        <v>636</v>
      </c>
      <c r="AD66" s="223">
        <v>80</v>
      </c>
      <c r="AE66" s="223">
        <v>14.199999999999998</v>
      </c>
      <c r="AF66" s="223">
        <v>16</v>
      </c>
      <c r="AG66" s="223">
        <v>5</v>
      </c>
      <c r="AH66" s="223">
        <v>5</v>
      </c>
      <c r="AI66" s="223">
        <v>5</v>
      </c>
      <c r="AJ66" s="223">
        <v>1</v>
      </c>
      <c r="AK66" s="223">
        <v>1</v>
      </c>
      <c r="AL66" s="223">
        <v>1</v>
      </c>
      <c r="AM66" s="223">
        <v>9</v>
      </c>
      <c r="AN66" s="223">
        <v>9</v>
      </c>
      <c r="AO66" s="223">
        <v>9</v>
      </c>
      <c r="AP66" s="223">
        <v>29</v>
      </c>
      <c r="AQ66" s="223">
        <v>0</v>
      </c>
      <c r="AR66" s="223"/>
      <c r="AS66" s="223"/>
      <c r="AT66" s="223"/>
      <c r="AU66" s="223" t="s">
        <v>5</v>
      </c>
      <c r="AV66" s="223" t="s">
        <v>5</v>
      </c>
      <c r="AW66" s="223">
        <v>0</v>
      </c>
      <c r="AX66" s="223">
        <v>2042</v>
      </c>
      <c r="AY66" s="223"/>
      <c r="AZ66" s="223">
        <f t="shared" si="0"/>
        <v>10</v>
      </c>
      <c r="BA66" s="262">
        <v>12.5</v>
      </c>
      <c r="BB66" s="262">
        <v>0</v>
      </c>
      <c r="BC66" s="262">
        <v>12.5</v>
      </c>
      <c r="BD66" s="262">
        <v>0</v>
      </c>
      <c r="BE66" s="262">
        <f t="shared" si="1"/>
        <v>0.30864199381923518</v>
      </c>
      <c r="BF66" s="220">
        <v>0</v>
      </c>
      <c r="BG66" s="223"/>
      <c r="BH66" s="223"/>
      <c r="BI66" s="223"/>
      <c r="BJ66" s="223"/>
      <c r="BK66" s="223"/>
      <c r="BL66" s="223"/>
      <c r="BM66" s="223"/>
      <c r="BN66" s="223"/>
      <c r="BO66" s="223"/>
      <c r="BP66" s="223"/>
      <c r="BQ66" s="223"/>
      <c r="BR66" s="220">
        <f t="shared" si="2"/>
        <v>9.9999999999999992E-2</v>
      </c>
      <c r="BS66" s="220">
        <v>0.1</v>
      </c>
      <c r="BT66" s="263" t="s">
        <v>2223</v>
      </c>
      <c r="BU66" s="263"/>
      <c r="BV66" s="220">
        <v>0.1</v>
      </c>
      <c r="BW66" s="263" t="s">
        <v>2224</v>
      </c>
      <c r="BX66" s="263"/>
      <c r="BY66" s="263"/>
      <c r="BZ66" s="220">
        <f t="shared" si="3"/>
        <v>8.4999999999999992E-2</v>
      </c>
      <c r="CA66" s="220">
        <v>0.1</v>
      </c>
      <c r="CB66" s="264" t="s">
        <v>2225</v>
      </c>
      <c r="CC66" s="264"/>
      <c r="CD66" s="264"/>
      <c r="CE66" s="264"/>
      <c r="CF66" s="220">
        <v>0.05</v>
      </c>
      <c r="CG66" s="264" t="s">
        <v>2226</v>
      </c>
      <c r="CH66" s="264"/>
      <c r="CI66" s="223"/>
      <c r="CJ66" s="223"/>
      <c r="CK66" s="223"/>
      <c r="CL66" s="223"/>
      <c r="CM66" s="223"/>
      <c r="CN66" s="223"/>
      <c r="CO66" s="223"/>
      <c r="CP66" s="223"/>
      <c r="CQ66" s="223"/>
      <c r="CR66" s="223"/>
      <c r="CS66" s="269" t="s">
        <v>2477</v>
      </c>
      <c r="CT66" s="269">
        <v>10010000</v>
      </c>
    </row>
    <row r="67" spans="1:98" s="239" customFormat="1" x14ac:dyDescent="0.25">
      <c r="A67" s="222">
        <v>10010401</v>
      </c>
      <c r="B67" s="223" t="s">
        <v>670</v>
      </c>
      <c r="C67" s="223" t="s">
        <v>671</v>
      </c>
      <c r="D67" s="220" t="s">
        <v>685</v>
      </c>
      <c r="E67" s="223" t="s">
        <v>644</v>
      </c>
      <c r="F67" s="221">
        <v>2367</v>
      </c>
      <c r="G67" s="223" t="s">
        <v>221</v>
      </c>
      <c r="H67" s="223" t="s">
        <v>2029</v>
      </c>
      <c r="I67" s="221" t="s">
        <v>637</v>
      </c>
      <c r="J67" s="221">
        <v>72351</v>
      </c>
      <c r="K67" s="221" t="s">
        <v>634</v>
      </c>
      <c r="L67" s="223">
        <v>1020</v>
      </c>
      <c r="M67" s="223">
        <v>16</v>
      </c>
      <c r="N67" s="223">
        <v>311</v>
      </c>
      <c r="O67" s="223">
        <v>1079</v>
      </c>
      <c r="P67" s="223">
        <v>983</v>
      </c>
      <c r="Q67" s="223" t="s">
        <v>686</v>
      </c>
      <c r="R67" s="223" t="s">
        <v>2030</v>
      </c>
      <c r="S67" s="223">
        <v>1982</v>
      </c>
      <c r="T67" s="223">
        <v>1982</v>
      </c>
      <c r="U67" s="223">
        <v>7.5</v>
      </c>
      <c r="V67" s="223">
        <v>7.5</v>
      </c>
      <c r="W67" s="223">
        <v>18</v>
      </c>
      <c r="X67" s="223">
        <v>6</v>
      </c>
      <c r="Y67" s="220">
        <v>37.430000000000007</v>
      </c>
      <c r="Z67" s="220">
        <v>0.91</v>
      </c>
      <c r="AA67" s="220">
        <v>0.08</v>
      </c>
      <c r="AB67" s="220">
        <v>0.57999999999999996</v>
      </c>
      <c r="AC67" s="223" t="s">
        <v>636</v>
      </c>
      <c r="AD67" s="223">
        <v>80</v>
      </c>
      <c r="AE67" s="223" t="s">
        <v>2529</v>
      </c>
      <c r="AF67" s="223">
        <v>48</v>
      </c>
      <c r="AG67" s="223">
        <v>15</v>
      </c>
      <c r="AH67" s="223">
        <v>15</v>
      </c>
      <c r="AI67" s="223">
        <v>15</v>
      </c>
      <c r="AJ67" s="223" t="s">
        <v>2491</v>
      </c>
      <c r="AK67" s="223">
        <v>0</v>
      </c>
      <c r="AL67" s="223">
        <v>0</v>
      </c>
      <c r="AM67" s="223">
        <v>18</v>
      </c>
      <c r="AN67" s="223">
        <v>18</v>
      </c>
      <c r="AO67" s="223">
        <v>16</v>
      </c>
      <c r="AP67" s="223">
        <v>9</v>
      </c>
      <c r="AQ67" s="223">
        <v>0</v>
      </c>
      <c r="AR67" s="223"/>
      <c r="AS67" s="223"/>
      <c r="AT67" s="223"/>
      <c r="AU67" s="223" t="s">
        <v>5</v>
      </c>
      <c r="AV67" s="223" t="s">
        <v>5</v>
      </c>
      <c r="AW67" s="223">
        <v>0</v>
      </c>
      <c r="AX67" s="223">
        <v>2042</v>
      </c>
      <c r="AY67" s="223"/>
      <c r="AZ67" s="223" t="e">
        <f t="shared" si="0"/>
        <v>#VALUE!</v>
      </c>
      <c r="BA67" s="262">
        <v>45.1</v>
      </c>
      <c r="BB67" s="262">
        <v>0</v>
      </c>
      <c r="BC67" s="262">
        <v>39.6</v>
      </c>
      <c r="BD67" s="262">
        <v>0</v>
      </c>
      <c r="BE67" s="262">
        <f t="shared" si="1"/>
        <v>0.32275141088405246</v>
      </c>
      <c r="BF67" s="223"/>
      <c r="BG67" s="223"/>
      <c r="BH67" s="223"/>
      <c r="BI67" s="223"/>
      <c r="BJ67" s="223"/>
      <c r="BK67" s="223"/>
      <c r="BL67" s="223"/>
      <c r="BM67" s="223"/>
      <c r="BN67" s="223"/>
      <c r="BO67" s="223"/>
      <c r="BP67" s="223"/>
      <c r="BQ67" s="223"/>
      <c r="BR67" s="220">
        <f t="shared" si="2"/>
        <v>9.9999999999999992E-2</v>
      </c>
      <c r="BS67" s="220">
        <v>0.1</v>
      </c>
      <c r="BT67" s="263" t="s">
        <v>2223</v>
      </c>
      <c r="BU67" s="263"/>
      <c r="BV67" s="220">
        <v>0.1</v>
      </c>
      <c r="BW67" s="263" t="s">
        <v>2224</v>
      </c>
      <c r="BX67" s="263"/>
      <c r="BY67" s="263"/>
      <c r="BZ67" s="220">
        <f t="shared" si="3"/>
        <v>8.4999999999999992E-2</v>
      </c>
      <c r="CA67" s="220">
        <v>0.1</v>
      </c>
      <c r="CB67" s="264" t="s">
        <v>2225</v>
      </c>
      <c r="CC67" s="264"/>
      <c r="CD67" s="264"/>
      <c r="CE67" s="264"/>
      <c r="CF67" s="220">
        <v>0.05</v>
      </c>
      <c r="CG67" s="264" t="s">
        <v>2226</v>
      </c>
      <c r="CH67" s="264"/>
      <c r="CI67" s="223"/>
      <c r="CJ67" s="223"/>
      <c r="CK67" s="223"/>
      <c r="CL67" s="223"/>
      <c r="CM67" s="223"/>
      <c r="CN67" s="223"/>
      <c r="CO67" s="223"/>
      <c r="CP67" s="223"/>
      <c r="CQ67" s="223"/>
      <c r="CR67" s="223"/>
      <c r="CS67" s="269" t="s">
        <v>2477</v>
      </c>
      <c r="CT67" s="269">
        <v>10010000</v>
      </c>
    </row>
    <row r="68" spans="1:98" s="239" customFormat="1" x14ac:dyDescent="0.25">
      <c r="A68" s="222">
        <v>10010201</v>
      </c>
      <c r="B68" s="223" t="s">
        <v>670</v>
      </c>
      <c r="C68" s="223" t="s">
        <v>671</v>
      </c>
      <c r="D68" s="220" t="s">
        <v>685</v>
      </c>
      <c r="E68" s="223" t="s">
        <v>644</v>
      </c>
      <c r="F68" s="221">
        <v>2367</v>
      </c>
      <c r="G68" s="223" t="s">
        <v>221</v>
      </c>
      <c r="H68" s="223" t="s">
        <v>639</v>
      </c>
      <c r="I68" s="221">
        <v>7</v>
      </c>
      <c r="J68" s="221">
        <v>72351</v>
      </c>
      <c r="K68" s="221" t="s">
        <v>423</v>
      </c>
      <c r="L68" s="223">
        <v>1020</v>
      </c>
      <c r="M68" s="223">
        <v>12.9</v>
      </c>
      <c r="N68" s="223">
        <v>32.5</v>
      </c>
      <c r="O68" s="223">
        <v>707.5</v>
      </c>
      <c r="P68" s="223">
        <v>718</v>
      </c>
      <c r="Q68" s="223" t="s">
        <v>687</v>
      </c>
      <c r="R68" s="223" t="s">
        <v>2030</v>
      </c>
      <c r="S68" s="223">
        <v>1982</v>
      </c>
      <c r="T68" s="223">
        <v>1982</v>
      </c>
      <c r="U68" s="223">
        <v>7.5</v>
      </c>
      <c r="V68" s="223">
        <v>7.5</v>
      </c>
      <c r="W68" s="223">
        <v>16</v>
      </c>
      <c r="X68" s="223">
        <v>7</v>
      </c>
      <c r="Y68" s="220">
        <v>37.430000000000007</v>
      </c>
      <c r="Z68" s="220">
        <v>0.91</v>
      </c>
      <c r="AA68" s="220">
        <v>0.08</v>
      </c>
      <c r="AB68" s="220">
        <v>0.57999999999999996</v>
      </c>
      <c r="AC68" s="223" t="s">
        <v>636</v>
      </c>
      <c r="AD68" s="223">
        <v>6</v>
      </c>
      <c r="AE68" s="223">
        <v>124.65</v>
      </c>
      <c r="AF68" s="223">
        <v>127</v>
      </c>
      <c r="AG68" s="223">
        <v>20</v>
      </c>
      <c r="AH68" s="223">
        <v>20</v>
      </c>
      <c r="AI68" s="223">
        <v>20</v>
      </c>
      <c r="AJ68" s="223">
        <v>11</v>
      </c>
      <c r="AK68" s="223">
        <v>11</v>
      </c>
      <c r="AL68" s="249">
        <v>9</v>
      </c>
      <c r="AM68" s="223">
        <v>0</v>
      </c>
      <c r="AN68" s="223">
        <v>0</v>
      </c>
      <c r="AO68" s="223">
        <v>0</v>
      </c>
      <c r="AP68" s="223">
        <v>1</v>
      </c>
      <c r="AQ68" s="223">
        <v>0</v>
      </c>
      <c r="AR68" s="223"/>
      <c r="AS68" s="223"/>
      <c r="AT68" s="223"/>
      <c r="AU68" s="223" t="s">
        <v>5</v>
      </c>
      <c r="AV68" s="223" t="s">
        <v>5</v>
      </c>
      <c r="AW68" s="223">
        <v>0</v>
      </c>
      <c r="AX68" s="223">
        <v>2023</v>
      </c>
      <c r="AY68" s="223"/>
      <c r="AZ68" s="223">
        <f t="shared" si="0"/>
        <v>11</v>
      </c>
      <c r="BA68" s="262"/>
      <c r="BB68" s="262"/>
      <c r="BC68" s="262"/>
      <c r="BD68" s="262"/>
      <c r="BE68" s="262">
        <f t="shared" si="1"/>
        <v>0</v>
      </c>
      <c r="BF68" s="223"/>
      <c r="BG68" s="223"/>
      <c r="BH68" s="223"/>
      <c r="BI68" s="223"/>
      <c r="BJ68" s="223"/>
      <c r="BK68" s="223"/>
      <c r="BL68" s="223"/>
      <c r="BM68" s="223"/>
      <c r="BN68" s="223"/>
      <c r="BO68" s="223"/>
      <c r="BP68" s="223"/>
      <c r="BQ68" s="223"/>
      <c r="BR68" s="220">
        <f t="shared" si="2"/>
        <v>0.33999999999999997</v>
      </c>
      <c r="BS68" s="221">
        <v>0.4</v>
      </c>
      <c r="BT68" s="263">
        <v>10010201</v>
      </c>
      <c r="BU68" s="263"/>
      <c r="BV68" s="221">
        <v>0.2</v>
      </c>
      <c r="BW68" s="263" t="s">
        <v>2227</v>
      </c>
      <c r="BX68" s="263"/>
      <c r="BY68" s="263"/>
      <c r="BZ68" s="220">
        <f t="shared" si="3"/>
        <v>0.185</v>
      </c>
      <c r="CA68" s="221">
        <v>0.2</v>
      </c>
      <c r="CB68" s="264" t="s">
        <v>2228</v>
      </c>
      <c r="CC68" s="264"/>
      <c r="CD68" s="264"/>
      <c r="CE68" s="264"/>
      <c r="CF68" s="221">
        <v>0.15</v>
      </c>
      <c r="CG68" s="264" t="s">
        <v>2229</v>
      </c>
      <c r="CH68" s="264"/>
      <c r="CI68" s="223"/>
      <c r="CJ68" s="223"/>
      <c r="CK68" s="223"/>
      <c r="CL68" s="223"/>
      <c r="CM68" s="223"/>
      <c r="CN68" s="223"/>
      <c r="CO68" s="223"/>
      <c r="CP68" s="223"/>
      <c r="CQ68" s="223"/>
      <c r="CR68" s="223"/>
      <c r="CS68" s="269" t="s">
        <v>2477</v>
      </c>
      <c r="CT68" s="269">
        <v>10010000</v>
      </c>
    </row>
    <row r="69" spans="1:98" s="239" customFormat="1" x14ac:dyDescent="0.25">
      <c r="A69" s="222">
        <v>10010301</v>
      </c>
      <c r="B69" s="223" t="s">
        <v>670</v>
      </c>
      <c r="C69" s="223" t="s">
        <v>671</v>
      </c>
      <c r="D69" s="220" t="s">
        <v>685</v>
      </c>
      <c r="E69" s="223" t="s">
        <v>644</v>
      </c>
      <c r="F69" s="221">
        <v>2367</v>
      </c>
      <c r="G69" s="223" t="s">
        <v>221</v>
      </c>
      <c r="H69" s="223" t="s">
        <v>20</v>
      </c>
      <c r="I69" s="221">
        <v>8</v>
      </c>
      <c r="J69" s="221">
        <v>72351</v>
      </c>
      <c r="K69" s="221" t="s">
        <v>423</v>
      </c>
      <c r="L69" s="223">
        <v>1020</v>
      </c>
      <c r="M69" s="223">
        <v>12.9</v>
      </c>
      <c r="N69" s="223">
        <v>152.5</v>
      </c>
      <c r="O69" s="223">
        <v>751.5</v>
      </c>
      <c r="P69" s="223">
        <v>787</v>
      </c>
      <c r="Q69" s="223" t="s">
        <v>688</v>
      </c>
      <c r="R69" s="223" t="s">
        <v>2030</v>
      </c>
      <c r="S69" s="223">
        <v>1982</v>
      </c>
      <c r="T69" s="223">
        <v>1982</v>
      </c>
      <c r="U69" s="223">
        <v>7.5</v>
      </c>
      <c r="V69" s="223">
        <v>7.5</v>
      </c>
      <c r="W69" s="223">
        <v>18</v>
      </c>
      <c r="X69" s="223">
        <v>6</v>
      </c>
      <c r="Y69" s="220">
        <v>37.430000000000007</v>
      </c>
      <c r="Z69" s="220">
        <v>0.91</v>
      </c>
      <c r="AA69" s="220">
        <v>0.08</v>
      </c>
      <c r="AB69" s="220">
        <v>0.57999999999999996</v>
      </c>
      <c r="AC69" s="223" t="s">
        <v>636</v>
      </c>
      <c r="AD69" s="223">
        <v>5</v>
      </c>
      <c r="AE69" s="223">
        <v>106.27</v>
      </c>
      <c r="AF69" s="223">
        <v>108</v>
      </c>
      <c r="AG69" s="223">
        <v>17</v>
      </c>
      <c r="AH69" s="223">
        <v>17</v>
      </c>
      <c r="AI69" s="223">
        <v>12</v>
      </c>
      <c r="AJ69" s="223">
        <v>10</v>
      </c>
      <c r="AK69" s="223">
        <v>10</v>
      </c>
      <c r="AL69" s="249">
        <v>9</v>
      </c>
      <c r="AM69" s="223">
        <v>0</v>
      </c>
      <c r="AN69" s="223">
        <v>0</v>
      </c>
      <c r="AO69" s="223">
        <v>0</v>
      </c>
      <c r="AP69" s="223">
        <v>2</v>
      </c>
      <c r="AQ69" s="223">
        <v>0</v>
      </c>
      <c r="AR69" s="223"/>
      <c r="AS69" s="223"/>
      <c r="AT69" s="223"/>
      <c r="AU69" s="223" t="s">
        <v>5</v>
      </c>
      <c r="AV69" s="223" t="s">
        <v>5</v>
      </c>
      <c r="AW69" s="223">
        <v>0</v>
      </c>
      <c r="AX69" s="223">
        <v>2023</v>
      </c>
      <c r="AY69" s="223"/>
      <c r="AZ69" s="223">
        <f t="shared" si="0"/>
        <v>10</v>
      </c>
      <c r="BA69" s="262">
        <v>0</v>
      </c>
      <c r="BB69" s="262">
        <v>0</v>
      </c>
      <c r="BC69" s="262">
        <v>0</v>
      </c>
      <c r="BD69" s="262">
        <v>0</v>
      </c>
      <c r="BE69" s="262">
        <f t="shared" si="1"/>
        <v>0</v>
      </c>
      <c r="BF69" s="223"/>
      <c r="BG69" s="223"/>
      <c r="BH69" s="223"/>
      <c r="BI69" s="223"/>
      <c r="BJ69" s="223"/>
      <c r="BK69" s="223"/>
      <c r="BL69" s="223"/>
      <c r="BM69" s="223"/>
      <c r="BN69" s="223"/>
      <c r="BO69" s="223"/>
      <c r="BP69" s="223"/>
      <c r="BQ69" s="223"/>
      <c r="BR69" s="220">
        <f t="shared" si="2"/>
        <v>0.185</v>
      </c>
      <c r="BS69" s="220">
        <v>0.2</v>
      </c>
      <c r="BT69" s="263">
        <v>10010301</v>
      </c>
      <c r="BU69" s="263"/>
      <c r="BV69" s="221">
        <v>0.15</v>
      </c>
      <c r="BW69" s="263" t="s">
        <v>2230</v>
      </c>
      <c r="BX69" s="263"/>
      <c r="BY69" s="263"/>
      <c r="BZ69" s="220">
        <f t="shared" si="3"/>
        <v>0.13500000000000001</v>
      </c>
      <c r="CA69" s="221">
        <v>0.15</v>
      </c>
      <c r="CB69" s="264" t="s">
        <v>2231</v>
      </c>
      <c r="CC69" s="264"/>
      <c r="CD69" s="264"/>
      <c r="CE69" s="264"/>
      <c r="CF69" s="221">
        <v>0.1</v>
      </c>
      <c r="CG69" s="264" t="s">
        <v>2232</v>
      </c>
      <c r="CH69" s="264"/>
      <c r="CI69" s="223"/>
      <c r="CJ69" s="223"/>
      <c r="CK69" s="223"/>
      <c r="CL69" s="223"/>
      <c r="CM69" s="223"/>
      <c r="CN69" s="223"/>
      <c r="CO69" s="223"/>
      <c r="CP69" s="223"/>
      <c r="CQ69" s="223"/>
      <c r="CR69" s="223"/>
      <c r="CS69" s="269" t="s">
        <v>2477</v>
      </c>
      <c r="CT69" s="269">
        <v>10010000</v>
      </c>
    </row>
    <row r="70" spans="1:98" s="239" customFormat="1" x14ac:dyDescent="0.25">
      <c r="A70" s="222">
        <v>10011402</v>
      </c>
      <c r="B70" s="223" t="s">
        <v>689</v>
      </c>
      <c r="C70" s="223" t="s">
        <v>690</v>
      </c>
      <c r="D70" s="220">
        <v>1</v>
      </c>
      <c r="E70" s="223" t="s">
        <v>632</v>
      </c>
      <c r="F70" s="221">
        <v>976</v>
      </c>
      <c r="G70" s="223" t="s">
        <v>221</v>
      </c>
      <c r="H70" s="223" t="s">
        <v>2029</v>
      </c>
      <c r="I70" s="221" t="s">
        <v>633</v>
      </c>
      <c r="J70" s="221">
        <v>72630</v>
      </c>
      <c r="K70" s="221" t="s">
        <v>634</v>
      </c>
      <c r="L70" s="223">
        <v>1020</v>
      </c>
      <c r="M70" s="223">
        <v>21.5</v>
      </c>
      <c r="N70" s="223">
        <v>1171</v>
      </c>
      <c r="O70" s="223">
        <v>895</v>
      </c>
      <c r="P70" s="223">
        <v>1145</v>
      </c>
      <c r="Q70" s="223" t="s">
        <v>691</v>
      </c>
      <c r="R70" s="223" t="s">
        <v>5</v>
      </c>
      <c r="S70" s="223">
        <v>1980</v>
      </c>
      <c r="T70" s="223">
        <v>1980</v>
      </c>
      <c r="U70" s="223">
        <v>7.5</v>
      </c>
      <c r="V70" s="223">
        <v>7.5</v>
      </c>
      <c r="W70" s="223">
        <v>42</v>
      </c>
      <c r="X70" s="223">
        <v>7</v>
      </c>
      <c r="Y70" s="220">
        <v>39.971040000000002</v>
      </c>
      <c r="Z70" s="220">
        <v>0.64700000000000002</v>
      </c>
      <c r="AA70" s="220">
        <v>0.08</v>
      </c>
      <c r="AB70" s="220">
        <v>0.30196000000000001</v>
      </c>
      <c r="AC70" s="223" t="s">
        <v>636</v>
      </c>
      <c r="AD70" s="223">
        <v>100</v>
      </c>
      <c r="AE70" s="223">
        <v>268.80000000000058</v>
      </c>
      <c r="AF70" s="223">
        <v>275</v>
      </c>
      <c r="AG70" s="223">
        <v>77</v>
      </c>
      <c r="AH70" s="223">
        <v>77</v>
      </c>
      <c r="AI70" s="223">
        <v>68</v>
      </c>
      <c r="AJ70" s="223">
        <v>2</v>
      </c>
      <c r="AK70" s="223">
        <v>2</v>
      </c>
      <c r="AL70" s="223">
        <v>2</v>
      </c>
      <c r="AM70" s="223">
        <v>135</v>
      </c>
      <c r="AN70" s="223">
        <v>135</v>
      </c>
      <c r="AO70" s="223">
        <v>42</v>
      </c>
      <c r="AP70" s="223">
        <v>78</v>
      </c>
      <c r="AQ70" s="223">
        <v>0</v>
      </c>
      <c r="AR70" s="223"/>
      <c r="AS70" s="223"/>
      <c r="AT70" s="223"/>
      <c r="AU70" s="223" t="s">
        <v>5</v>
      </c>
      <c r="AV70" s="223" t="s">
        <v>5</v>
      </c>
      <c r="AW70" s="223">
        <v>0</v>
      </c>
      <c r="AX70" s="223">
        <v>2026</v>
      </c>
      <c r="AY70" s="223"/>
      <c r="AZ70" s="223">
        <f t="shared" si="0"/>
        <v>137</v>
      </c>
      <c r="BA70" s="262">
        <v>166.5000000000002</v>
      </c>
      <c r="BB70" s="262">
        <v>0</v>
      </c>
      <c r="BC70" s="262">
        <v>169.50000000000011</v>
      </c>
      <c r="BD70" s="262">
        <v>0</v>
      </c>
      <c r="BE70" s="262">
        <f t="shared" si="1"/>
        <v>0.63006689596963183</v>
      </c>
      <c r="BF70" s="220">
        <v>0</v>
      </c>
      <c r="BG70" s="223"/>
      <c r="BH70" s="223"/>
      <c r="BI70" s="223"/>
      <c r="BJ70" s="223"/>
      <c r="BK70" s="223"/>
      <c r="BL70" s="223"/>
      <c r="BM70" s="223"/>
      <c r="BN70" s="223"/>
      <c r="BO70" s="223"/>
      <c r="BP70" s="223"/>
      <c r="BQ70" s="223"/>
      <c r="BR70" s="220">
        <f t="shared" si="2"/>
        <v>9.9999999999999992E-2</v>
      </c>
      <c r="BS70" s="220">
        <v>0.1</v>
      </c>
      <c r="BT70" s="263" t="s">
        <v>2233</v>
      </c>
      <c r="BU70" s="263"/>
      <c r="BV70" s="220">
        <v>0.1</v>
      </c>
      <c r="BW70" s="263" t="s">
        <v>2234</v>
      </c>
      <c r="BX70" s="263"/>
      <c r="BY70" s="263"/>
      <c r="BZ70" s="220">
        <f t="shared" si="3"/>
        <v>8.4999999999999992E-2</v>
      </c>
      <c r="CA70" s="220">
        <v>0.1</v>
      </c>
      <c r="CB70" s="264" t="s">
        <v>2235</v>
      </c>
      <c r="CC70" s="264"/>
      <c r="CD70" s="264"/>
      <c r="CE70" s="264"/>
      <c r="CF70" s="220">
        <v>0.05</v>
      </c>
      <c r="CG70" s="263" t="s">
        <v>2236</v>
      </c>
      <c r="CH70" s="263"/>
      <c r="CI70" s="223"/>
      <c r="CJ70" s="223"/>
      <c r="CK70" s="223"/>
      <c r="CL70" s="223"/>
      <c r="CM70" s="223"/>
      <c r="CN70" s="223"/>
      <c r="CO70" s="223"/>
      <c r="CP70" s="223"/>
      <c r="CQ70" s="223"/>
      <c r="CR70" s="223"/>
      <c r="CS70" s="269" t="s">
        <v>2478</v>
      </c>
      <c r="CT70" s="269">
        <v>10011000</v>
      </c>
    </row>
    <row r="71" spans="1:98" s="239" customFormat="1" x14ac:dyDescent="0.25">
      <c r="A71" s="222">
        <v>10011401</v>
      </c>
      <c r="B71" s="223" t="s">
        <v>689</v>
      </c>
      <c r="C71" s="223" t="s">
        <v>690</v>
      </c>
      <c r="D71" s="220">
        <v>1</v>
      </c>
      <c r="E71" s="223" t="s">
        <v>632</v>
      </c>
      <c r="F71" s="221">
        <v>976</v>
      </c>
      <c r="G71" s="223" t="s">
        <v>221</v>
      </c>
      <c r="H71" s="223" t="s">
        <v>2029</v>
      </c>
      <c r="I71" s="221" t="s">
        <v>637</v>
      </c>
      <c r="J71" s="221">
        <v>72630</v>
      </c>
      <c r="K71" s="221" t="s">
        <v>634</v>
      </c>
      <c r="L71" s="223">
        <v>1020</v>
      </c>
      <c r="M71" s="223">
        <v>21.5</v>
      </c>
      <c r="N71" s="223">
        <v>1182</v>
      </c>
      <c r="O71" s="223">
        <v>1468</v>
      </c>
      <c r="P71" s="223">
        <v>1509</v>
      </c>
      <c r="Q71" s="223" t="s">
        <v>691</v>
      </c>
      <c r="R71" s="223" t="s">
        <v>2030</v>
      </c>
      <c r="S71" s="223">
        <v>1980</v>
      </c>
      <c r="T71" s="223">
        <v>1980</v>
      </c>
      <c r="U71" s="223">
        <v>7.5</v>
      </c>
      <c r="V71" s="223">
        <v>7.5</v>
      </c>
      <c r="W71" s="223">
        <v>42</v>
      </c>
      <c r="X71" s="223">
        <v>7</v>
      </c>
      <c r="Y71" s="220">
        <v>39.971040000000002</v>
      </c>
      <c r="Z71" s="220">
        <v>0.64700000000000002</v>
      </c>
      <c r="AA71" s="220">
        <v>0.08</v>
      </c>
      <c r="AB71" s="220">
        <v>0.30196000000000001</v>
      </c>
      <c r="AC71" s="223" t="s">
        <v>636</v>
      </c>
      <c r="AD71" s="223">
        <v>160</v>
      </c>
      <c r="AE71" s="223">
        <v>106.06400000000002</v>
      </c>
      <c r="AF71" s="223">
        <v>120</v>
      </c>
      <c r="AG71" s="223">
        <v>69</v>
      </c>
      <c r="AH71" s="223">
        <v>69</v>
      </c>
      <c r="AI71" s="223">
        <v>68</v>
      </c>
      <c r="AJ71" s="223">
        <v>6</v>
      </c>
      <c r="AK71" s="223">
        <v>6</v>
      </c>
      <c r="AL71" s="223">
        <v>6</v>
      </c>
      <c r="AM71" s="223">
        <v>32</v>
      </c>
      <c r="AN71" s="223">
        <v>32</v>
      </c>
      <c r="AO71" s="223">
        <v>32</v>
      </c>
      <c r="AP71" s="223">
        <v>15</v>
      </c>
      <c r="AQ71" s="223">
        <v>0</v>
      </c>
      <c r="AR71" s="223"/>
      <c r="AS71" s="223"/>
      <c r="AT71" s="223"/>
      <c r="AU71" s="223" t="s">
        <v>5</v>
      </c>
      <c r="AV71" s="223" t="s">
        <v>5</v>
      </c>
      <c r="AW71" s="223">
        <v>0</v>
      </c>
      <c r="AX71" s="223">
        <v>2026</v>
      </c>
      <c r="AY71" s="223"/>
      <c r="AZ71" s="223">
        <f t="shared" si="0"/>
        <v>38</v>
      </c>
      <c r="BA71" s="262">
        <v>113.56400000000001</v>
      </c>
      <c r="BB71" s="262">
        <v>0</v>
      </c>
      <c r="BC71" s="262">
        <v>112.364</v>
      </c>
      <c r="BD71" s="262">
        <v>0</v>
      </c>
      <c r="BE71" s="262">
        <f t="shared" si="1"/>
        <v>0.44808246644325339</v>
      </c>
      <c r="BF71" s="223"/>
      <c r="BG71" s="223"/>
      <c r="BH71" s="223"/>
      <c r="BI71" s="223"/>
      <c r="BJ71" s="223"/>
      <c r="BK71" s="223"/>
      <c r="BL71" s="223"/>
      <c r="BM71" s="223"/>
      <c r="BN71" s="223"/>
      <c r="BO71" s="223"/>
      <c r="BP71" s="223"/>
      <c r="BQ71" s="223"/>
      <c r="BR71" s="220">
        <f t="shared" si="2"/>
        <v>9.9999999999999992E-2</v>
      </c>
      <c r="BS71" s="220">
        <v>0.1</v>
      </c>
      <c r="BT71" s="263" t="s">
        <v>2233</v>
      </c>
      <c r="BU71" s="263"/>
      <c r="BV71" s="220">
        <v>0.1</v>
      </c>
      <c r="BW71" s="263" t="s">
        <v>2234</v>
      </c>
      <c r="BX71" s="263"/>
      <c r="BY71" s="263"/>
      <c r="BZ71" s="220">
        <f t="shared" si="3"/>
        <v>8.4999999999999992E-2</v>
      </c>
      <c r="CA71" s="220">
        <v>0.1</v>
      </c>
      <c r="CB71" s="264" t="s">
        <v>2235</v>
      </c>
      <c r="CC71" s="264"/>
      <c r="CD71" s="264"/>
      <c r="CE71" s="264"/>
      <c r="CF71" s="220">
        <v>0.05</v>
      </c>
      <c r="CG71" s="263" t="s">
        <v>2236</v>
      </c>
      <c r="CH71" s="263"/>
      <c r="CI71" s="223"/>
      <c r="CJ71" s="223"/>
      <c r="CK71" s="223"/>
      <c r="CL71" s="223"/>
      <c r="CM71" s="223"/>
      <c r="CN71" s="223"/>
      <c r="CO71" s="223"/>
      <c r="CP71" s="223"/>
      <c r="CQ71" s="223"/>
      <c r="CR71" s="223"/>
      <c r="CS71" s="269" t="s">
        <v>2478</v>
      </c>
      <c r="CT71" s="269">
        <v>10011000</v>
      </c>
    </row>
    <row r="72" spans="1:98" s="239" customFormat="1" x14ac:dyDescent="0.25">
      <c r="A72" s="222">
        <v>10011201</v>
      </c>
      <c r="B72" s="223" t="s">
        <v>689</v>
      </c>
      <c r="C72" s="223" t="s">
        <v>690</v>
      </c>
      <c r="D72" s="220">
        <v>1</v>
      </c>
      <c r="E72" s="223" t="s">
        <v>632</v>
      </c>
      <c r="F72" s="221">
        <v>976</v>
      </c>
      <c r="G72" s="223" t="s">
        <v>221</v>
      </c>
      <c r="H72" s="223" t="s">
        <v>639</v>
      </c>
      <c r="I72" s="221">
        <v>7</v>
      </c>
      <c r="J72" s="221">
        <v>72630</v>
      </c>
      <c r="K72" s="221" t="s">
        <v>423</v>
      </c>
      <c r="L72" s="223">
        <v>1020</v>
      </c>
      <c r="M72" s="223">
        <v>16</v>
      </c>
      <c r="N72" s="223">
        <v>64</v>
      </c>
      <c r="O72" s="223">
        <v>789</v>
      </c>
      <c r="P72" s="223">
        <v>808</v>
      </c>
      <c r="Q72" s="223" t="s">
        <v>692</v>
      </c>
      <c r="R72" s="223" t="s">
        <v>2030</v>
      </c>
      <c r="S72" s="223">
        <v>1980</v>
      </c>
      <c r="T72" s="223">
        <v>1980</v>
      </c>
      <c r="U72" s="223">
        <v>7.5</v>
      </c>
      <c r="V72" s="223">
        <v>7.5</v>
      </c>
      <c r="W72" s="223">
        <v>79</v>
      </c>
      <c r="X72" s="223">
        <v>5</v>
      </c>
      <c r="Y72" s="220">
        <v>39.971040000000002</v>
      </c>
      <c r="Z72" s="220">
        <v>0.64700000000000002</v>
      </c>
      <c r="AA72" s="220">
        <v>0.08</v>
      </c>
      <c r="AB72" s="220">
        <v>0.30196000000000001</v>
      </c>
      <c r="AC72" s="223" t="s">
        <v>636</v>
      </c>
      <c r="AD72" s="223">
        <v>17</v>
      </c>
      <c r="AE72" s="223">
        <v>0</v>
      </c>
      <c r="AF72" s="223">
        <v>5</v>
      </c>
      <c r="AG72" s="223">
        <v>0</v>
      </c>
      <c r="AH72" s="223">
        <v>0</v>
      </c>
      <c r="AI72" s="223">
        <v>0</v>
      </c>
      <c r="AJ72" s="223">
        <v>0</v>
      </c>
      <c r="AK72" s="223">
        <v>0</v>
      </c>
      <c r="AL72" s="223">
        <v>0</v>
      </c>
      <c r="AM72" s="223">
        <v>0</v>
      </c>
      <c r="AN72" s="223">
        <v>0</v>
      </c>
      <c r="AO72" s="223">
        <v>0</v>
      </c>
      <c r="AP72" s="223">
        <v>1</v>
      </c>
      <c r="AQ72" s="223">
        <v>0</v>
      </c>
      <c r="AR72" s="223"/>
      <c r="AS72" s="223"/>
      <c r="AT72" s="223"/>
      <c r="AU72" s="223" t="s">
        <v>5</v>
      </c>
      <c r="AV72" s="223" t="s">
        <v>5</v>
      </c>
      <c r="AW72" s="223">
        <v>0</v>
      </c>
      <c r="AX72" s="223">
        <v>2026</v>
      </c>
      <c r="AY72" s="223"/>
      <c r="AZ72" s="223">
        <f t="shared" si="0"/>
        <v>0</v>
      </c>
      <c r="BA72" s="262"/>
      <c r="BB72" s="262"/>
      <c r="BC72" s="262"/>
      <c r="BD72" s="262"/>
      <c r="BE72" s="262">
        <f t="shared" si="1"/>
        <v>0</v>
      </c>
      <c r="BF72" s="223"/>
      <c r="BG72" s="223"/>
      <c r="BH72" s="223"/>
      <c r="BI72" s="223"/>
      <c r="BJ72" s="223"/>
      <c r="BK72" s="223"/>
      <c r="BL72" s="223"/>
      <c r="BM72" s="223"/>
      <c r="BN72" s="223"/>
      <c r="BO72" s="223"/>
      <c r="BP72" s="223"/>
      <c r="BQ72" s="223"/>
      <c r="BR72" s="220">
        <f t="shared" si="2"/>
        <v>0.33999999999999997</v>
      </c>
      <c r="BS72" s="221">
        <v>0.4</v>
      </c>
      <c r="BT72" s="263" t="s">
        <v>2237</v>
      </c>
      <c r="BU72" s="263"/>
      <c r="BV72" s="221">
        <v>0.2</v>
      </c>
      <c r="BW72" s="263" t="s">
        <v>2238</v>
      </c>
      <c r="BX72" s="263"/>
      <c r="BY72" s="263"/>
      <c r="BZ72" s="220">
        <f t="shared" si="3"/>
        <v>0.185</v>
      </c>
      <c r="CA72" s="221">
        <v>0.2</v>
      </c>
      <c r="CB72" s="263" t="s">
        <v>2239</v>
      </c>
      <c r="CC72" s="263"/>
      <c r="CD72" s="263"/>
      <c r="CE72" s="263"/>
      <c r="CF72" s="221">
        <v>0.15</v>
      </c>
      <c r="CG72" s="264" t="s">
        <v>2240</v>
      </c>
      <c r="CH72" s="264"/>
      <c r="CI72" s="223"/>
      <c r="CJ72" s="223"/>
      <c r="CK72" s="223"/>
      <c r="CL72" s="223"/>
      <c r="CM72" s="223"/>
      <c r="CN72" s="223"/>
      <c r="CO72" s="223"/>
      <c r="CP72" s="223"/>
      <c r="CQ72" s="223"/>
      <c r="CR72" s="223"/>
      <c r="CS72" s="269" t="s">
        <v>2478</v>
      </c>
      <c r="CT72" s="269">
        <v>10011000</v>
      </c>
    </row>
    <row r="73" spans="1:98" s="239" customFormat="1" x14ac:dyDescent="0.25">
      <c r="A73" s="222">
        <v>10011202</v>
      </c>
      <c r="B73" s="223" t="s">
        <v>689</v>
      </c>
      <c r="C73" s="223" t="s">
        <v>690</v>
      </c>
      <c r="D73" s="220">
        <v>1</v>
      </c>
      <c r="E73" s="223" t="s">
        <v>632</v>
      </c>
      <c r="F73" s="221">
        <v>976</v>
      </c>
      <c r="G73" s="223" t="s">
        <v>221</v>
      </c>
      <c r="H73" s="223" t="s">
        <v>639</v>
      </c>
      <c r="I73" s="221" t="s">
        <v>19</v>
      </c>
      <c r="J73" s="221">
        <v>72630</v>
      </c>
      <c r="K73" s="221" t="s">
        <v>423</v>
      </c>
      <c r="L73" s="223">
        <v>1020</v>
      </c>
      <c r="M73" s="223">
        <v>16</v>
      </c>
      <c r="N73" s="223">
        <v>99</v>
      </c>
      <c r="O73" s="223">
        <v>772</v>
      </c>
      <c r="P73" s="223">
        <v>798</v>
      </c>
      <c r="Q73" s="223" t="s">
        <v>693</v>
      </c>
      <c r="R73" s="223" t="s">
        <v>2030</v>
      </c>
      <c r="S73" s="223">
        <v>1980</v>
      </c>
      <c r="T73" s="223">
        <v>1980</v>
      </c>
      <c r="U73" s="223">
        <v>7.5</v>
      </c>
      <c r="V73" s="223">
        <v>7.5</v>
      </c>
      <c r="W73" s="223">
        <v>79</v>
      </c>
      <c r="X73" s="223">
        <v>5</v>
      </c>
      <c r="Y73" s="220">
        <v>39.971040000000002</v>
      </c>
      <c r="Z73" s="220">
        <v>0.64700000000000002</v>
      </c>
      <c r="AA73" s="220">
        <v>0.08</v>
      </c>
      <c r="AB73" s="220">
        <v>0.30196000000000001</v>
      </c>
      <c r="AC73" s="223" t="s">
        <v>636</v>
      </c>
      <c r="AD73" s="223">
        <v>6</v>
      </c>
      <c r="AE73" s="223">
        <v>24.4</v>
      </c>
      <c r="AF73" s="223">
        <v>25</v>
      </c>
      <c r="AG73" s="223">
        <v>3</v>
      </c>
      <c r="AH73" s="223">
        <v>3</v>
      </c>
      <c r="AI73" s="223" t="s">
        <v>2509</v>
      </c>
      <c r="AJ73" s="223">
        <v>4</v>
      </c>
      <c r="AK73" s="223">
        <v>4</v>
      </c>
      <c r="AL73" s="223">
        <v>0</v>
      </c>
      <c r="AM73" s="223">
        <v>0</v>
      </c>
      <c r="AN73" s="223">
        <v>0</v>
      </c>
      <c r="AO73" s="223">
        <v>0</v>
      </c>
      <c r="AP73" s="223">
        <v>1</v>
      </c>
      <c r="AQ73" s="223">
        <v>0</v>
      </c>
      <c r="AR73" s="223"/>
      <c r="AS73" s="223"/>
      <c r="AT73" s="223"/>
      <c r="AU73" s="223" t="s">
        <v>5</v>
      </c>
      <c r="AV73" s="223" t="s">
        <v>5</v>
      </c>
      <c r="AW73" s="223">
        <v>0</v>
      </c>
      <c r="AX73" s="223">
        <v>2026</v>
      </c>
      <c r="AY73" s="223"/>
      <c r="AZ73" s="223">
        <f t="shared" si="0"/>
        <v>4</v>
      </c>
      <c r="BA73" s="262">
        <v>33</v>
      </c>
      <c r="BB73" s="262">
        <v>19.909988129527765</v>
      </c>
      <c r="BC73" s="262">
        <v>33</v>
      </c>
      <c r="BD73" s="262">
        <v>19.909988129527765</v>
      </c>
      <c r="BE73" s="262">
        <f t="shared" si="1"/>
        <v>0.19505717169360623</v>
      </c>
      <c r="BF73" s="223"/>
      <c r="BG73" s="223"/>
      <c r="BH73" s="223"/>
      <c r="BI73" s="223"/>
      <c r="BJ73" s="223"/>
      <c r="BK73" s="223"/>
      <c r="BL73" s="223"/>
      <c r="BM73" s="223"/>
      <c r="BN73" s="223"/>
      <c r="BO73" s="223"/>
      <c r="BP73" s="223"/>
      <c r="BQ73" s="223"/>
      <c r="BR73" s="220">
        <f t="shared" si="2"/>
        <v>0.33999999999999997</v>
      </c>
      <c r="BS73" s="221">
        <v>0.4</v>
      </c>
      <c r="BT73" s="263" t="s">
        <v>2237</v>
      </c>
      <c r="BU73" s="263"/>
      <c r="BV73" s="221">
        <v>0.2</v>
      </c>
      <c r="BW73" s="263" t="s">
        <v>2238</v>
      </c>
      <c r="BX73" s="263"/>
      <c r="BY73" s="263"/>
      <c r="BZ73" s="220">
        <f t="shared" si="3"/>
        <v>0.185</v>
      </c>
      <c r="CA73" s="221">
        <v>0.2</v>
      </c>
      <c r="CB73" s="263" t="s">
        <v>2239</v>
      </c>
      <c r="CC73" s="263"/>
      <c r="CD73" s="263"/>
      <c r="CE73" s="263"/>
      <c r="CF73" s="221">
        <v>0.15</v>
      </c>
      <c r="CG73" s="264" t="s">
        <v>2240</v>
      </c>
      <c r="CH73" s="264"/>
      <c r="CI73" s="223"/>
      <c r="CJ73" s="223"/>
      <c r="CK73" s="223"/>
      <c r="CL73" s="223"/>
      <c r="CM73" s="223"/>
      <c r="CN73" s="223"/>
      <c r="CO73" s="223"/>
      <c r="CP73" s="223"/>
      <c r="CQ73" s="223"/>
      <c r="CR73" s="223"/>
      <c r="CS73" s="269" t="s">
        <v>2478</v>
      </c>
      <c r="CT73" s="269">
        <v>10011000</v>
      </c>
    </row>
    <row r="74" spans="1:98" s="239" customFormat="1" x14ac:dyDescent="0.25">
      <c r="A74" s="222">
        <v>10011301</v>
      </c>
      <c r="B74" s="223" t="s">
        <v>689</v>
      </c>
      <c r="C74" s="223" t="s">
        <v>690</v>
      </c>
      <c r="D74" s="220">
        <v>1</v>
      </c>
      <c r="E74" s="223" t="s">
        <v>632</v>
      </c>
      <c r="F74" s="221">
        <v>976</v>
      </c>
      <c r="G74" s="223" t="s">
        <v>221</v>
      </c>
      <c r="H74" s="223" t="s">
        <v>20</v>
      </c>
      <c r="I74" s="221">
        <v>8</v>
      </c>
      <c r="J74" s="221">
        <v>72630</v>
      </c>
      <c r="K74" s="221" t="s">
        <v>423</v>
      </c>
      <c r="L74" s="223">
        <v>1020</v>
      </c>
      <c r="M74" s="223">
        <v>16</v>
      </c>
      <c r="N74" s="223">
        <v>914</v>
      </c>
      <c r="O74" s="223">
        <v>843</v>
      </c>
      <c r="P74" s="223">
        <v>971</v>
      </c>
      <c r="Q74" s="223" t="s">
        <v>694</v>
      </c>
      <c r="R74" s="223" t="s">
        <v>2031</v>
      </c>
      <c r="S74" s="223">
        <v>1980</v>
      </c>
      <c r="T74" s="223">
        <v>1980</v>
      </c>
      <c r="U74" s="223">
        <v>7.5</v>
      </c>
      <c r="V74" s="223">
        <v>7.5</v>
      </c>
      <c r="W74" s="223">
        <v>42</v>
      </c>
      <c r="X74" s="223">
        <v>7</v>
      </c>
      <c r="Y74" s="220">
        <v>4.1200399999999995</v>
      </c>
      <c r="Z74" s="220">
        <v>0.57799999999999996</v>
      </c>
      <c r="AA74" s="220">
        <v>0</v>
      </c>
      <c r="AB74" s="220">
        <v>0.30196000000000001</v>
      </c>
      <c r="AC74" s="223" t="s">
        <v>636</v>
      </c>
      <c r="AD74" s="223">
        <v>914</v>
      </c>
      <c r="AE74" s="223" t="s">
        <v>2530</v>
      </c>
      <c r="AF74" s="223">
        <v>971</v>
      </c>
      <c r="AG74" s="223">
        <v>0</v>
      </c>
      <c r="AH74" s="223">
        <v>0</v>
      </c>
      <c r="AI74" s="223">
        <v>0</v>
      </c>
      <c r="AJ74" s="223">
        <v>57</v>
      </c>
      <c r="AK74" s="223">
        <v>57</v>
      </c>
      <c r="AL74" s="223">
        <v>22</v>
      </c>
      <c r="AM74" s="223">
        <v>0</v>
      </c>
      <c r="AN74" s="223">
        <v>0</v>
      </c>
      <c r="AO74" s="223">
        <v>0</v>
      </c>
      <c r="AP74" s="223">
        <v>2</v>
      </c>
      <c r="AQ74" s="223">
        <v>0</v>
      </c>
      <c r="AR74" s="223"/>
      <c r="AS74" s="223"/>
      <c r="AT74" s="223"/>
      <c r="AU74" s="223">
        <v>2016</v>
      </c>
      <c r="AV74" s="223" t="s">
        <v>5</v>
      </c>
      <c r="AW74" s="223">
        <v>971</v>
      </c>
      <c r="AX74" s="223">
        <v>2041</v>
      </c>
      <c r="AY74" s="223"/>
      <c r="AZ74" s="223">
        <f t="shared" si="0"/>
        <v>57</v>
      </c>
      <c r="BA74" s="262"/>
      <c r="BB74" s="262"/>
      <c r="BC74" s="262"/>
      <c r="BD74" s="262"/>
      <c r="BE74" s="262">
        <f t="shared" si="1"/>
        <v>0</v>
      </c>
      <c r="BF74" s="223"/>
      <c r="BG74" s="223"/>
      <c r="BH74" s="223"/>
      <c r="BI74" s="223"/>
      <c r="BJ74" s="223"/>
      <c r="BK74" s="223"/>
      <c r="BL74" s="223"/>
      <c r="BM74" s="223"/>
      <c r="BN74" s="223"/>
      <c r="BO74" s="223"/>
      <c r="BP74" s="223"/>
      <c r="BQ74" s="223"/>
      <c r="BR74" s="220">
        <f t="shared" si="2"/>
        <v>0.185</v>
      </c>
      <c r="BS74" s="220">
        <v>0.2</v>
      </c>
      <c r="BT74" s="263" t="s">
        <v>2241</v>
      </c>
      <c r="BU74" s="263"/>
      <c r="BV74" s="221">
        <v>0.15</v>
      </c>
      <c r="BW74" s="263" t="s">
        <v>2242</v>
      </c>
      <c r="BX74" s="263"/>
      <c r="BY74" s="263"/>
      <c r="BZ74" s="220">
        <f t="shared" si="3"/>
        <v>0.13500000000000001</v>
      </c>
      <c r="CA74" s="221">
        <v>0.15</v>
      </c>
      <c r="CB74" s="263" t="s">
        <v>2243</v>
      </c>
      <c r="CC74" s="263"/>
      <c r="CD74" s="263"/>
      <c r="CE74" s="263"/>
      <c r="CF74" s="221">
        <v>0.1</v>
      </c>
      <c r="CG74" s="264" t="s">
        <v>2244</v>
      </c>
      <c r="CH74" s="264"/>
      <c r="CI74" s="223"/>
      <c r="CJ74" s="223"/>
      <c r="CK74" s="223"/>
      <c r="CL74" s="223"/>
      <c r="CM74" s="223"/>
      <c r="CN74" s="223"/>
      <c r="CO74" s="223"/>
      <c r="CP74" s="223"/>
      <c r="CQ74" s="223"/>
      <c r="CR74" s="223"/>
      <c r="CS74" s="269" t="s">
        <v>2478</v>
      </c>
      <c r="CT74" s="269">
        <v>10011000</v>
      </c>
    </row>
    <row r="75" spans="1:98" s="239" customFormat="1" x14ac:dyDescent="0.25">
      <c r="A75" s="222">
        <v>10011302</v>
      </c>
      <c r="B75" s="223" t="s">
        <v>689</v>
      </c>
      <c r="C75" s="223" t="s">
        <v>690</v>
      </c>
      <c r="D75" s="220">
        <v>1</v>
      </c>
      <c r="E75" s="223" t="s">
        <v>632</v>
      </c>
      <c r="F75" s="221">
        <v>976</v>
      </c>
      <c r="G75" s="223" t="s">
        <v>221</v>
      </c>
      <c r="H75" s="223" t="s">
        <v>20</v>
      </c>
      <c r="I75" s="221" t="s">
        <v>642</v>
      </c>
      <c r="J75" s="221">
        <v>72630</v>
      </c>
      <c r="K75" s="221" t="s">
        <v>423</v>
      </c>
      <c r="L75" s="223">
        <v>1020</v>
      </c>
      <c r="M75" s="223">
        <v>16</v>
      </c>
      <c r="N75" s="223">
        <v>54</v>
      </c>
      <c r="O75" s="223">
        <v>809</v>
      </c>
      <c r="P75" s="223">
        <v>824</v>
      </c>
      <c r="Q75" s="223" t="s">
        <v>695</v>
      </c>
      <c r="R75" s="223" t="s">
        <v>2031</v>
      </c>
      <c r="S75" s="223">
        <v>1980</v>
      </c>
      <c r="T75" s="223">
        <v>1980</v>
      </c>
      <c r="U75" s="223">
        <v>7.5</v>
      </c>
      <c r="V75" s="223">
        <v>7.5</v>
      </c>
      <c r="W75" s="223">
        <v>42</v>
      </c>
      <c r="X75" s="223">
        <v>7</v>
      </c>
      <c r="Y75" s="220">
        <v>4.1200399999999995</v>
      </c>
      <c r="Z75" s="220">
        <v>0.57799999999999996</v>
      </c>
      <c r="AA75" s="220">
        <v>0</v>
      </c>
      <c r="AB75" s="220">
        <v>0.30196000000000001</v>
      </c>
      <c r="AC75" s="223" t="s">
        <v>636</v>
      </c>
      <c r="AD75" s="223">
        <v>54</v>
      </c>
      <c r="AE75" s="223">
        <v>809</v>
      </c>
      <c r="AF75" s="223">
        <v>824</v>
      </c>
      <c r="AG75" s="223">
        <v>0</v>
      </c>
      <c r="AH75" s="223">
        <v>0</v>
      </c>
      <c r="AI75" s="223">
        <v>0</v>
      </c>
      <c r="AJ75" s="223">
        <v>64</v>
      </c>
      <c r="AK75" s="223">
        <v>57</v>
      </c>
      <c r="AL75" s="223">
        <v>29</v>
      </c>
      <c r="AM75" s="223">
        <v>0</v>
      </c>
      <c r="AN75" s="223">
        <v>0</v>
      </c>
      <c r="AO75" s="223">
        <v>0</v>
      </c>
      <c r="AP75" s="223">
        <v>2</v>
      </c>
      <c r="AQ75" s="223">
        <v>0</v>
      </c>
      <c r="AR75" s="223"/>
      <c r="AS75" s="223"/>
      <c r="AT75" s="223"/>
      <c r="AU75" s="223">
        <v>2016</v>
      </c>
      <c r="AV75" s="223" t="s">
        <v>5</v>
      </c>
      <c r="AW75" s="223">
        <v>824</v>
      </c>
      <c r="AX75" s="223">
        <v>2041</v>
      </c>
      <c r="AY75" s="223"/>
      <c r="AZ75" s="223">
        <f t="shared" si="0"/>
        <v>64</v>
      </c>
      <c r="BA75" s="262"/>
      <c r="BB75" s="262"/>
      <c r="BC75" s="262"/>
      <c r="BD75" s="262"/>
      <c r="BE75" s="262">
        <f t="shared" si="1"/>
        <v>0</v>
      </c>
      <c r="BF75" s="223"/>
      <c r="BG75" s="223"/>
      <c r="BH75" s="223"/>
      <c r="BI75" s="223"/>
      <c r="BJ75" s="223"/>
      <c r="BK75" s="223"/>
      <c r="BL75" s="223"/>
      <c r="BM75" s="223"/>
      <c r="BN75" s="223"/>
      <c r="BO75" s="223"/>
      <c r="BP75" s="223"/>
      <c r="BQ75" s="223"/>
      <c r="BR75" s="220">
        <f t="shared" si="2"/>
        <v>0.185</v>
      </c>
      <c r="BS75" s="220">
        <v>0.2</v>
      </c>
      <c r="BT75" s="263" t="s">
        <v>2241</v>
      </c>
      <c r="BU75" s="263"/>
      <c r="BV75" s="221">
        <v>0.15</v>
      </c>
      <c r="BW75" s="263" t="s">
        <v>2242</v>
      </c>
      <c r="BX75" s="263"/>
      <c r="BY75" s="263"/>
      <c r="BZ75" s="220">
        <f t="shared" si="3"/>
        <v>0.13500000000000001</v>
      </c>
      <c r="CA75" s="221">
        <v>0.15</v>
      </c>
      <c r="CB75" s="263" t="s">
        <v>2243</v>
      </c>
      <c r="CC75" s="263"/>
      <c r="CD75" s="263"/>
      <c r="CE75" s="263"/>
      <c r="CF75" s="221">
        <v>0.1</v>
      </c>
      <c r="CG75" s="264" t="s">
        <v>2244</v>
      </c>
      <c r="CH75" s="264"/>
      <c r="CI75" s="223"/>
      <c r="CJ75" s="223"/>
      <c r="CK75" s="223"/>
      <c r="CL75" s="223"/>
      <c r="CM75" s="223"/>
      <c r="CN75" s="223"/>
      <c r="CO75" s="223"/>
      <c r="CP75" s="223"/>
      <c r="CQ75" s="223"/>
      <c r="CR75" s="223"/>
      <c r="CS75" s="269" t="s">
        <v>2478</v>
      </c>
      <c r="CT75" s="269">
        <v>10011000</v>
      </c>
    </row>
    <row r="76" spans="1:98" s="239" customFormat="1" x14ac:dyDescent="0.25">
      <c r="A76" s="222">
        <v>10012402</v>
      </c>
      <c r="B76" s="223" t="s">
        <v>689</v>
      </c>
      <c r="C76" s="223" t="s">
        <v>690</v>
      </c>
      <c r="D76" s="220">
        <v>2</v>
      </c>
      <c r="E76" s="223" t="s">
        <v>644</v>
      </c>
      <c r="F76" s="221">
        <v>2491</v>
      </c>
      <c r="G76" s="223" t="s">
        <v>221</v>
      </c>
      <c r="H76" s="223" t="s">
        <v>2029</v>
      </c>
      <c r="I76" s="221" t="s">
        <v>633</v>
      </c>
      <c r="J76" s="221">
        <v>72354</v>
      </c>
      <c r="K76" s="221" t="s">
        <v>634</v>
      </c>
      <c r="L76" s="223">
        <v>1020</v>
      </c>
      <c r="M76" s="223">
        <v>16</v>
      </c>
      <c r="N76" s="223">
        <v>739</v>
      </c>
      <c r="O76" s="223">
        <v>598</v>
      </c>
      <c r="P76" s="223">
        <v>496</v>
      </c>
      <c r="Q76" s="223" t="s">
        <v>696</v>
      </c>
      <c r="R76" s="223" t="s">
        <v>5</v>
      </c>
      <c r="S76" s="223">
        <v>1982</v>
      </c>
      <c r="T76" s="223">
        <v>1982</v>
      </c>
      <c r="U76" s="223">
        <v>7.5</v>
      </c>
      <c r="V76" s="223">
        <v>7.5</v>
      </c>
      <c r="W76" s="223">
        <v>49</v>
      </c>
      <c r="X76" s="223">
        <v>6</v>
      </c>
      <c r="Y76" s="220">
        <v>36.802039999999991</v>
      </c>
      <c r="Z76" s="220">
        <v>1.2</v>
      </c>
      <c r="AA76" s="220">
        <v>0.09</v>
      </c>
      <c r="AB76" s="250">
        <v>0.90795999999999999</v>
      </c>
      <c r="AC76" s="223" t="s">
        <v>636</v>
      </c>
      <c r="AD76" s="223">
        <v>100</v>
      </c>
      <c r="AE76" s="223">
        <v>21.600000000000005</v>
      </c>
      <c r="AF76" s="223">
        <v>35</v>
      </c>
      <c r="AG76" s="223">
        <v>0</v>
      </c>
      <c r="AH76" s="223">
        <v>0</v>
      </c>
      <c r="AI76" s="223">
        <v>0</v>
      </c>
      <c r="AJ76" s="223">
        <v>0</v>
      </c>
      <c r="AK76" s="223">
        <v>0</v>
      </c>
      <c r="AL76" s="223">
        <v>0</v>
      </c>
      <c r="AM76" s="223">
        <v>12</v>
      </c>
      <c r="AN76" s="223">
        <v>12</v>
      </c>
      <c r="AO76" s="223">
        <v>8</v>
      </c>
      <c r="AP76" s="223">
        <v>39</v>
      </c>
      <c r="AQ76" s="223">
        <v>0</v>
      </c>
      <c r="AR76" s="223"/>
      <c r="AS76" s="223"/>
      <c r="AT76" s="223"/>
      <c r="AU76" s="223" t="s">
        <v>5</v>
      </c>
      <c r="AV76" s="223" t="s">
        <v>5</v>
      </c>
      <c r="AW76" s="223">
        <v>0</v>
      </c>
      <c r="AX76" s="223">
        <v>2042</v>
      </c>
      <c r="AY76" s="223"/>
      <c r="AZ76" s="223">
        <f t="shared" si="0"/>
        <v>12</v>
      </c>
      <c r="BA76" s="262">
        <v>21.600000000000005</v>
      </c>
      <c r="BB76" s="262">
        <v>0</v>
      </c>
      <c r="BC76" s="262">
        <v>21.600000000000005</v>
      </c>
      <c r="BD76" s="262">
        <v>0</v>
      </c>
      <c r="BE76" s="262">
        <f t="shared" si="1"/>
        <v>0.30909806562636272</v>
      </c>
      <c r="BF76" s="220">
        <v>0</v>
      </c>
      <c r="BG76" s="223"/>
      <c r="BH76" s="223"/>
      <c r="BI76" s="223"/>
      <c r="BJ76" s="223"/>
      <c r="BK76" s="223"/>
      <c r="BL76" s="223"/>
      <c r="BM76" s="223"/>
      <c r="BN76" s="223"/>
      <c r="BO76" s="223"/>
      <c r="BP76" s="223"/>
      <c r="BQ76" s="223"/>
      <c r="BR76" s="220">
        <f t="shared" si="2"/>
        <v>9.9999999999999992E-2</v>
      </c>
      <c r="BS76" s="220">
        <v>0.1</v>
      </c>
      <c r="BT76" s="263" t="s">
        <v>2245</v>
      </c>
      <c r="BU76" s="263"/>
      <c r="BV76" s="220">
        <v>0.1</v>
      </c>
      <c r="BW76" s="263" t="s">
        <v>2246</v>
      </c>
      <c r="BX76" s="263"/>
      <c r="BY76" s="263"/>
      <c r="BZ76" s="220">
        <f t="shared" si="3"/>
        <v>8.4999999999999992E-2</v>
      </c>
      <c r="CA76" s="220">
        <v>0.1</v>
      </c>
      <c r="CB76" s="264" t="s">
        <v>2247</v>
      </c>
      <c r="CC76" s="264"/>
      <c r="CD76" s="264"/>
      <c r="CE76" s="264"/>
      <c r="CF76" s="220">
        <v>0.05</v>
      </c>
      <c r="CG76" s="263" t="s">
        <v>2248</v>
      </c>
      <c r="CH76" s="263"/>
      <c r="CI76" s="223"/>
      <c r="CJ76" s="223"/>
      <c r="CK76" s="223"/>
      <c r="CL76" s="223"/>
      <c r="CM76" s="223"/>
      <c r="CN76" s="223"/>
      <c r="CO76" s="223"/>
      <c r="CP76" s="223"/>
      <c r="CQ76" s="223"/>
      <c r="CR76" s="223"/>
      <c r="CS76" s="269" t="s">
        <v>2479</v>
      </c>
      <c r="CT76" s="269">
        <v>10012000</v>
      </c>
    </row>
    <row r="77" spans="1:98" s="239" customFormat="1" x14ac:dyDescent="0.25">
      <c r="A77" s="222">
        <v>10012401</v>
      </c>
      <c r="B77" s="223" t="s">
        <v>689</v>
      </c>
      <c r="C77" s="223" t="s">
        <v>690</v>
      </c>
      <c r="D77" s="220">
        <v>2</v>
      </c>
      <c r="E77" s="223" t="s">
        <v>644</v>
      </c>
      <c r="F77" s="221">
        <v>2491</v>
      </c>
      <c r="G77" s="223" t="s">
        <v>221</v>
      </c>
      <c r="H77" s="223" t="s">
        <v>2029</v>
      </c>
      <c r="I77" s="221" t="s">
        <v>637</v>
      </c>
      <c r="J77" s="221">
        <v>72354</v>
      </c>
      <c r="K77" s="221" t="s">
        <v>634</v>
      </c>
      <c r="L77" s="223">
        <v>1020</v>
      </c>
      <c r="M77" s="223">
        <v>16</v>
      </c>
      <c r="N77" s="223">
        <v>695</v>
      </c>
      <c r="O77" s="223">
        <v>1156</v>
      </c>
      <c r="P77" s="223">
        <v>1255</v>
      </c>
      <c r="Q77" s="223" t="s">
        <v>696</v>
      </c>
      <c r="R77" s="223" t="s">
        <v>2032</v>
      </c>
      <c r="S77" s="223">
        <v>1982</v>
      </c>
      <c r="T77" s="223">
        <v>1982</v>
      </c>
      <c r="U77" s="223">
        <v>7.5</v>
      </c>
      <c r="V77" s="223">
        <v>7.5</v>
      </c>
      <c r="W77" s="223">
        <v>49</v>
      </c>
      <c r="X77" s="223">
        <v>6</v>
      </c>
      <c r="Y77" s="220">
        <v>12.896040000000001</v>
      </c>
      <c r="Z77" s="220">
        <v>1.1060000000000001</v>
      </c>
      <c r="AA77" s="220">
        <v>0.09</v>
      </c>
      <c r="AB77" s="250">
        <v>0.90795999999999999</v>
      </c>
      <c r="AC77" s="223" t="s">
        <v>636</v>
      </c>
      <c r="AD77" s="223">
        <v>140</v>
      </c>
      <c r="AE77" s="223" t="s">
        <v>2531</v>
      </c>
      <c r="AF77" s="223">
        <v>14</v>
      </c>
      <c r="AG77" s="223">
        <v>0</v>
      </c>
      <c r="AH77" s="223">
        <v>0</v>
      </c>
      <c r="AI77" s="223">
        <v>0</v>
      </c>
      <c r="AJ77" s="223" t="s">
        <v>2491</v>
      </c>
      <c r="AK77" s="223">
        <v>0</v>
      </c>
      <c r="AL77" s="223">
        <v>0</v>
      </c>
      <c r="AM77" s="223">
        <v>0</v>
      </c>
      <c r="AN77" s="223">
        <v>0</v>
      </c>
      <c r="AO77" s="223">
        <v>0</v>
      </c>
      <c r="AP77" s="223">
        <v>4</v>
      </c>
      <c r="AQ77" s="223">
        <v>0</v>
      </c>
      <c r="AR77" s="223"/>
      <c r="AS77" s="223"/>
      <c r="AT77" s="223"/>
      <c r="AU77" s="223">
        <v>2006</v>
      </c>
      <c r="AV77" s="223" t="s">
        <v>5</v>
      </c>
      <c r="AW77" s="223">
        <v>1129.5</v>
      </c>
      <c r="AX77" s="223">
        <v>2042</v>
      </c>
      <c r="AY77" s="223"/>
      <c r="AZ77" s="223" t="e">
        <f t="shared" si="0"/>
        <v>#VALUE!</v>
      </c>
      <c r="BA77" s="262"/>
      <c r="BB77" s="262"/>
      <c r="BC77" s="262"/>
      <c r="BD77" s="262"/>
      <c r="BE77" s="262">
        <f t="shared" si="1"/>
        <v>0</v>
      </c>
      <c r="BF77" s="223"/>
      <c r="BG77" s="223"/>
      <c r="BH77" s="223"/>
      <c r="BI77" s="223"/>
      <c r="BJ77" s="223"/>
      <c r="BK77" s="223"/>
      <c r="BL77" s="223"/>
      <c r="BM77" s="223"/>
      <c r="BN77" s="223"/>
      <c r="BO77" s="223"/>
      <c r="BP77" s="223"/>
      <c r="BQ77" s="223"/>
      <c r="BR77" s="220">
        <f t="shared" si="2"/>
        <v>9.9999999999999992E-2</v>
      </c>
      <c r="BS77" s="220">
        <v>0.1</v>
      </c>
      <c r="BT77" s="263" t="s">
        <v>2245</v>
      </c>
      <c r="BU77" s="263"/>
      <c r="BV77" s="220">
        <v>0.1</v>
      </c>
      <c r="BW77" s="263" t="s">
        <v>2246</v>
      </c>
      <c r="BX77" s="263"/>
      <c r="BY77" s="263"/>
      <c r="BZ77" s="220">
        <f t="shared" si="3"/>
        <v>8.4999999999999992E-2</v>
      </c>
      <c r="CA77" s="220">
        <v>0.1</v>
      </c>
      <c r="CB77" s="264" t="s">
        <v>2247</v>
      </c>
      <c r="CC77" s="264"/>
      <c r="CD77" s="264"/>
      <c r="CE77" s="264"/>
      <c r="CF77" s="220">
        <v>0.05</v>
      </c>
      <c r="CG77" s="263" t="s">
        <v>2248</v>
      </c>
      <c r="CH77" s="263"/>
      <c r="CI77" s="223"/>
      <c r="CJ77" s="223"/>
      <c r="CK77" s="223"/>
      <c r="CL77" s="223"/>
      <c r="CM77" s="223"/>
      <c r="CN77" s="223"/>
      <c r="CO77" s="223"/>
      <c r="CP77" s="223"/>
      <c r="CQ77" s="223"/>
      <c r="CR77" s="223"/>
      <c r="CS77" s="269" t="s">
        <v>2479</v>
      </c>
      <c r="CT77" s="269">
        <v>10012000</v>
      </c>
    </row>
    <row r="78" spans="1:98" s="239" customFormat="1" x14ac:dyDescent="0.25">
      <c r="A78" s="222">
        <v>10012201</v>
      </c>
      <c r="B78" s="223" t="s">
        <v>689</v>
      </c>
      <c r="C78" s="223" t="s">
        <v>690</v>
      </c>
      <c r="D78" s="220">
        <v>2</v>
      </c>
      <c r="E78" s="223" t="s">
        <v>644</v>
      </c>
      <c r="F78" s="221">
        <v>2491</v>
      </c>
      <c r="G78" s="223" t="s">
        <v>221</v>
      </c>
      <c r="H78" s="223" t="s">
        <v>639</v>
      </c>
      <c r="I78" s="221">
        <v>7</v>
      </c>
      <c r="J78" s="221">
        <v>72354</v>
      </c>
      <c r="K78" s="221" t="s">
        <v>423</v>
      </c>
      <c r="L78" s="223">
        <v>1020</v>
      </c>
      <c r="M78" s="223">
        <v>16</v>
      </c>
      <c r="N78" s="223">
        <v>87</v>
      </c>
      <c r="O78" s="223">
        <v>840</v>
      </c>
      <c r="P78" s="223">
        <v>854</v>
      </c>
      <c r="Q78" s="223" t="s">
        <v>697</v>
      </c>
      <c r="R78" s="223" t="s">
        <v>2031</v>
      </c>
      <c r="S78" s="223">
        <v>1982</v>
      </c>
      <c r="T78" s="223">
        <v>1982</v>
      </c>
      <c r="U78" s="223">
        <v>7.5</v>
      </c>
      <c r="V78" s="223">
        <v>7.5</v>
      </c>
      <c r="W78" s="223">
        <v>70</v>
      </c>
      <c r="X78" s="223">
        <v>5</v>
      </c>
      <c r="Y78" s="220">
        <v>7.08704</v>
      </c>
      <c r="Z78" s="220">
        <v>1.0049999999999999</v>
      </c>
      <c r="AA78" s="220">
        <v>0</v>
      </c>
      <c r="AB78" s="250">
        <v>0.90795999999999999</v>
      </c>
      <c r="AC78" s="223" t="s">
        <v>636</v>
      </c>
      <c r="AD78" s="223">
        <v>87</v>
      </c>
      <c r="AE78" s="223" t="s">
        <v>2532</v>
      </c>
      <c r="AF78" s="223">
        <v>854</v>
      </c>
      <c r="AG78" s="223">
        <v>0</v>
      </c>
      <c r="AH78" s="223">
        <v>0</v>
      </c>
      <c r="AI78" s="223">
        <v>0</v>
      </c>
      <c r="AJ78" s="223" t="s">
        <v>2491</v>
      </c>
      <c r="AK78" s="223">
        <v>0</v>
      </c>
      <c r="AL78" s="223">
        <v>0</v>
      </c>
      <c r="AM78" s="223">
        <v>0</v>
      </c>
      <c r="AN78" s="223">
        <v>0</v>
      </c>
      <c r="AO78" s="223">
        <v>0</v>
      </c>
      <c r="AP78" s="223">
        <v>1</v>
      </c>
      <c r="AQ78" s="223">
        <v>0</v>
      </c>
      <c r="AR78" s="223"/>
      <c r="AS78" s="223"/>
      <c r="AT78" s="223"/>
      <c r="AU78" s="223">
        <v>2012</v>
      </c>
      <c r="AV78" s="223" t="s">
        <v>5</v>
      </c>
      <c r="AW78" s="223">
        <v>854</v>
      </c>
      <c r="AX78" s="223">
        <v>2032</v>
      </c>
      <c r="AY78" s="223"/>
      <c r="AZ78" s="223" t="e">
        <f t="shared" si="0"/>
        <v>#VALUE!</v>
      </c>
      <c r="BA78" s="262"/>
      <c r="BB78" s="262"/>
      <c r="BC78" s="262"/>
      <c r="BD78" s="262"/>
      <c r="BE78" s="262">
        <f t="shared" si="1"/>
        <v>0</v>
      </c>
      <c r="BF78" s="223"/>
      <c r="BG78" s="223"/>
      <c r="BH78" s="223"/>
      <c r="BI78" s="223"/>
      <c r="BJ78" s="223"/>
      <c r="BK78" s="223"/>
      <c r="BL78" s="223"/>
      <c r="BM78" s="223"/>
      <c r="BN78" s="223"/>
      <c r="BO78" s="223"/>
      <c r="BP78" s="223"/>
      <c r="BQ78" s="223"/>
      <c r="BR78" s="220">
        <f t="shared" si="2"/>
        <v>0.33999999999999997</v>
      </c>
      <c r="BS78" s="221">
        <v>0.4</v>
      </c>
      <c r="BT78" s="263">
        <v>10012201</v>
      </c>
      <c r="BU78" s="263"/>
      <c r="BV78" s="221">
        <v>0.2</v>
      </c>
      <c r="BW78" s="263" t="s">
        <v>2249</v>
      </c>
      <c r="BX78" s="263"/>
      <c r="BY78" s="263"/>
      <c r="BZ78" s="220">
        <f t="shared" si="3"/>
        <v>0.185</v>
      </c>
      <c r="CA78" s="221">
        <v>0.2</v>
      </c>
      <c r="CB78" s="263" t="s">
        <v>2250</v>
      </c>
      <c r="CC78" s="263"/>
      <c r="CD78" s="263"/>
      <c r="CE78" s="263"/>
      <c r="CF78" s="221">
        <v>0.15</v>
      </c>
      <c r="CG78" s="264" t="s">
        <v>2251</v>
      </c>
      <c r="CH78" s="264"/>
      <c r="CI78" s="223"/>
      <c r="CJ78" s="223"/>
      <c r="CK78" s="223"/>
      <c r="CL78" s="223"/>
      <c r="CM78" s="223"/>
      <c r="CN78" s="223"/>
      <c r="CO78" s="223"/>
      <c r="CP78" s="223"/>
      <c r="CQ78" s="223"/>
      <c r="CR78" s="223"/>
      <c r="CS78" s="269" t="s">
        <v>2479</v>
      </c>
      <c r="CT78" s="269">
        <v>10012000</v>
      </c>
    </row>
    <row r="79" spans="1:98" s="239" customFormat="1" x14ac:dyDescent="0.25">
      <c r="A79" s="222">
        <v>10012301</v>
      </c>
      <c r="B79" s="223" t="s">
        <v>689</v>
      </c>
      <c r="C79" s="223" t="s">
        <v>690</v>
      </c>
      <c r="D79" s="220">
        <v>2</v>
      </c>
      <c r="E79" s="223" t="s">
        <v>644</v>
      </c>
      <c r="F79" s="221">
        <v>2491</v>
      </c>
      <c r="G79" s="223" t="s">
        <v>221</v>
      </c>
      <c r="H79" s="223" t="s">
        <v>20</v>
      </c>
      <c r="I79" s="221">
        <v>8</v>
      </c>
      <c r="J79" s="221">
        <v>72354</v>
      </c>
      <c r="K79" s="221" t="s">
        <v>423</v>
      </c>
      <c r="L79" s="223">
        <v>1020</v>
      </c>
      <c r="M79" s="223">
        <v>16</v>
      </c>
      <c r="N79" s="223">
        <v>798</v>
      </c>
      <c r="O79" s="223">
        <v>899</v>
      </c>
      <c r="P79" s="223">
        <v>1028</v>
      </c>
      <c r="Q79" s="223" t="s">
        <v>698</v>
      </c>
      <c r="R79" s="223" t="s">
        <v>2031</v>
      </c>
      <c r="S79" s="223">
        <v>1982</v>
      </c>
      <c r="T79" s="223">
        <v>1982</v>
      </c>
      <c r="U79" s="223">
        <v>7.5</v>
      </c>
      <c r="V79" s="223">
        <v>7.5</v>
      </c>
      <c r="W79" s="223">
        <v>49</v>
      </c>
      <c r="X79" s="223">
        <v>6</v>
      </c>
      <c r="Y79" s="220">
        <v>7.08704</v>
      </c>
      <c r="Z79" s="220">
        <v>1.0049999999999999</v>
      </c>
      <c r="AA79" s="220">
        <v>0</v>
      </c>
      <c r="AB79" s="250">
        <v>0.90795999999999999</v>
      </c>
      <c r="AC79" s="223" t="s">
        <v>636</v>
      </c>
      <c r="AD79" s="223">
        <v>798</v>
      </c>
      <c r="AE79" s="223" t="s">
        <v>2533</v>
      </c>
      <c r="AF79" s="223">
        <v>1028</v>
      </c>
      <c r="AG79" s="223">
        <v>0</v>
      </c>
      <c r="AH79" s="223">
        <v>0</v>
      </c>
      <c r="AI79" s="223">
        <v>0</v>
      </c>
      <c r="AJ79" s="223" t="s">
        <v>2491</v>
      </c>
      <c r="AK79" s="223">
        <v>0</v>
      </c>
      <c r="AL79" s="223">
        <v>0</v>
      </c>
      <c r="AM79" s="223">
        <v>0</v>
      </c>
      <c r="AN79" s="223">
        <v>0</v>
      </c>
      <c r="AO79" s="223">
        <v>0</v>
      </c>
      <c r="AP79" s="223">
        <v>2</v>
      </c>
      <c r="AQ79" s="223">
        <v>0</v>
      </c>
      <c r="AR79" s="223"/>
      <c r="AS79" s="223"/>
      <c r="AT79" s="223"/>
      <c r="AU79" s="223">
        <v>2012</v>
      </c>
      <c r="AV79" s="223" t="s">
        <v>5</v>
      </c>
      <c r="AW79" s="223">
        <v>1028</v>
      </c>
      <c r="AX79" s="223">
        <v>2032</v>
      </c>
      <c r="AY79" s="223"/>
      <c r="AZ79" s="223" t="e">
        <f t="shared" ref="AZ79:AZ105" si="4">AJ79+AM79</f>
        <v>#VALUE!</v>
      </c>
      <c r="BA79" s="262"/>
      <c r="BB79" s="262"/>
      <c r="BC79" s="262"/>
      <c r="BD79" s="262"/>
      <c r="BE79" s="262">
        <f t="shared" ref="BE79:BE105" si="5">0.22756*LN(((1+80*((BC79-BD79)/O79))*(1+15*((BA79-BB79)/O79)))/(1+15*((BC79-BD79)/O79)))</f>
        <v>0</v>
      </c>
      <c r="BF79" s="223"/>
      <c r="BG79" s="223"/>
      <c r="BH79" s="223"/>
      <c r="BI79" s="223"/>
      <c r="BJ79" s="223"/>
      <c r="BK79" s="223"/>
      <c r="BL79" s="223"/>
      <c r="BM79" s="223"/>
      <c r="BN79" s="223"/>
      <c r="BO79" s="223"/>
      <c r="BP79" s="223"/>
      <c r="BQ79" s="223"/>
      <c r="BR79" s="220">
        <f t="shared" ref="BR79:BR105" si="6">0.7*BS79+0.3*BV79</f>
        <v>0.185</v>
      </c>
      <c r="BS79" s="220">
        <v>0.2</v>
      </c>
      <c r="BT79" s="263">
        <v>10012301</v>
      </c>
      <c r="BU79" s="263"/>
      <c r="BV79" s="221">
        <v>0.15</v>
      </c>
      <c r="BW79" s="263" t="s">
        <v>2252</v>
      </c>
      <c r="BX79" s="263"/>
      <c r="BY79" s="263"/>
      <c r="BZ79" s="220">
        <f t="shared" ref="BZ79:BZ105" si="7">0.7*CA79+0.3*CF79</f>
        <v>0.13500000000000001</v>
      </c>
      <c r="CA79" s="221">
        <v>0.15</v>
      </c>
      <c r="CB79" s="263" t="s">
        <v>2253</v>
      </c>
      <c r="CC79" s="263"/>
      <c r="CD79" s="263"/>
      <c r="CE79" s="263"/>
      <c r="CF79" s="221">
        <v>0.1</v>
      </c>
      <c r="CG79" s="264" t="s">
        <v>2254</v>
      </c>
      <c r="CH79" s="264"/>
      <c r="CI79" s="223"/>
      <c r="CJ79" s="223"/>
      <c r="CK79" s="223"/>
      <c r="CL79" s="223"/>
      <c r="CM79" s="223"/>
      <c r="CN79" s="223"/>
      <c r="CO79" s="223"/>
      <c r="CP79" s="223"/>
      <c r="CQ79" s="223"/>
      <c r="CR79" s="223"/>
      <c r="CS79" s="269" t="s">
        <v>2479</v>
      </c>
      <c r="CT79" s="269">
        <v>10012000</v>
      </c>
    </row>
    <row r="80" spans="1:98" s="239" customFormat="1" x14ac:dyDescent="0.25">
      <c r="A80" s="222">
        <v>10013402</v>
      </c>
      <c r="B80" s="223" t="s">
        <v>689</v>
      </c>
      <c r="C80" s="223" t="s">
        <v>690</v>
      </c>
      <c r="D80" s="220">
        <v>3</v>
      </c>
      <c r="E80" s="223" t="s">
        <v>650</v>
      </c>
      <c r="F80" s="221">
        <v>2491</v>
      </c>
      <c r="G80" s="223" t="s">
        <v>221</v>
      </c>
      <c r="H80" s="223" t="s">
        <v>2029</v>
      </c>
      <c r="I80" s="221" t="s">
        <v>633</v>
      </c>
      <c r="J80" s="221">
        <v>72353</v>
      </c>
      <c r="K80" s="221" t="s">
        <v>634</v>
      </c>
      <c r="L80" s="223">
        <v>1020</v>
      </c>
      <c r="M80" s="223">
        <v>16</v>
      </c>
      <c r="N80" s="223">
        <v>611</v>
      </c>
      <c r="O80" s="223">
        <v>408</v>
      </c>
      <c r="P80" s="223">
        <v>491</v>
      </c>
      <c r="Q80" s="223" t="s">
        <v>699</v>
      </c>
      <c r="R80" s="223" t="s">
        <v>5</v>
      </c>
      <c r="S80" s="223">
        <v>1983</v>
      </c>
      <c r="T80" s="223">
        <v>1982</v>
      </c>
      <c r="U80" s="223">
        <v>7.5</v>
      </c>
      <c r="V80" s="223">
        <v>7.5</v>
      </c>
      <c r="W80" s="223">
        <v>45</v>
      </c>
      <c r="X80" s="223">
        <v>7</v>
      </c>
      <c r="Y80" s="220">
        <v>35.890039999999999</v>
      </c>
      <c r="Z80" s="220">
        <v>1.171</v>
      </c>
      <c r="AA80" s="220">
        <v>7.0000000000000007E-2</v>
      </c>
      <c r="AB80" s="220">
        <v>0.86895999999999995</v>
      </c>
      <c r="AC80" s="223" t="s">
        <v>636</v>
      </c>
      <c r="AD80" s="223">
        <v>60</v>
      </c>
      <c r="AE80" s="223">
        <v>51.8</v>
      </c>
      <c r="AF80" s="223">
        <v>56.73</v>
      </c>
      <c r="AG80" s="223">
        <v>33</v>
      </c>
      <c r="AH80" s="223">
        <v>33</v>
      </c>
      <c r="AI80" s="223">
        <v>33</v>
      </c>
      <c r="AJ80" s="223">
        <v>0</v>
      </c>
      <c r="AK80" s="223">
        <v>0</v>
      </c>
      <c r="AL80" s="223">
        <v>0</v>
      </c>
      <c r="AM80" s="223">
        <v>28</v>
      </c>
      <c r="AN80" s="223">
        <v>28</v>
      </c>
      <c r="AO80" s="223">
        <v>16</v>
      </c>
      <c r="AP80" s="223">
        <v>44</v>
      </c>
      <c r="AQ80" s="223">
        <v>0</v>
      </c>
      <c r="AR80" s="223"/>
      <c r="AS80" s="223"/>
      <c r="AT80" s="223"/>
      <c r="AU80" s="223" t="s">
        <v>5</v>
      </c>
      <c r="AV80" s="223" t="s">
        <v>5</v>
      </c>
      <c r="AW80" s="223">
        <v>0</v>
      </c>
      <c r="AX80" s="223">
        <v>2027</v>
      </c>
      <c r="AY80" s="223"/>
      <c r="AZ80" s="223">
        <f t="shared" si="4"/>
        <v>28</v>
      </c>
      <c r="BA80" s="262">
        <v>51.799999999999969</v>
      </c>
      <c r="BB80" s="262">
        <v>0</v>
      </c>
      <c r="BC80" s="262">
        <v>51.799999999999969</v>
      </c>
      <c r="BD80" s="262">
        <v>0</v>
      </c>
      <c r="BE80" s="262">
        <f t="shared" si="5"/>
        <v>0.54888719060704017</v>
      </c>
      <c r="BF80" s="220">
        <v>0</v>
      </c>
      <c r="BG80" s="223"/>
      <c r="BH80" s="223"/>
      <c r="BI80" s="223"/>
      <c r="BJ80" s="223"/>
      <c r="BK80" s="223"/>
      <c r="BL80" s="223"/>
      <c r="BM80" s="223"/>
      <c r="BN80" s="223"/>
      <c r="BO80" s="223"/>
      <c r="BP80" s="223"/>
      <c r="BQ80" s="223"/>
      <c r="BR80" s="220">
        <f t="shared" si="6"/>
        <v>9.9999999999999992E-2</v>
      </c>
      <c r="BS80" s="220">
        <v>0.1</v>
      </c>
      <c r="BT80" s="263" t="s">
        <v>2255</v>
      </c>
      <c r="BU80" s="263"/>
      <c r="BV80" s="220">
        <v>0.1</v>
      </c>
      <c r="BW80" s="263" t="s">
        <v>2256</v>
      </c>
      <c r="BX80" s="263"/>
      <c r="BY80" s="263"/>
      <c r="BZ80" s="220">
        <f t="shared" si="7"/>
        <v>8.4999999999999992E-2</v>
      </c>
      <c r="CA80" s="220">
        <v>0.1</v>
      </c>
      <c r="CB80" s="264" t="s">
        <v>2257</v>
      </c>
      <c r="CC80" s="264"/>
      <c r="CD80" s="264"/>
      <c r="CE80" s="264"/>
      <c r="CF80" s="220">
        <v>0.05</v>
      </c>
      <c r="CG80" s="263" t="s">
        <v>2258</v>
      </c>
      <c r="CH80" s="263"/>
      <c r="CI80" s="223"/>
      <c r="CJ80" s="223"/>
      <c r="CK80" s="223"/>
      <c r="CL80" s="223"/>
      <c r="CM80" s="223"/>
      <c r="CN80" s="223"/>
      <c r="CO80" s="223"/>
      <c r="CP80" s="223"/>
      <c r="CQ80" s="223"/>
      <c r="CR80" s="223"/>
      <c r="CS80" s="269" t="s">
        <v>2480</v>
      </c>
      <c r="CT80" s="269">
        <v>10013000</v>
      </c>
    </row>
    <row r="81" spans="1:98" s="239" customFormat="1" x14ac:dyDescent="0.25">
      <c r="A81" s="222">
        <v>10013401</v>
      </c>
      <c r="B81" s="223" t="s">
        <v>689</v>
      </c>
      <c r="C81" s="223" t="s">
        <v>690</v>
      </c>
      <c r="D81" s="220">
        <v>3</v>
      </c>
      <c r="E81" s="223" t="s">
        <v>650</v>
      </c>
      <c r="F81" s="221">
        <v>2491</v>
      </c>
      <c r="G81" s="223" t="s">
        <v>221</v>
      </c>
      <c r="H81" s="223" t="s">
        <v>2029</v>
      </c>
      <c r="I81" s="221" t="s">
        <v>637</v>
      </c>
      <c r="J81" s="221">
        <v>72353</v>
      </c>
      <c r="K81" s="221" t="s">
        <v>634</v>
      </c>
      <c r="L81" s="223">
        <v>1020</v>
      </c>
      <c r="M81" s="223">
        <v>16</v>
      </c>
      <c r="N81" s="223">
        <v>873</v>
      </c>
      <c r="O81" s="223">
        <v>1065</v>
      </c>
      <c r="P81" s="223">
        <v>1131</v>
      </c>
      <c r="Q81" s="223" t="s">
        <v>699</v>
      </c>
      <c r="R81" s="223" t="s">
        <v>2032</v>
      </c>
      <c r="S81" s="223">
        <v>1983</v>
      </c>
      <c r="T81" s="223">
        <v>1982</v>
      </c>
      <c r="U81" s="223">
        <v>7.5</v>
      </c>
      <c r="V81" s="223">
        <v>7.5</v>
      </c>
      <c r="W81" s="223">
        <v>45</v>
      </c>
      <c r="X81" s="223">
        <v>7</v>
      </c>
      <c r="Y81" s="220">
        <v>9.0970399999999998</v>
      </c>
      <c r="Z81" s="220">
        <v>1.034</v>
      </c>
      <c r="AA81" s="220">
        <v>0</v>
      </c>
      <c r="AB81" s="220">
        <v>0.86895999999999995</v>
      </c>
      <c r="AC81" s="223" t="s">
        <v>636</v>
      </c>
      <c r="AD81" s="223">
        <v>0</v>
      </c>
      <c r="AE81" s="223" t="s">
        <v>2498</v>
      </c>
      <c r="AF81" s="223">
        <v>0</v>
      </c>
      <c r="AG81" s="223">
        <v>0</v>
      </c>
      <c r="AH81" s="223">
        <v>0</v>
      </c>
      <c r="AI81" s="223">
        <v>0</v>
      </c>
      <c r="AJ81" s="223" t="s">
        <v>2534</v>
      </c>
      <c r="AK81" s="223">
        <v>0</v>
      </c>
      <c r="AL81" s="223">
        <v>0</v>
      </c>
      <c r="AM81" s="223">
        <v>0</v>
      </c>
      <c r="AN81" s="223">
        <v>0</v>
      </c>
      <c r="AO81" s="223">
        <v>0</v>
      </c>
      <c r="AP81" s="223">
        <v>6</v>
      </c>
      <c r="AQ81" s="223">
        <v>0</v>
      </c>
      <c r="AR81" s="223"/>
      <c r="AS81" s="223"/>
      <c r="AT81" s="223"/>
      <c r="AU81" s="223">
        <v>2010</v>
      </c>
      <c r="AV81" s="223" t="s">
        <v>5</v>
      </c>
      <c r="AW81" s="223">
        <v>1131</v>
      </c>
      <c r="AX81" s="223">
        <v>2027</v>
      </c>
      <c r="AY81" s="223"/>
      <c r="AZ81" s="223" t="e">
        <f t="shared" si="4"/>
        <v>#VALUE!</v>
      </c>
      <c r="BA81" s="262"/>
      <c r="BB81" s="262"/>
      <c r="BC81" s="262"/>
      <c r="BD81" s="262"/>
      <c r="BE81" s="262">
        <f t="shared" si="5"/>
        <v>0</v>
      </c>
      <c r="BF81" s="223"/>
      <c r="BG81" s="223"/>
      <c r="BH81" s="223"/>
      <c r="BI81" s="223"/>
      <c r="BJ81" s="223"/>
      <c r="BK81" s="223"/>
      <c r="BL81" s="223"/>
      <c r="BM81" s="223"/>
      <c r="BN81" s="223"/>
      <c r="BO81" s="223"/>
      <c r="BP81" s="223"/>
      <c r="BQ81" s="223"/>
      <c r="BR81" s="220">
        <f t="shared" si="6"/>
        <v>9.9999999999999992E-2</v>
      </c>
      <c r="BS81" s="220">
        <v>0.1</v>
      </c>
      <c r="BT81" s="263" t="s">
        <v>2255</v>
      </c>
      <c r="BU81" s="263"/>
      <c r="BV81" s="220">
        <v>0.1</v>
      </c>
      <c r="BW81" s="263" t="s">
        <v>2256</v>
      </c>
      <c r="BX81" s="263"/>
      <c r="BY81" s="263"/>
      <c r="BZ81" s="220">
        <f t="shared" si="7"/>
        <v>8.4999999999999992E-2</v>
      </c>
      <c r="CA81" s="220">
        <v>0.1</v>
      </c>
      <c r="CB81" s="264" t="s">
        <v>2257</v>
      </c>
      <c r="CC81" s="264"/>
      <c r="CD81" s="264"/>
      <c r="CE81" s="264"/>
      <c r="CF81" s="220">
        <v>0.05</v>
      </c>
      <c r="CG81" s="263" t="s">
        <v>2258</v>
      </c>
      <c r="CH81" s="263"/>
      <c r="CI81" s="223"/>
      <c r="CJ81" s="223"/>
      <c r="CK81" s="223"/>
      <c r="CL81" s="223"/>
      <c r="CM81" s="223"/>
      <c r="CN81" s="223"/>
      <c r="CO81" s="223"/>
      <c r="CP81" s="223"/>
      <c r="CQ81" s="223"/>
      <c r="CR81" s="223"/>
      <c r="CS81" s="269" t="s">
        <v>2480</v>
      </c>
      <c r="CT81" s="269">
        <v>10013000</v>
      </c>
    </row>
    <row r="82" spans="1:98" s="239" customFormat="1" x14ac:dyDescent="0.25">
      <c r="A82" s="222">
        <v>10013201</v>
      </c>
      <c r="B82" s="223" t="s">
        <v>689</v>
      </c>
      <c r="C82" s="223" t="s">
        <v>690</v>
      </c>
      <c r="D82" s="220">
        <v>3</v>
      </c>
      <c r="E82" s="223" t="s">
        <v>650</v>
      </c>
      <c r="F82" s="221">
        <v>2491</v>
      </c>
      <c r="G82" s="223" t="s">
        <v>221</v>
      </c>
      <c r="H82" s="223" t="s">
        <v>639</v>
      </c>
      <c r="I82" s="221">
        <v>7</v>
      </c>
      <c r="J82" s="221">
        <v>72353</v>
      </c>
      <c r="K82" s="221" t="s">
        <v>423</v>
      </c>
      <c r="L82" s="223">
        <v>1020</v>
      </c>
      <c r="M82" s="223">
        <v>16</v>
      </c>
      <c r="N82" s="223">
        <v>83</v>
      </c>
      <c r="O82" s="223">
        <v>753</v>
      </c>
      <c r="P82" s="223">
        <v>778</v>
      </c>
      <c r="Q82" s="223" t="s">
        <v>700</v>
      </c>
      <c r="R82" s="223" t="s">
        <v>2030</v>
      </c>
      <c r="S82" s="223">
        <v>1983</v>
      </c>
      <c r="T82" s="223">
        <v>1982</v>
      </c>
      <c r="U82" s="223">
        <v>7.5</v>
      </c>
      <c r="V82" s="223">
        <v>7.5</v>
      </c>
      <c r="W82" s="223">
        <v>94</v>
      </c>
      <c r="X82" s="223">
        <v>4</v>
      </c>
      <c r="Y82" s="220">
        <v>35.890039999999999</v>
      </c>
      <c r="Z82" s="220">
        <v>1.171</v>
      </c>
      <c r="AA82" s="220">
        <v>7.0000000000000007E-2</v>
      </c>
      <c r="AB82" s="220">
        <v>0.86895999999999995</v>
      </c>
      <c r="AC82" s="223" t="s">
        <v>636</v>
      </c>
      <c r="AD82" s="223">
        <v>11</v>
      </c>
      <c r="AE82" s="223" t="s">
        <v>2536</v>
      </c>
      <c r="AF82" s="223">
        <v>6</v>
      </c>
      <c r="AG82" s="223">
        <v>1</v>
      </c>
      <c r="AH82" s="223">
        <v>1</v>
      </c>
      <c r="AI82" s="223">
        <v>1</v>
      </c>
      <c r="AJ82" s="223" t="s">
        <v>2535</v>
      </c>
      <c r="AK82" s="223">
        <v>0</v>
      </c>
      <c r="AL82" s="223">
        <v>0</v>
      </c>
      <c r="AM82" s="223">
        <v>0</v>
      </c>
      <c r="AN82" s="223">
        <v>0</v>
      </c>
      <c r="AO82" s="223">
        <v>0</v>
      </c>
      <c r="AP82" s="223">
        <v>1</v>
      </c>
      <c r="AQ82" s="223">
        <v>0</v>
      </c>
      <c r="AR82" s="223"/>
      <c r="AS82" s="223"/>
      <c r="AT82" s="223"/>
      <c r="AU82" s="223" t="s">
        <v>5</v>
      </c>
      <c r="AV82" s="223" t="s">
        <v>5</v>
      </c>
      <c r="AW82" s="223">
        <v>0</v>
      </c>
      <c r="AX82" s="223">
        <v>2032</v>
      </c>
      <c r="AY82" s="223"/>
      <c r="AZ82" s="223" t="e">
        <f t="shared" si="4"/>
        <v>#VALUE!</v>
      </c>
      <c r="BA82" s="262"/>
      <c r="BB82" s="262"/>
      <c r="BC82" s="262"/>
      <c r="BD82" s="262"/>
      <c r="BE82" s="262">
        <f t="shared" si="5"/>
        <v>0</v>
      </c>
      <c r="BF82" s="223"/>
      <c r="BG82" s="223"/>
      <c r="BH82" s="223"/>
      <c r="BI82" s="223"/>
      <c r="BJ82" s="223"/>
      <c r="BK82" s="223"/>
      <c r="BL82" s="223"/>
      <c r="BM82" s="223"/>
      <c r="BN82" s="223"/>
      <c r="BO82" s="223"/>
      <c r="BP82" s="223"/>
      <c r="BQ82" s="223"/>
      <c r="BR82" s="220">
        <f t="shared" si="6"/>
        <v>0.33999999999999997</v>
      </c>
      <c r="BS82" s="221">
        <v>0.4</v>
      </c>
      <c r="BT82" s="263" t="s">
        <v>2259</v>
      </c>
      <c r="BU82" s="263"/>
      <c r="BV82" s="221">
        <v>0.2</v>
      </c>
      <c r="BW82" s="263" t="s">
        <v>2260</v>
      </c>
      <c r="BX82" s="263"/>
      <c r="BY82" s="263"/>
      <c r="BZ82" s="220">
        <f t="shared" si="7"/>
        <v>0.185</v>
      </c>
      <c r="CA82" s="221">
        <v>0.2</v>
      </c>
      <c r="CB82" s="263" t="s">
        <v>2261</v>
      </c>
      <c r="CC82" s="263"/>
      <c r="CD82" s="263"/>
      <c r="CE82" s="263"/>
      <c r="CF82" s="221">
        <v>0.15</v>
      </c>
      <c r="CG82" s="264" t="s">
        <v>2262</v>
      </c>
      <c r="CH82" s="264"/>
      <c r="CI82" s="223"/>
      <c r="CJ82" s="223"/>
      <c r="CK82" s="223"/>
      <c r="CL82" s="223"/>
      <c r="CM82" s="223"/>
      <c r="CN82" s="223"/>
      <c r="CO82" s="223"/>
      <c r="CP82" s="223"/>
      <c r="CQ82" s="223"/>
      <c r="CR82" s="223"/>
      <c r="CS82" s="269" t="s">
        <v>2480</v>
      </c>
      <c r="CT82" s="269">
        <v>10013000</v>
      </c>
    </row>
    <row r="83" spans="1:98" x14ac:dyDescent="0.25">
      <c r="A83" s="222">
        <v>10013202</v>
      </c>
      <c r="B83" s="223" t="s">
        <v>689</v>
      </c>
      <c r="C83" s="223" t="s">
        <v>690</v>
      </c>
      <c r="D83" s="220">
        <v>3</v>
      </c>
      <c r="E83" s="223" t="s">
        <v>650</v>
      </c>
      <c r="F83" s="221">
        <v>2491</v>
      </c>
      <c r="G83" s="223" t="s">
        <v>221</v>
      </c>
      <c r="H83" s="223" t="s">
        <v>639</v>
      </c>
      <c r="I83" s="221" t="s">
        <v>19</v>
      </c>
      <c r="J83" s="221">
        <v>72353</v>
      </c>
      <c r="K83" s="221" t="s">
        <v>423</v>
      </c>
      <c r="L83" s="223">
        <v>1020</v>
      </c>
      <c r="M83" s="223">
        <v>16</v>
      </c>
      <c r="N83" s="223">
        <v>86</v>
      </c>
      <c r="O83" s="223">
        <v>765</v>
      </c>
      <c r="P83" s="223">
        <v>791</v>
      </c>
      <c r="Q83" s="223" t="s">
        <v>701</v>
      </c>
      <c r="R83" s="223" t="s">
        <v>2030</v>
      </c>
      <c r="S83" s="223">
        <v>1983</v>
      </c>
      <c r="T83" s="223">
        <v>1982</v>
      </c>
      <c r="U83" s="223">
        <v>7.5</v>
      </c>
      <c r="V83" s="223">
        <v>7.5</v>
      </c>
      <c r="W83" s="223">
        <v>94</v>
      </c>
      <c r="X83" s="223">
        <v>4</v>
      </c>
      <c r="Y83" s="220">
        <v>35.890039999999999</v>
      </c>
      <c r="Z83" s="220">
        <v>1.171</v>
      </c>
      <c r="AA83" s="220">
        <v>7.0000000000000007E-2</v>
      </c>
      <c r="AB83" s="220">
        <v>0.86895999999999995</v>
      </c>
      <c r="AC83" s="223" t="s">
        <v>636</v>
      </c>
      <c r="AD83" s="223">
        <v>10</v>
      </c>
      <c r="AE83" s="223" t="s">
        <v>2537</v>
      </c>
      <c r="AF83" s="223">
        <v>3</v>
      </c>
      <c r="AG83" s="223">
        <v>0</v>
      </c>
      <c r="AH83" s="223">
        <v>0</v>
      </c>
      <c r="AI83" s="223">
        <v>0</v>
      </c>
      <c r="AJ83" s="223" t="s">
        <v>2491</v>
      </c>
      <c r="AK83" s="223">
        <v>0</v>
      </c>
      <c r="AL83" s="223">
        <v>0</v>
      </c>
      <c r="AM83" s="223">
        <v>0</v>
      </c>
      <c r="AN83" s="223">
        <v>0</v>
      </c>
      <c r="AO83" s="223">
        <v>0</v>
      </c>
      <c r="AP83" s="223">
        <v>1</v>
      </c>
      <c r="AQ83" s="223">
        <v>0</v>
      </c>
      <c r="AR83" s="223"/>
      <c r="AS83" s="223"/>
      <c r="AT83" s="223"/>
      <c r="AU83" s="223" t="s">
        <v>5</v>
      </c>
      <c r="AV83" s="223" t="s">
        <v>5</v>
      </c>
      <c r="AW83" s="223">
        <v>0</v>
      </c>
      <c r="AX83" s="223">
        <v>2032</v>
      </c>
      <c r="AY83" s="223"/>
      <c r="AZ83" s="223" t="e">
        <f t="shared" si="4"/>
        <v>#VALUE!</v>
      </c>
      <c r="BA83" s="262"/>
      <c r="BB83" s="262"/>
      <c r="BC83" s="262"/>
      <c r="BD83" s="262"/>
      <c r="BE83" s="262">
        <f t="shared" si="5"/>
        <v>0</v>
      </c>
      <c r="BF83" s="223"/>
      <c r="BG83" s="223"/>
      <c r="BH83" s="223"/>
      <c r="BI83" s="223"/>
      <c r="BJ83" s="223"/>
      <c r="BK83" s="223"/>
      <c r="BL83" s="223"/>
      <c r="BM83" s="223"/>
      <c r="BN83" s="223"/>
      <c r="BO83" s="223"/>
      <c r="BP83" s="223"/>
      <c r="BQ83" s="223"/>
      <c r="BR83" s="220">
        <f t="shared" si="6"/>
        <v>0.33999999999999997</v>
      </c>
      <c r="BS83" s="221">
        <v>0.4</v>
      </c>
      <c r="BT83" s="263" t="s">
        <v>2259</v>
      </c>
      <c r="BU83" s="263"/>
      <c r="BV83" s="221">
        <v>0.2</v>
      </c>
      <c r="BW83" s="263" t="s">
        <v>2260</v>
      </c>
      <c r="BX83" s="263"/>
      <c r="BY83" s="263"/>
      <c r="BZ83" s="220">
        <f t="shared" si="7"/>
        <v>0.185</v>
      </c>
      <c r="CA83" s="221">
        <v>0.2</v>
      </c>
      <c r="CB83" s="263" t="s">
        <v>2261</v>
      </c>
      <c r="CC83" s="263"/>
      <c r="CD83" s="263"/>
      <c r="CE83" s="263"/>
      <c r="CF83" s="221">
        <v>0.15</v>
      </c>
      <c r="CG83" s="264" t="s">
        <v>2262</v>
      </c>
      <c r="CH83" s="264"/>
      <c r="CI83" s="223"/>
      <c r="CJ83" s="223"/>
      <c r="CK83" s="223"/>
      <c r="CL83" s="223"/>
      <c r="CM83" s="223"/>
      <c r="CN83" s="223"/>
      <c r="CO83" s="223"/>
      <c r="CP83" s="223"/>
      <c r="CQ83" s="223"/>
      <c r="CR83" s="223"/>
      <c r="CS83" s="269" t="s">
        <v>2480</v>
      </c>
      <c r="CT83" s="269">
        <v>10013000</v>
      </c>
    </row>
    <row r="84" spans="1:98" x14ac:dyDescent="0.25">
      <c r="A84" s="222">
        <v>10013301</v>
      </c>
      <c r="B84" s="223" t="s">
        <v>689</v>
      </c>
      <c r="C84" s="223" t="s">
        <v>690</v>
      </c>
      <c r="D84" s="220">
        <v>3</v>
      </c>
      <c r="E84" s="223" t="s">
        <v>650</v>
      </c>
      <c r="F84" s="221">
        <v>2491</v>
      </c>
      <c r="G84" s="223" t="s">
        <v>221</v>
      </c>
      <c r="H84" s="223" t="s">
        <v>20</v>
      </c>
      <c r="I84" s="221">
        <v>8</v>
      </c>
      <c r="J84" s="221">
        <v>72353</v>
      </c>
      <c r="K84" s="221" t="s">
        <v>423</v>
      </c>
      <c r="L84" s="223">
        <v>1020</v>
      </c>
      <c r="M84" s="223">
        <v>16</v>
      </c>
      <c r="N84" s="223">
        <v>903</v>
      </c>
      <c r="O84" s="223">
        <v>791</v>
      </c>
      <c r="P84" s="223">
        <v>941</v>
      </c>
      <c r="Q84" s="223" t="s">
        <v>702</v>
      </c>
      <c r="R84" s="223" t="s">
        <v>2032</v>
      </c>
      <c r="S84" s="223">
        <v>1983</v>
      </c>
      <c r="T84" s="223">
        <v>1982</v>
      </c>
      <c r="U84" s="223">
        <v>7.5</v>
      </c>
      <c r="V84" s="223">
        <v>7.5</v>
      </c>
      <c r="W84" s="223">
        <v>45</v>
      </c>
      <c r="X84" s="223">
        <v>7</v>
      </c>
      <c r="Y84" s="220">
        <v>8.1170400000000011</v>
      </c>
      <c r="Z84" s="220">
        <v>1.014</v>
      </c>
      <c r="AA84" s="220">
        <v>0</v>
      </c>
      <c r="AB84" s="220">
        <v>0.86895999999999995</v>
      </c>
      <c r="AC84" s="223" t="s">
        <v>636</v>
      </c>
      <c r="AD84" s="223">
        <v>0</v>
      </c>
      <c r="AE84" s="223" t="s">
        <v>2538</v>
      </c>
      <c r="AF84" s="223">
        <v>11</v>
      </c>
      <c r="AG84" s="223">
        <v>0</v>
      </c>
      <c r="AH84" s="223">
        <v>0</v>
      </c>
      <c r="AI84" s="223">
        <v>0</v>
      </c>
      <c r="AJ84" s="223" t="s">
        <v>2510</v>
      </c>
      <c r="AK84" s="223">
        <v>1</v>
      </c>
      <c r="AL84" s="223" t="s">
        <v>2510</v>
      </c>
      <c r="AM84" s="223">
        <v>0</v>
      </c>
      <c r="AN84" s="223">
        <v>0</v>
      </c>
      <c r="AO84" s="223">
        <v>0</v>
      </c>
      <c r="AP84" s="223">
        <v>2</v>
      </c>
      <c r="AQ84" s="223">
        <v>0</v>
      </c>
      <c r="AR84" s="223"/>
      <c r="AS84" s="223"/>
      <c r="AT84" s="223"/>
      <c r="AU84" s="223">
        <v>2011</v>
      </c>
      <c r="AV84" s="223" t="s">
        <v>5</v>
      </c>
      <c r="AW84" s="223">
        <v>941</v>
      </c>
      <c r="AX84" s="223">
        <v>2032</v>
      </c>
      <c r="AY84" s="223"/>
      <c r="AZ84" s="223" t="e">
        <f t="shared" si="4"/>
        <v>#VALUE!</v>
      </c>
      <c r="BA84" s="262">
        <v>11</v>
      </c>
      <c r="BB84" s="262">
        <v>0</v>
      </c>
      <c r="BC84" s="262">
        <v>11</v>
      </c>
      <c r="BD84" s="262">
        <v>0</v>
      </c>
      <c r="BE84" s="262">
        <f t="shared" si="5"/>
        <v>0.17018747286196048</v>
      </c>
      <c r="BF84" s="223"/>
      <c r="BG84" s="223"/>
      <c r="BH84" s="223"/>
      <c r="BI84" s="223"/>
      <c r="BJ84" s="223"/>
      <c r="BK84" s="223"/>
      <c r="BL84" s="223"/>
      <c r="BM84" s="223"/>
      <c r="BN84" s="223"/>
      <c r="BO84" s="223"/>
      <c r="BP84" s="223"/>
      <c r="BQ84" s="223"/>
      <c r="BR84" s="220">
        <f t="shared" si="6"/>
        <v>0.185</v>
      </c>
      <c r="BS84" s="220">
        <v>0.2</v>
      </c>
      <c r="BT84" s="263" t="s">
        <v>2263</v>
      </c>
      <c r="BU84" s="263"/>
      <c r="BV84" s="221">
        <v>0.15</v>
      </c>
      <c r="BW84" s="263" t="s">
        <v>2264</v>
      </c>
      <c r="BX84" s="263"/>
      <c r="BY84" s="263"/>
      <c r="BZ84" s="220">
        <f t="shared" si="7"/>
        <v>0.13500000000000001</v>
      </c>
      <c r="CA84" s="221">
        <v>0.15</v>
      </c>
      <c r="CB84" s="263" t="s">
        <v>2265</v>
      </c>
      <c r="CC84" s="263"/>
      <c r="CD84" s="263"/>
      <c r="CE84" s="263"/>
      <c r="CF84" s="221">
        <v>0.1</v>
      </c>
      <c r="CG84" s="264" t="s">
        <v>2266</v>
      </c>
      <c r="CH84" s="264"/>
      <c r="CI84" s="223"/>
      <c r="CJ84" s="223"/>
      <c r="CK84" s="223"/>
      <c r="CL84" s="223"/>
      <c r="CM84" s="223"/>
      <c r="CN84" s="223"/>
      <c r="CO84" s="223"/>
      <c r="CP84" s="223"/>
      <c r="CQ84" s="223"/>
      <c r="CR84" s="223"/>
      <c r="CS84" s="269" t="s">
        <v>2480</v>
      </c>
      <c r="CT84" s="269">
        <v>10013000</v>
      </c>
    </row>
    <row r="85" spans="1:98" x14ac:dyDescent="0.25">
      <c r="A85" s="222">
        <v>10013302</v>
      </c>
      <c r="B85" s="223" t="s">
        <v>689</v>
      </c>
      <c r="C85" s="223" t="s">
        <v>690</v>
      </c>
      <c r="D85" s="220">
        <v>3</v>
      </c>
      <c r="E85" s="223" t="s">
        <v>650</v>
      </c>
      <c r="F85" s="221">
        <v>2491</v>
      </c>
      <c r="G85" s="223" t="s">
        <v>221</v>
      </c>
      <c r="H85" s="223" t="s">
        <v>20</v>
      </c>
      <c r="I85" s="221" t="s">
        <v>642</v>
      </c>
      <c r="J85" s="221">
        <v>72353</v>
      </c>
      <c r="K85" s="221" t="s">
        <v>423</v>
      </c>
      <c r="L85" s="223">
        <v>1020</v>
      </c>
      <c r="M85" s="223">
        <v>16</v>
      </c>
      <c r="N85" s="223">
        <v>83</v>
      </c>
      <c r="O85" s="223">
        <v>781</v>
      </c>
      <c r="P85" s="223">
        <v>807</v>
      </c>
      <c r="Q85" s="223" t="s">
        <v>703</v>
      </c>
      <c r="R85" s="223" t="s">
        <v>2032</v>
      </c>
      <c r="S85" s="223">
        <v>1983</v>
      </c>
      <c r="T85" s="223">
        <v>1982</v>
      </c>
      <c r="U85" s="223">
        <v>7.5</v>
      </c>
      <c r="V85" s="223">
        <v>7.5</v>
      </c>
      <c r="W85" s="223">
        <v>45</v>
      </c>
      <c r="X85" s="223">
        <v>7</v>
      </c>
      <c r="Y85" s="220">
        <v>8.1170400000000011</v>
      </c>
      <c r="Z85" s="220">
        <v>1.014</v>
      </c>
      <c r="AA85" s="220">
        <v>0</v>
      </c>
      <c r="AB85" s="220">
        <v>0.86895999999999995</v>
      </c>
      <c r="AC85" s="223" t="s">
        <v>636</v>
      </c>
      <c r="AD85" s="223">
        <v>83</v>
      </c>
      <c r="AE85" s="223">
        <v>0</v>
      </c>
      <c r="AF85" s="223">
        <v>10</v>
      </c>
      <c r="AG85" s="223">
        <v>0</v>
      </c>
      <c r="AH85" s="223">
        <v>0</v>
      </c>
      <c r="AI85" s="223">
        <v>0</v>
      </c>
      <c r="AJ85" s="223">
        <v>0</v>
      </c>
      <c r="AK85" s="223">
        <v>0</v>
      </c>
      <c r="AL85" s="223">
        <v>0</v>
      </c>
      <c r="AM85" s="223">
        <v>0</v>
      </c>
      <c r="AN85" s="223">
        <v>0</v>
      </c>
      <c r="AO85" s="223">
        <v>0</v>
      </c>
      <c r="AP85" s="223">
        <v>2</v>
      </c>
      <c r="AQ85" s="223">
        <v>0</v>
      </c>
      <c r="AR85" s="223"/>
      <c r="AS85" s="223"/>
      <c r="AT85" s="223"/>
      <c r="AU85" s="223">
        <v>2011</v>
      </c>
      <c r="AV85" s="223" t="s">
        <v>5</v>
      </c>
      <c r="AW85" s="223">
        <v>807</v>
      </c>
      <c r="AX85" s="223">
        <v>2032</v>
      </c>
      <c r="AY85" s="223"/>
      <c r="AZ85" s="223">
        <f t="shared" si="4"/>
        <v>0</v>
      </c>
      <c r="BA85" s="262"/>
      <c r="BB85" s="262"/>
      <c r="BC85" s="262"/>
      <c r="BD85" s="262"/>
      <c r="BE85" s="262">
        <f t="shared" si="5"/>
        <v>0</v>
      </c>
      <c r="BF85" s="223"/>
      <c r="BG85" s="223"/>
      <c r="BH85" s="223"/>
      <c r="BI85" s="223"/>
      <c r="BJ85" s="223"/>
      <c r="BK85" s="223"/>
      <c r="BL85" s="223"/>
      <c r="BM85" s="223"/>
      <c r="BN85" s="223"/>
      <c r="BO85" s="223"/>
      <c r="BP85" s="223"/>
      <c r="BQ85" s="223"/>
      <c r="BR85" s="220">
        <f t="shared" si="6"/>
        <v>0.185</v>
      </c>
      <c r="BS85" s="220">
        <v>0.2</v>
      </c>
      <c r="BT85" s="263" t="s">
        <v>2263</v>
      </c>
      <c r="BU85" s="263"/>
      <c r="BV85" s="221">
        <v>0.15</v>
      </c>
      <c r="BW85" s="263" t="s">
        <v>2264</v>
      </c>
      <c r="BX85" s="263"/>
      <c r="BY85" s="263"/>
      <c r="BZ85" s="220">
        <f t="shared" si="7"/>
        <v>0.13500000000000001</v>
      </c>
      <c r="CA85" s="221">
        <v>0.15</v>
      </c>
      <c r="CB85" s="263" t="s">
        <v>2265</v>
      </c>
      <c r="CC85" s="263"/>
      <c r="CD85" s="263"/>
      <c r="CE85" s="263"/>
      <c r="CF85" s="221">
        <v>0.1</v>
      </c>
      <c r="CG85" s="264" t="s">
        <v>2266</v>
      </c>
      <c r="CH85" s="264"/>
      <c r="CI85" s="223"/>
      <c r="CJ85" s="223"/>
      <c r="CK85" s="223"/>
      <c r="CL85" s="223"/>
      <c r="CM85" s="223"/>
      <c r="CN85" s="223"/>
      <c r="CO85" s="223"/>
      <c r="CP85" s="223"/>
      <c r="CQ85" s="223"/>
      <c r="CR85" s="223"/>
      <c r="CS85" s="269" t="s">
        <v>2480</v>
      </c>
      <c r="CT85" s="269">
        <v>10013000</v>
      </c>
    </row>
    <row r="86" spans="1:98" x14ac:dyDescent="0.25">
      <c r="A86" s="222">
        <v>10014402</v>
      </c>
      <c r="B86" s="223" t="s">
        <v>704</v>
      </c>
      <c r="C86" s="223" t="s">
        <v>705</v>
      </c>
      <c r="D86" s="220">
        <v>1</v>
      </c>
      <c r="E86" s="223" t="s">
        <v>632</v>
      </c>
      <c r="F86" s="221">
        <v>1098</v>
      </c>
      <c r="G86" s="223" t="s">
        <v>230</v>
      </c>
      <c r="H86" s="223" t="s">
        <v>2029</v>
      </c>
      <c r="I86" s="221" t="s">
        <v>633</v>
      </c>
      <c r="J86" s="221">
        <v>72625</v>
      </c>
      <c r="K86" s="221" t="s">
        <v>634</v>
      </c>
      <c r="L86" s="223">
        <v>1020</v>
      </c>
      <c r="M86" s="223">
        <v>21.5</v>
      </c>
      <c r="N86" s="223">
        <v>1313</v>
      </c>
      <c r="O86" s="223">
        <v>832</v>
      </c>
      <c r="P86" s="223">
        <v>1081</v>
      </c>
      <c r="Q86" s="223" t="s">
        <v>706</v>
      </c>
      <c r="R86" s="223" t="s">
        <v>5</v>
      </c>
      <c r="S86" s="223">
        <v>1981</v>
      </c>
      <c r="T86" s="223">
        <v>1980</v>
      </c>
      <c r="U86" s="223">
        <v>7.5</v>
      </c>
      <c r="V86" s="223">
        <v>7.5</v>
      </c>
      <c r="W86" s="223">
        <v>50</v>
      </c>
      <c r="X86" s="223">
        <v>8</v>
      </c>
      <c r="Y86" s="220">
        <v>36.917000000000002</v>
      </c>
      <c r="Z86" s="220">
        <v>1.4770000000000001</v>
      </c>
      <c r="AA86" s="220">
        <v>0</v>
      </c>
      <c r="AB86" s="220">
        <v>1.6060000000000001</v>
      </c>
      <c r="AC86" s="223" t="s">
        <v>636</v>
      </c>
      <c r="AD86" s="223">
        <v>240</v>
      </c>
      <c r="AE86" s="223">
        <v>64.079999999999941</v>
      </c>
      <c r="AF86" s="223">
        <v>87.99</v>
      </c>
      <c r="AG86" s="223">
        <v>63</v>
      </c>
      <c r="AH86" s="223">
        <v>63</v>
      </c>
      <c r="AI86" s="223">
        <v>63</v>
      </c>
      <c r="AJ86" s="223">
        <v>0</v>
      </c>
      <c r="AK86" s="223">
        <v>0</v>
      </c>
      <c r="AL86" s="223">
        <v>0</v>
      </c>
      <c r="AM86" s="223">
        <v>51</v>
      </c>
      <c r="AN86" s="223">
        <v>51</v>
      </c>
      <c r="AO86" s="223">
        <v>51</v>
      </c>
      <c r="AP86" s="223">
        <v>59</v>
      </c>
      <c r="AQ86" s="223">
        <v>1</v>
      </c>
      <c r="AR86" s="223"/>
      <c r="AS86" s="223"/>
      <c r="AT86" s="223"/>
      <c r="AU86" s="223" t="s">
        <v>5</v>
      </c>
      <c r="AV86" s="223" t="s">
        <v>5</v>
      </c>
      <c r="AW86" s="223">
        <v>0</v>
      </c>
      <c r="AX86" s="223">
        <v>2024</v>
      </c>
      <c r="AY86" s="223"/>
      <c r="AZ86" s="223">
        <f t="shared" si="4"/>
        <v>51</v>
      </c>
      <c r="BA86" s="262">
        <v>64.080000000000041</v>
      </c>
      <c r="BB86" s="262">
        <v>0</v>
      </c>
      <c r="BC86" s="262">
        <v>61.28000000000003</v>
      </c>
      <c r="BD86" s="262">
        <v>0</v>
      </c>
      <c r="BE86" s="262">
        <f t="shared" si="5"/>
        <v>0.44467645889039092</v>
      </c>
      <c r="BF86" s="220">
        <v>0</v>
      </c>
      <c r="BG86" s="223"/>
      <c r="BH86" s="223"/>
      <c r="BI86" s="223"/>
      <c r="BJ86" s="223"/>
      <c r="BK86" s="223"/>
      <c r="BL86" s="223"/>
      <c r="BM86" s="223"/>
      <c r="BN86" s="223"/>
      <c r="BO86" s="223"/>
      <c r="BP86" s="223"/>
      <c r="BQ86" s="223"/>
      <c r="BR86" s="220">
        <f t="shared" si="6"/>
        <v>9.9999999999999992E-2</v>
      </c>
      <c r="BS86" s="220">
        <v>0.1</v>
      </c>
      <c r="BT86" s="263" t="s">
        <v>2267</v>
      </c>
      <c r="BU86" s="263"/>
      <c r="BV86" s="220">
        <v>0.1</v>
      </c>
      <c r="BW86" s="263" t="s">
        <v>2268</v>
      </c>
      <c r="BX86" s="263"/>
      <c r="BY86" s="263"/>
      <c r="BZ86" s="220">
        <f t="shared" si="7"/>
        <v>8.4999999999999992E-2</v>
      </c>
      <c r="CA86" s="220">
        <v>0.1</v>
      </c>
      <c r="CB86" s="264" t="s">
        <v>2269</v>
      </c>
      <c r="CC86" s="264"/>
      <c r="CD86" s="264"/>
      <c r="CE86" s="264"/>
      <c r="CF86" s="220">
        <v>0.05</v>
      </c>
      <c r="CG86" s="263" t="s">
        <v>2270</v>
      </c>
      <c r="CH86" s="263"/>
      <c r="CI86" s="223"/>
      <c r="CJ86" s="223"/>
      <c r="CK86" s="223"/>
      <c r="CL86" s="223"/>
      <c r="CM86" s="223"/>
      <c r="CN86" s="223"/>
      <c r="CO86" s="223"/>
      <c r="CP86" s="223"/>
      <c r="CQ86" s="223"/>
      <c r="CR86" s="223"/>
      <c r="CS86" s="269" t="s">
        <v>2481</v>
      </c>
      <c r="CT86" s="269">
        <v>10014000</v>
      </c>
    </row>
    <row r="87" spans="1:98" x14ac:dyDescent="0.25">
      <c r="A87" s="222">
        <v>10014401</v>
      </c>
      <c r="B87" s="223" t="s">
        <v>704</v>
      </c>
      <c r="C87" s="223" t="s">
        <v>705</v>
      </c>
      <c r="D87" s="220">
        <v>1</v>
      </c>
      <c r="E87" s="223" t="s">
        <v>632</v>
      </c>
      <c r="F87" s="221">
        <v>1098</v>
      </c>
      <c r="G87" s="223" t="s">
        <v>230</v>
      </c>
      <c r="H87" s="223" t="s">
        <v>2029</v>
      </c>
      <c r="I87" s="221" t="s">
        <v>637</v>
      </c>
      <c r="J87" s="221">
        <v>72625</v>
      </c>
      <c r="K87" s="221" t="s">
        <v>634</v>
      </c>
      <c r="L87" s="223">
        <v>1020</v>
      </c>
      <c r="M87" s="223">
        <v>21.5</v>
      </c>
      <c r="N87" s="223">
        <v>638</v>
      </c>
      <c r="O87" s="223">
        <v>1495</v>
      </c>
      <c r="P87" s="223">
        <v>1449</v>
      </c>
      <c r="Q87" s="223" t="s">
        <v>706</v>
      </c>
      <c r="R87" s="223" t="s">
        <v>2032</v>
      </c>
      <c r="S87" s="223">
        <v>1981</v>
      </c>
      <c r="T87" s="223">
        <v>1980</v>
      </c>
      <c r="U87" s="223">
        <v>7.5</v>
      </c>
      <c r="V87" s="223">
        <v>7.5</v>
      </c>
      <c r="W87" s="223">
        <v>50</v>
      </c>
      <c r="X87" s="223">
        <v>8</v>
      </c>
      <c r="Y87" s="220">
        <v>11.012</v>
      </c>
      <c r="Z87" s="220">
        <v>0.47199999999999998</v>
      </c>
      <c r="AA87" s="220">
        <v>0</v>
      </c>
      <c r="AB87" s="220">
        <v>0.51600000000000001</v>
      </c>
      <c r="AC87" s="223" t="s">
        <v>636</v>
      </c>
      <c r="AD87" s="223">
        <v>0</v>
      </c>
      <c r="AE87" s="223" t="s">
        <v>2531</v>
      </c>
      <c r="AF87" s="223">
        <v>0</v>
      </c>
      <c r="AG87" s="223">
        <v>0</v>
      </c>
      <c r="AH87" s="223">
        <v>0</v>
      </c>
      <c r="AI87" s="223">
        <v>0</v>
      </c>
      <c r="AJ87" s="223" t="s">
        <v>2491</v>
      </c>
      <c r="AK87" s="223">
        <v>0</v>
      </c>
      <c r="AL87" s="223">
        <v>0</v>
      </c>
      <c r="AM87" s="223">
        <v>0</v>
      </c>
      <c r="AN87" s="223">
        <v>0</v>
      </c>
      <c r="AO87" s="223">
        <v>0</v>
      </c>
      <c r="AP87" s="223">
        <v>21</v>
      </c>
      <c r="AQ87" s="223">
        <v>0</v>
      </c>
      <c r="AR87" s="223"/>
      <c r="AS87" s="223"/>
      <c r="AT87" s="223"/>
      <c r="AU87" s="223">
        <v>2009</v>
      </c>
      <c r="AV87" s="223" t="s">
        <v>5</v>
      </c>
      <c r="AW87" s="223">
        <v>1449</v>
      </c>
      <c r="AX87" s="223">
        <v>2024</v>
      </c>
      <c r="AY87" s="223"/>
      <c r="AZ87" s="223" t="e">
        <f t="shared" si="4"/>
        <v>#VALUE!</v>
      </c>
      <c r="BA87" s="262"/>
      <c r="BB87" s="262"/>
      <c r="BC87" s="262"/>
      <c r="BD87" s="262"/>
      <c r="BE87" s="262">
        <f t="shared" si="5"/>
        <v>0</v>
      </c>
      <c r="BF87" s="223"/>
      <c r="BG87" s="223"/>
      <c r="BH87" s="223"/>
      <c r="BI87" s="223"/>
      <c r="BJ87" s="223"/>
      <c r="BK87" s="223"/>
      <c r="BL87" s="223"/>
      <c r="BM87" s="223"/>
      <c r="BN87" s="223"/>
      <c r="BO87" s="223"/>
      <c r="BP87" s="223"/>
      <c r="BQ87" s="223"/>
      <c r="BR87" s="220">
        <f t="shared" si="6"/>
        <v>9.9999999999999992E-2</v>
      </c>
      <c r="BS87" s="220">
        <v>0.1</v>
      </c>
      <c r="BT87" s="263" t="s">
        <v>2267</v>
      </c>
      <c r="BU87" s="263"/>
      <c r="BV87" s="220">
        <v>0.1</v>
      </c>
      <c r="BW87" s="263" t="s">
        <v>2268</v>
      </c>
      <c r="BX87" s="263"/>
      <c r="BY87" s="263"/>
      <c r="BZ87" s="220">
        <f t="shared" si="7"/>
        <v>8.4999999999999992E-2</v>
      </c>
      <c r="CA87" s="220">
        <v>0.1</v>
      </c>
      <c r="CB87" s="264" t="s">
        <v>2269</v>
      </c>
      <c r="CC87" s="264"/>
      <c r="CD87" s="264"/>
      <c r="CE87" s="264"/>
      <c r="CF87" s="220">
        <v>0.05</v>
      </c>
      <c r="CG87" s="263" t="s">
        <v>2270</v>
      </c>
      <c r="CH87" s="263"/>
      <c r="CI87" s="223"/>
      <c r="CJ87" s="223"/>
      <c r="CK87" s="223"/>
      <c r="CL87" s="223"/>
      <c r="CM87" s="223"/>
      <c r="CN87" s="223"/>
      <c r="CO87" s="223"/>
      <c r="CP87" s="223"/>
      <c r="CQ87" s="223"/>
      <c r="CR87" s="223"/>
      <c r="CS87" s="269" t="s">
        <v>2481</v>
      </c>
      <c r="CT87" s="269">
        <v>10014000</v>
      </c>
    </row>
    <row r="88" spans="1:98" ht="30" x14ac:dyDescent="0.25">
      <c r="A88" s="222">
        <v>10014201</v>
      </c>
      <c r="B88" s="223" t="s">
        <v>704</v>
      </c>
      <c r="C88" s="223" t="s">
        <v>705</v>
      </c>
      <c r="D88" s="220">
        <v>1</v>
      </c>
      <c r="E88" s="223" t="s">
        <v>632</v>
      </c>
      <c r="F88" s="221">
        <v>1098</v>
      </c>
      <c r="G88" s="223" t="s">
        <v>230</v>
      </c>
      <c r="H88" s="223" t="s">
        <v>639</v>
      </c>
      <c r="I88" s="221">
        <v>7</v>
      </c>
      <c r="J88" s="221">
        <v>72321</v>
      </c>
      <c r="K88" s="221" t="s">
        <v>423</v>
      </c>
      <c r="L88" s="223">
        <v>1020</v>
      </c>
      <c r="M88" s="223">
        <v>16</v>
      </c>
      <c r="N88" s="223">
        <v>74</v>
      </c>
      <c r="O88" s="223">
        <v>672</v>
      </c>
      <c r="P88" s="223">
        <v>695</v>
      </c>
      <c r="Q88" s="223" t="s">
        <v>707</v>
      </c>
      <c r="R88" s="252" t="s">
        <v>2034</v>
      </c>
      <c r="S88" s="223">
        <v>1981</v>
      </c>
      <c r="T88" s="223">
        <v>1980</v>
      </c>
      <c r="U88" s="223">
        <v>7.5</v>
      </c>
      <c r="V88" s="223">
        <v>7.5</v>
      </c>
      <c r="W88" s="223">
        <v>24</v>
      </c>
      <c r="X88" s="223">
        <v>6</v>
      </c>
      <c r="Y88" s="220">
        <v>5.3649999999999993</v>
      </c>
      <c r="Z88" s="220">
        <v>0.29899999999999999</v>
      </c>
      <c r="AA88" s="220">
        <v>0</v>
      </c>
      <c r="AB88" s="220">
        <v>0.33600000000000002</v>
      </c>
      <c r="AC88" s="223" t="s">
        <v>636</v>
      </c>
      <c r="AD88" s="223">
        <v>74</v>
      </c>
      <c r="AE88" s="223" t="s">
        <v>2539</v>
      </c>
      <c r="AF88" s="223">
        <v>695</v>
      </c>
      <c r="AG88" s="223">
        <v>0</v>
      </c>
      <c r="AH88" s="223">
        <v>0</v>
      </c>
      <c r="AI88" s="223">
        <v>0</v>
      </c>
      <c r="AJ88" s="223">
        <v>0</v>
      </c>
      <c r="AK88" s="223">
        <v>0</v>
      </c>
      <c r="AL88" s="223">
        <v>0</v>
      </c>
      <c r="AM88" s="223">
        <v>0</v>
      </c>
      <c r="AN88" s="223">
        <v>0</v>
      </c>
      <c r="AO88" s="223">
        <v>0</v>
      </c>
      <c r="AP88" s="223">
        <v>1</v>
      </c>
      <c r="AQ88" s="223">
        <v>0</v>
      </c>
      <c r="AR88" s="223"/>
      <c r="AS88" s="223"/>
      <c r="AT88" s="223"/>
      <c r="AU88" s="223">
        <v>2015</v>
      </c>
      <c r="AV88" s="223" t="s">
        <v>5</v>
      </c>
      <c r="AW88" s="223">
        <v>695</v>
      </c>
      <c r="AX88" s="223">
        <v>2041</v>
      </c>
      <c r="AY88" s="223"/>
      <c r="AZ88" s="223">
        <f t="shared" si="4"/>
        <v>0</v>
      </c>
      <c r="BA88" s="262"/>
      <c r="BB88" s="262"/>
      <c r="BC88" s="262"/>
      <c r="BD88" s="262"/>
      <c r="BE88" s="262">
        <f t="shared" si="5"/>
        <v>0</v>
      </c>
      <c r="BF88" s="223"/>
      <c r="BG88" s="223"/>
      <c r="BH88" s="223"/>
      <c r="BI88" s="223"/>
      <c r="BJ88" s="223"/>
      <c r="BK88" s="223"/>
      <c r="BL88" s="223"/>
      <c r="BM88" s="223"/>
      <c r="BN88" s="223"/>
      <c r="BO88" s="223"/>
      <c r="BP88" s="223"/>
      <c r="BQ88" s="223"/>
      <c r="BR88" s="220">
        <f t="shared" si="6"/>
        <v>0.33999999999999997</v>
      </c>
      <c r="BS88" s="221">
        <v>0.4</v>
      </c>
      <c r="BT88" s="263" t="s">
        <v>2271</v>
      </c>
      <c r="BU88" s="263"/>
      <c r="BV88" s="221">
        <v>0.2</v>
      </c>
      <c r="BW88" s="263" t="s">
        <v>2272</v>
      </c>
      <c r="BX88" s="263"/>
      <c r="BY88" s="263"/>
      <c r="BZ88" s="220">
        <f t="shared" si="7"/>
        <v>0.185</v>
      </c>
      <c r="CA88" s="221">
        <v>0.2</v>
      </c>
      <c r="CB88" s="263" t="s">
        <v>2273</v>
      </c>
      <c r="CC88" s="263"/>
      <c r="CD88" s="263"/>
      <c r="CE88" s="263"/>
      <c r="CF88" s="221">
        <v>0.15</v>
      </c>
      <c r="CG88" s="264" t="s">
        <v>2274</v>
      </c>
      <c r="CH88" s="264"/>
      <c r="CI88" s="223"/>
      <c r="CJ88" s="223"/>
      <c r="CK88" s="223"/>
      <c r="CL88" s="223"/>
      <c r="CM88" s="223"/>
      <c r="CN88" s="223"/>
      <c r="CO88" s="223"/>
      <c r="CP88" s="223"/>
      <c r="CQ88" s="223"/>
      <c r="CR88" s="223"/>
      <c r="CS88" s="269" t="s">
        <v>2481</v>
      </c>
      <c r="CT88" s="269">
        <v>10014000</v>
      </c>
    </row>
    <row r="89" spans="1:98" ht="30" x14ac:dyDescent="0.25">
      <c r="A89" s="222">
        <v>10014202</v>
      </c>
      <c r="B89" s="223" t="s">
        <v>704</v>
      </c>
      <c r="C89" s="223" t="s">
        <v>705</v>
      </c>
      <c r="D89" s="220">
        <v>1</v>
      </c>
      <c r="E89" s="223" t="s">
        <v>632</v>
      </c>
      <c r="F89" s="221">
        <v>1098</v>
      </c>
      <c r="G89" s="223" t="s">
        <v>230</v>
      </c>
      <c r="H89" s="223" t="s">
        <v>639</v>
      </c>
      <c r="I89" s="221" t="s">
        <v>19</v>
      </c>
      <c r="J89" s="221">
        <v>72321</v>
      </c>
      <c r="K89" s="221" t="s">
        <v>423</v>
      </c>
      <c r="L89" s="223">
        <v>1020</v>
      </c>
      <c r="M89" s="223">
        <v>16</v>
      </c>
      <c r="N89" s="223">
        <v>1014</v>
      </c>
      <c r="O89" s="223">
        <v>835.5</v>
      </c>
      <c r="P89" s="223">
        <v>986</v>
      </c>
      <c r="Q89" s="223" t="s">
        <v>708</v>
      </c>
      <c r="R89" s="252" t="s">
        <v>2034</v>
      </c>
      <c r="S89" s="223">
        <v>1981</v>
      </c>
      <c r="T89" s="223">
        <v>1980</v>
      </c>
      <c r="U89" s="223">
        <v>7.5</v>
      </c>
      <c r="V89" s="223">
        <v>7.5</v>
      </c>
      <c r="W89" s="223">
        <v>24</v>
      </c>
      <c r="X89" s="223">
        <v>6</v>
      </c>
      <c r="Y89" s="220">
        <v>4.8890000000000002</v>
      </c>
      <c r="Z89" s="220">
        <v>5.5E-2</v>
      </c>
      <c r="AA89" s="220">
        <v>0</v>
      </c>
      <c r="AB89" s="220">
        <v>5.6000000000000001E-2</v>
      </c>
      <c r="AC89" s="223" t="s">
        <v>636</v>
      </c>
      <c r="AD89" s="223">
        <v>1014</v>
      </c>
      <c r="AE89" s="223" t="s">
        <v>2540</v>
      </c>
      <c r="AF89" s="223">
        <v>986</v>
      </c>
      <c r="AG89" s="223">
        <v>0</v>
      </c>
      <c r="AH89" s="223">
        <v>0</v>
      </c>
      <c r="AI89" s="223">
        <v>0</v>
      </c>
      <c r="AJ89" s="223">
        <v>0</v>
      </c>
      <c r="AK89" s="223">
        <v>0</v>
      </c>
      <c r="AL89" s="223">
        <v>0</v>
      </c>
      <c r="AM89" s="223">
        <v>0</v>
      </c>
      <c r="AN89" s="223">
        <v>0</v>
      </c>
      <c r="AO89" s="223">
        <v>0</v>
      </c>
      <c r="AP89" s="223">
        <v>1</v>
      </c>
      <c r="AQ89" s="223">
        <v>0</v>
      </c>
      <c r="AR89" s="223"/>
      <c r="AS89" s="223"/>
      <c r="AT89" s="223"/>
      <c r="AU89" s="223">
        <v>2016</v>
      </c>
      <c r="AV89" s="223" t="s">
        <v>5</v>
      </c>
      <c r="AW89" s="223">
        <v>986</v>
      </c>
      <c r="AX89" s="223">
        <v>2041</v>
      </c>
      <c r="AY89" s="223"/>
      <c r="AZ89" s="223">
        <f t="shared" si="4"/>
        <v>0</v>
      </c>
      <c r="BA89" s="262"/>
      <c r="BB89" s="262"/>
      <c r="BC89" s="262"/>
      <c r="BD89" s="262"/>
      <c r="BE89" s="262">
        <f t="shared" si="5"/>
        <v>0</v>
      </c>
      <c r="BF89" s="223"/>
      <c r="BG89" s="223"/>
      <c r="BH89" s="223"/>
      <c r="BI89" s="223"/>
      <c r="BJ89" s="223"/>
      <c r="BK89" s="223"/>
      <c r="BL89" s="223"/>
      <c r="BM89" s="223"/>
      <c r="BN89" s="223"/>
      <c r="BO89" s="223"/>
      <c r="BP89" s="223"/>
      <c r="BQ89" s="223"/>
      <c r="BR89" s="220">
        <f t="shared" si="6"/>
        <v>0.33999999999999997</v>
      </c>
      <c r="BS89" s="221">
        <v>0.4</v>
      </c>
      <c r="BT89" s="263" t="s">
        <v>2271</v>
      </c>
      <c r="BU89" s="263"/>
      <c r="BV89" s="221">
        <v>0.2</v>
      </c>
      <c r="BW89" s="263" t="s">
        <v>2272</v>
      </c>
      <c r="BX89" s="263"/>
      <c r="BY89" s="263"/>
      <c r="BZ89" s="220">
        <f t="shared" si="7"/>
        <v>0.185</v>
      </c>
      <c r="CA89" s="221">
        <v>0.2</v>
      </c>
      <c r="CB89" s="263" t="s">
        <v>2273</v>
      </c>
      <c r="CC89" s="263"/>
      <c r="CD89" s="263"/>
      <c r="CE89" s="263"/>
      <c r="CF89" s="221">
        <v>0.15</v>
      </c>
      <c r="CG89" s="264" t="s">
        <v>2274</v>
      </c>
      <c r="CH89" s="264"/>
      <c r="CI89" s="223"/>
      <c r="CJ89" s="223"/>
      <c r="CK89" s="223"/>
      <c r="CL89" s="223"/>
      <c r="CM89" s="223"/>
      <c r="CN89" s="223"/>
      <c r="CO89" s="223"/>
      <c r="CP89" s="223"/>
      <c r="CQ89" s="223"/>
      <c r="CR89" s="223"/>
      <c r="CS89" s="269" t="s">
        <v>2481</v>
      </c>
      <c r="CT89" s="269">
        <v>10014000</v>
      </c>
    </row>
    <row r="90" spans="1:98" x14ac:dyDescent="0.25">
      <c r="A90" s="222">
        <v>10014301</v>
      </c>
      <c r="B90" s="223" t="s">
        <v>704</v>
      </c>
      <c r="C90" s="223" t="s">
        <v>705</v>
      </c>
      <c r="D90" s="220">
        <v>1</v>
      </c>
      <c r="E90" s="223" t="s">
        <v>632</v>
      </c>
      <c r="F90" s="221">
        <v>1098</v>
      </c>
      <c r="G90" s="223" t="s">
        <v>230</v>
      </c>
      <c r="H90" s="223" t="s">
        <v>20</v>
      </c>
      <c r="I90" s="221">
        <v>8</v>
      </c>
      <c r="J90" s="221">
        <v>72321</v>
      </c>
      <c r="K90" s="221" t="s">
        <v>423</v>
      </c>
      <c r="L90" s="223">
        <v>1020</v>
      </c>
      <c r="M90" s="223">
        <v>16</v>
      </c>
      <c r="N90" s="223">
        <v>143</v>
      </c>
      <c r="O90" s="223">
        <v>893</v>
      </c>
      <c r="P90" s="223">
        <v>937</v>
      </c>
      <c r="Q90" s="223" t="s">
        <v>709</v>
      </c>
      <c r="R90" s="223" t="s">
        <v>2032</v>
      </c>
      <c r="S90" s="223">
        <v>1981</v>
      </c>
      <c r="T90" s="223">
        <v>1980</v>
      </c>
      <c r="U90" s="223">
        <v>7.5</v>
      </c>
      <c r="V90" s="223">
        <v>7.5</v>
      </c>
      <c r="W90" s="223">
        <v>50</v>
      </c>
      <c r="X90" s="223">
        <v>8</v>
      </c>
      <c r="Y90" s="220">
        <v>11.771999999999998</v>
      </c>
      <c r="Z90" s="220">
        <v>0.58199999999999996</v>
      </c>
      <c r="AA90" s="220">
        <v>0</v>
      </c>
      <c r="AB90" s="220">
        <v>0.64600000000000002</v>
      </c>
      <c r="AC90" s="223" t="s">
        <v>636</v>
      </c>
      <c r="AD90" s="223">
        <v>18</v>
      </c>
      <c r="AE90" s="223">
        <v>0</v>
      </c>
      <c r="AF90" s="223">
        <v>5.22</v>
      </c>
      <c r="AG90" s="223">
        <v>0</v>
      </c>
      <c r="AH90" s="223">
        <v>0</v>
      </c>
      <c r="AI90" s="223">
        <v>0</v>
      </c>
      <c r="AJ90" s="223">
        <v>0</v>
      </c>
      <c r="AK90" s="223">
        <v>0</v>
      </c>
      <c r="AL90" s="223">
        <v>0</v>
      </c>
      <c r="AM90" s="223">
        <v>0</v>
      </c>
      <c r="AN90" s="223">
        <v>0</v>
      </c>
      <c r="AO90" s="223">
        <v>0</v>
      </c>
      <c r="AP90" s="223">
        <v>2</v>
      </c>
      <c r="AQ90" s="223">
        <v>0</v>
      </c>
      <c r="AR90" s="223"/>
      <c r="AS90" s="223"/>
      <c r="AT90" s="223"/>
      <c r="AU90" s="223">
        <v>2008</v>
      </c>
      <c r="AV90" s="223" t="s">
        <v>5</v>
      </c>
      <c r="AW90" s="223">
        <v>937</v>
      </c>
      <c r="AX90" s="223">
        <v>2041</v>
      </c>
      <c r="AY90" s="223"/>
      <c r="AZ90" s="223">
        <f t="shared" si="4"/>
        <v>0</v>
      </c>
      <c r="BA90" s="262"/>
      <c r="BB90" s="262"/>
      <c r="BC90" s="262"/>
      <c r="BD90" s="262"/>
      <c r="BE90" s="262">
        <f t="shared" si="5"/>
        <v>0</v>
      </c>
      <c r="BF90" s="223"/>
      <c r="BG90" s="223"/>
      <c r="BH90" s="223"/>
      <c r="BI90" s="223"/>
      <c r="BJ90" s="223"/>
      <c r="BK90" s="223"/>
      <c r="BL90" s="223"/>
      <c r="BM90" s="223"/>
      <c r="BN90" s="223"/>
      <c r="BO90" s="223"/>
      <c r="BP90" s="223"/>
      <c r="BQ90" s="223"/>
      <c r="BR90" s="220">
        <f t="shared" si="6"/>
        <v>0.185</v>
      </c>
      <c r="BS90" s="220">
        <v>0.2</v>
      </c>
      <c r="BT90" s="263" t="s">
        <v>2275</v>
      </c>
      <c r="BU90" s="263"/>
      <c r="BV90" s="221">
        <v>0.15</v>
      </c>
      <c r="BW90" s="263" t="s">
        <v>2276</v>
      </c>
      <c r="BX90" s="263"/>
      <c r="BY90" s="263"/>
      <c r="BZ90" s="220">
        <f t="shared" si="7"/>
        <v>0.13500000000000001</v>
      </c>
      <c r="CA90" s="221">
        <v>0.15</v>
      </c>
      <c r="CB90" s="263" t="s">
        <v>2277</v>
      </c>
      <c r="CC90" s="263"/>
      <c r="CD90" s="263"/>
      <c r="CE90" s="263"/>
      <c r="CF90" s="221">
        <v>0.1</v>
      </c>
      <c r="CG90" s="264" t="s">
        <v>2278</v>
      </c>
      <c r="CH90" s="264"/>
      <c r="CI90" s="223"/>
      <c r="CJ90" s="223"/>
      <c r="CK90" s="223"/>
      <c r="CL90" s="223"/>
      <c r="CM90" s="223"/>
      <c r="CN90" s="223"/>
      <c r="CO90" s="223"/>
      <c r="CP90" s="223"/>
      <c r="CQ90" s="223"/>
      <c r="CR90" s="223"/>
      <c r="CS90" s="269" t="s">
        <v>2481</v>
      </c>
      <c r="CT90" s="269">
        <v>10014000</v>
      </c>
    </row>
    <row r="91" spans="1:98" x14ac:dyDescent="0.25">
      <c r="A91" s="222">
        <v>10014302</v>
      </c>
      <c r="B91" s="223" t="s">
        <v>704</v>
      </c>
      <c r="C91" s="223" t="s">
        <v>705</v>
      </c>
      <c r="D91" s="220">
        <v>1</v>
      </c>
      <c r="E91" s="223" t="s">
        <v>632</v>
      </c>
      <c r="F91" s="221">
        <v>1098</v>
      </c>
      <c r="G91" s="223" t="s">
        <v>230</v>
      </c>
      <c r="H91" s="223" t="s">
        <v>20</v>
      </c>
      <c r="I91" s="221" t="s">
        <v>642</v>
      </c>
      <c r="J91" s="221">
        <v>72321</v>
      </c>
      <c r="K91" s="221" t="s">
        <v>423</v>
      </c>
      <c r="L91" s="223">
        <v>1020</v>
      </c>
      <c r="M91" s="223">
        <v>16</v>
      </c>
      <c r="N91" s="223">
        <v>119</v>
      </c>
      <c r="O91" s="223">
        <v>760.5</v>
      </c>
      <c r="P91" s="223">
        <v>770</v>
      </c>
      <c r="Q91" s="223" t="s">
        <v>710</v>
      </c>
      <c r="R91" s="223" t="s">
        <v>2032</v>
      </c>
      <c r="S91" s="223">
        <v>1981</v>
      </c>
      <c r="T91" s="223">
        <v>1980</v>
      </c>
      <c r="U91" s="223">
        <v>7.5</v>
      </c>
      <c r="V91" s="223">
        <v>7.5</v>
      </c>
      <c r="W91" s="223">
        <v>50</v>
      </c>
      <c r="X91" s="223">
        <v>8</v>
      </c>
      <c r="Y91" s="220">
        <v>11.771999999999998</v>
      </c>
      <c r="Z91" s="220">
        <v>0.58199999999999996</v>
      </c>
      <c r="AA91" s="220">
        <v>0</v>
      </c>
      <c r="AB91" s="220">
        <v>0.64600000000000002</v>
      </c>
      <c r="AC91" s="223" t="s">
        <v>636</v>
      </c>
      <c r="AD91" s="223">
        <v>10</v>
      </c>
      <c r="AE91" s="223">
        <v>0</v>
      </c>
      <c r="AF91" s="223">
        <v>4.76</v>
      </c>
      <c r="AG91" s="223">
        <v>3</v>
      </c>
      <c r="AH91" s="223">
        <v>3</v>
      </c>
      <c r="AI91" s="223">
        <v>3</v>
      </c>
      <c r="AJ91" s="223">
        <v>0</v>
      </c>
      <c r="AK91" s="223">
        <v>0</v>
      </c>
      <c r="AL91" s="223">
        <v>0</v>
      </c>
      <c r="AM91" s="223">
        <v>0</v>
      </c>
      <c r="AN91" s="223">
        <v>0</v>
      </c>
      <c r="AO91" s="223">
        <v>0</v>
      </c>
      <c r="AP91" s="223">
        <v>2</v>
      </c>
      <c r="AQ91" s="223">
        <v>0</v>
      </c>
      <c r="AR91" s="223"/>
      <c r="AS91" s="223"/>
      <c r="AT91" s="223"/>
      <c r="AU91" s="223">
        <v>2008</v>
      </c>
      <c r="AV91" s="223" t="s">
        <v>5</v>
      </c>
      <c r="AW91" s="223">
        <v>770</v>
      </c>
      <c r="AX91" s="223">
        <v>2041</v>
      </c>
      <c r="AY91" s="223"/>
      <c r="AZ91" s="223">
        <f t="shared" si="4"/>
        <v>0</v>
      </c>
      <c r="BA91" s="262">
        <v>0</v>
      </c>
      <c r="BB91" s="262">
        <v>0</v>
      </c>
      <c r="BC91" s="262">
        <v>0</v>
      </c>
      <c r="BD91" s="262">
        <v>0</v>
      </c>
      <c r="BE91" s="262">
        <f t="shared" si="5"/>
        <v>0</v>
      </c>
      <c r="BF91" s="223"/>
      <c r="BG91" s="223"/>
      <c r="BH91" s="223"/>
      <c r="BI91" s="223"/>
      <c r="BJ91" s="223"/>
      <c r="BK91" s="223"/>
      <c r="BL91" s="223"/>
      <c r="BM91" s="223"/>
      <c r="BN91" s="223"/>
      <c r="BO91" s="223"/>
      <c r="BP91" s="223"/>
      <c r="BQ91" s="223"/>
      <c r="BR91" s="220">
        <f t="shared" si="6"/>
        <v>0.185</v>
      </c>
      <c r="BS91" s="220">
        <v>0.2</v>
      </c>
      <c r="BT91" s="263" t="s">
        <v>2275</v>
      </c>
      <c r="BU91" s="263"/>
      <c r="BV91" s="221">
        <v>0.15</v>
      </c>
      <c r="BW91" s="263" t="s">
        <v>2276</v>
      </c>
      <c r="BX91" s="263"/>
      <c r="BY91" s="263"/>
      <c r="BZ91" s="220">
        <f t="shared" si="7"/>
        <v>0.13500000000000001</v>
      </c>
      <c r="CA91" s="221">
        <v>0.15</v>
      </c>
      <c r="CB91" s="263" t="s">
        <v>2277</v>
      </c>
      <c r="CC91" s="263"/>
      <c r="CD91" s="263"/>
      <c r="CE91" s="263"/>
      <c r="CF91" s="221">
        <v>0.1</v>
      </c>
      <c r="CG91" s="264" t="s">
        <v>2278</v>
      </c>
      <c r="CH91" s="264"/>
      <c r="CI91" s="223"/>
      <c r="CJ91" s="223"/>
      <c r="CK91" s="223"/>
      <c r="CL91" s="223"/>
      <c r="CM91" s="223"/>
      <c r="CN91" s="223"/>
      <c r="CO91" s="223"/>
      <c r="CP91" s="223"/>
      <c r="CQ91" s="223"/>
      <c r="CR91" s="223"/>
      <c r="CS91" s="269" t="s">
        <v>2481</v>
      </c>
      <c r="CT91" s="269">
        <v>10014000</v>
      </c>
    </row>
    <row r="92" spans="1:98" x14ac:dyDescent="0.25">
      <c r="A92" s="222">
        <v>10015402</v>
      </c>
      <c r="B92" s="223" t="s">
        <v>704</v>
      </c>
      <c r="C92" s="223" t="s">
        <v>705</v>
      </c>
      <c r="D92" s="220">
        <v>2</v>
      </c>
      <c r="E92" s="223" t="s">
        <v>644</v>
      </c>
      <c r="F92" s="221">
        <v>2613</v>
      </c>
      <c r="G92" s="223" t="s">
        <v>230</v>
      </c>
      <c r="H92" s="223" t="s">
        <v>2029</v>
      </c>
      <c r="I92" s="221" t="s">
        <v>633</v>
      </c>
      <c r="J92" s="221">
        <v>72594</v>
      </c>
      <c r="K92" s="221" t="s">
        <v>634</v>
      </c>
      <c r="L92" s="223">
        <v>1020</v>
      </c>
      <c r="M92" s="223">
        <v>21.5</v>
      </c>
      <c r="N92" s="223">
        <v>554</v>
      </c>
      <c r="O92" s="223">
        <v>429</v>
      </c>
      <c r="P92" s="223">
        <v>402</v>
      </c>
      <c r="Q92" s="223" t="s">
        <v>711</v>
      </c>
      <c r="R92" s="223" t="s">
        <v>5</v>
      </c>
      <c r="S92" s="223">
        <v>1982</v>
      </c>
      <c r="T92" s="223">
        <v>1982</v>
      </c>
      <c r="U92" s="223">
        <v>7.5</v>
      </c>
      <c r="V92" s="223">
        <v>7.5</v>
      </c>
      <c r="W92" s="223">
        <v>47</v>
      </c>
      <c r="X92" s="223">
        <v>8</v>
      </c>
      <c r="Y92" s="220">
        <v>16.048000000000002</v>
      </c>
      <c r="Z92" s="220">
        <v>1.7290000000000001</v>
      </c>
      <c r="AA92" s="220">
        <v>0</v>
      </c>
      <c r="AB92" s="251">
        <v>2.2229999999999999</v>
      </c>
      <c r="AC92" s="223" t="s">
        <v>636</v>
      </c>
      <c r="AD92" s="223">
        <v>180</v>
      </c>
      <c r="AE92" s="223">
        <v>28.6</v>
      </c>
      <c r="AF92" s="223">
        <v>40</v>
      </c>
      <c r="AG92" s="223">
        <v>8</v>
      </c>
      <c r="AH92" s="223">
        <v>8</v>
      </c>
      <c r="AI92" s="223">
        <v>3</v>
      </c>
      <c r="AJ92" s="223">
        <v>1</v>
      </c>
      <c r="AK92" s="223">
        <v>1</v>
      </c>
      <c r="AL92" s="223">
        <v>1</v>
      </c>
      <c r="AM92" s="223">
        <v>19</v>
      </c>
      <c r="AN92" s="223">
        <v>19</v>
      </c>
      <c r="AO92" s="223">
        <v>16</v>
      </c>
      <c r="AP92" s="223">
        <v>39</v>
      </c>
      <c r="AQ92" s="223">
        <v>0</v>
      </c>
      <c r="AR92" s="223"/>
      <c r="AS92" s="223"/>
      <c r="AT92" s="223"/>
      <c r="AU92" s="223">
        <v>2001</v>
      </c>
      <c r="AV92" s="223" t="s">
        <v>5</v>
      </c>
      <c r="AW92" s="223">
        <v>201</v>
      </c>
      <c r="AX92" s="223">
        <v>2029</v>
      </c>
      <c r="AY92" s="223"/>
      <c r="AZ92" s="223">
        <f t="shared" si="4"/>
        <v>20</v>
      </c>
      <c r="BA92" s="262">
        <v>27.1</v>
      </c>
      <c r="BB92" s="262">
        <v>0</v>
      </c>
      <c r="BC92" s="262">
        <v>25</v>
      </c>
      <c r="BD92" s="262">
        <v>0</v>
      </c>
      <c r="BE92" s="262">
        <f t="shared" si="5"/>
        <v>0.40328390027705591</v>
      </c>
      <c r="BF92" s="220">
        <v>0</v>
      </c>
      <c r="BG92" s="223"/>
      <c r="BH92" s="223"/>
      <c r="BI92" s="223"/>
      <c r="BJ92" s="223"/>
      <c r="BK92" s="223"/>
      <c r="BL92" s="223"/>
      <c r="BM92" s="223"/>
      <c r="BN92" s="223"/>
      <c r="BO92" s="223"/>
      <c r="BP92" s="223"/>
      <c r="BQ92" s="223"/>
      <c r="BR92" s="220">
        <f t="shared" si="6"/>
        <v>9.9999999999999992E-2</v>
      </c>
      <c r="BS92" s="220">
        <v>0.1</v>
      </c>
      <c r="BT92" s="263" t="s">
        <v>2279</v>
      </c>
      <c r="BU92" s="263"/>
      <c r="BV92" s="220">
        <v>0.1</v>
      </c>
      <c r="BW92" s="263" t="s">
        <v>2280</v>
      </c>
      <c r="BX92" s="263"/>
      <c r="BY92" s="263"/>
      <c r="BZ92" s="220">
        <f t="shared" si="7"/>
        <v>8.4999999999999992E-2</v>
      </c>
      <c r="CA92" s="220">
        <v>0.1</v>
      </c>
      <c r="CB92" s="264" t="s">
        <v>2281</v>
      </c>
      <c r="CC92" s="264"/>
      <c r="CD92" s="264"/>
      <c r="CE92" s="264"/>
      <c r="CF92" s="220">
        <v>0.05</v>
      </c>
      <c r="CG92" s="263" t="s">
        <v>2282</v>
      </c>
      <c r="CH92" s="263"/>
      <c r="CI92" s="223"/>
      <c r="CJ92" s="223"/>
      <c r="CK92" s="223"/>
      <c r="CL92" s="223"/>
      <c r="CM92" s="223"/>
      <c r="CN92" s="223"/>
      <c r="CO92" s="223"/>
      <c r="CP92" s="223"/>
      <c r="CQ92" s="223"/>
      <c r="CR92" s="223"/>
      <c r="CS92" s="269" t="s">
        <v>2482</v>
      </c>
      <c r="CT92" s="269">
        <v>10015000</v>
      </c>
    </row>
    <row r="93" spans="1:98" ht="30" x14ac:dyDescent="0.25">
      <c r="A93" s="222">
        <v>10015401</v>
      </c>
      <c r="B93" s="223" t="s">
        <v>704</v>
      </c>
      <c r="C93" s="223" t="s">
        <v>705</v>
      </c>
      <c r="D93" s="220">
        <v>2</v>
      </c>
      <c r="E93" s="223" t="s">
        <v>644</v>
      </c>
      <c r="F93" s="221">
        <v>2613</v>
      </c>
      <c r="G93" s="223" t="s">
        <v>230</v>
      </c>
      <c r="H93" s="223" t="s">
        <v>2029</v>
      </c>
      <c r="I93" s="221" t="s">
        <v>637</v>
      </c>
      <c r="J93" s="221">
        <v>72594</v>
      </c>
      <c r="K93" s="221" t="s">
        <v>634</v>
      </c>
      <c r="L93" s="223">
        <v>1020</v>
      </c>
      <c r="M93" s="223">
        <v>21.5</v>
      </c>
      <c r="N93" s="223">
        <v>965</v>
      </c>
      <c r="O93" s="223">
        <v>967</v>
      </c>
      <c r="P93" s="223">
        <v>1248</v>
      </c>
      <c r="Q93" s="223" t="s">
        <v>711</v>
      </c>
      <c r="R93" s="252" t="s">
        <v>2035</v>
      </c>
      <c r="S93" s="223">
        <v>1982</v>
      </c>
      <c r="T93" s="223">
        <v>1982</v>
      </c>
      <c r="U93" s="223">
        <v>7.5</v>
      </c>
      <c r="V93" s="223">
        <v>7.5</v>
      </c>
      <c r="W93" s="223">
        <v>47</v>
      </c>
      <c r="X93" s="223">
        <v>8</v>
      </c>
      <c r="Y93" s="220">
        <v>11.899999999999999</v>
      </c>
      <c r="Z93" s="220">
        <v>0.95699999999999996</v>
      </c>
      <c r="AA93" s="220">
        <v>0</v>
      </c>
      <c r="AB93" s="251">
        <v>1.143</v>
      </c>
      <c r="AC93" s="223" t="s">
        <v>636</v>
      </c>
      <c r="AD93" s="223">
        <v>200</v>
      </c>
      <c r="AE93" s="223">
        <v>965</v>
      </c>
      <c r="AF93" s="223">
        <v>970</v>
      </c>
      <c r="AG93" s="223">
        <v>422</v>
      </c>
      <c r="AH93" s="223">
        <v>422</v>
      </c>
      <c r="AI93" s="223">
        <v>46</v>
      </c>
      <c r="AJ93" s="223">
        <v>288</v>
      </c>
      <c r="AK93" s="223">
        <v>288</v>
      </c>
      <c r="AL93" s="223">
        <v>4</v>
      </c>
      <c r="AM93" s="223">
        <v>125</v>
      </c>
      <c r="AN93" s="223">
        <v>36</v>
      </c>
      <c r="AO93" s="223">
        <v>18</v>
      </c>
      <c r="AP93" s="223">
        <v>4</v>
      </c>
      <c r="AQ93" s="223">
        <v>1</v>
      </c>
      <c r="AR93" s="223"/>
      <c r="AS93" s="223"/>
      <c r="AT93" s="223"/>
      <c r="AU93" s="223">
        <v>2007</v>
      </c>
      <c r="AV93" s="223" t="s">
        <v>5</v>
      </c>
      <c r="AW93" s="223">
        <v>1248</v>
      </c>
      <c r="AX93" s="223">
        <v>2029</v>
      </c>
      <c r="AY93" s="223"/>
      <c r="AZ93" s="223">
        <f t="shared" si="4"/>
        <v>413</v>
      </c>
      <c r="BA93" s="262">
        <v>100.13000000000001</v>
      </c>
      <c r="BB93" s="262">
        <v>0</v>
      </c>
      <c r="BC93" s="262">
        <v>93.360000000000014</v>
      </c>
      <c r="BD93" s="262">
        <v>0</v>
      </c>
      <c r="BE93" s="262">
        <f t="shared" si="5"/>
        <v>0.5024620353473499</v>
      </c>
      <c r="BF93" s="223"/>
      <c r="BG93" s="223"/>
      <c r="BH93" s="223"/>
      <c r="BI93" s="223"/>
      <c r="BJ93" s="223"/>
      <c r="BK93" s="223"/>
      <c r="BL93" s="223"/>
      <c r="BM93" s="223"/>
      <c r="BN93" s="223"/>
      <c r="BO93" s="223"/>
      <c r="BP93" s="223"/>
      <c r="BQ93" s="223"/>
      <c r="BR93" s="220">
        <f t="shared" si="6"/>
        <v>9.9999999999999992E-2</v>
      </c>
      <c r="BS93" s="220">
        <v>0.1</v>
      </c>
      <c r="BT93" s="263" t="s">
        <v>2279</v>
      </c>
      <c r="BU93" s="263"/>
      <c r="BV93" s="220">
        <v>0.1</v>
      </c>
      <c r="BW93" s="263" t="s">
        <v>2280</v>
      </c>
      <c r="BX93" s="263"/>
      <c r="BY93" s="263"/>
      <c r="BZ93" s="220">
        <f t="shared" si="7"/>
        <v>8.4999999999999992E-2</v>
      </c>
      <c r="CA93" s="220">
        <v>0.1</v>
      </c>
      <c r="CB93" s="264" t="s">
        <v>2281</v>
      </c>
      <c r="CC93" s="264"/>
      <c r="CD93" s="264"/>
      <c r="CE93" s="264"/>
      <c r="CF93" s="220">
        <v>0.05</v>
      </c>
      <c r="CG93" s="263" t="s">
        <v>2282</v>
      </c>
      <c r="CH93" s="263"/>
      <c r="CI93" s="223"/>
      <c r="CJ93" s="223"/>
      <c r="CK93" s="223"/>
      <c r="CL93" s="223"/>
      <c r="CM93" s="223"/>
      <c r="CN93" s="223"/>
      <c r="CO93" s="223"/>
      <c r="CP93" s="223"/>
      <c r="CQ93" s="223"/>
      <c r="CR93" s="223"/>
      <c r="CS93" s="269" t="s">
        <v>2482</v>
      </c>
      <c r="CT93" s="269">
        <v>10015000</v>
      </c>
    </row>
    <row r="94" spans="1:98" x14ac:dyDescent="0.25">
      <c r="A94" s="222">
        <v>10015201</v>
      </c>
      <c r="B94" s="223" t="s">
        <v>704</v>
      </c>
      <c r="C94" s="223" t="s">
        <v>705</v>
      </c>
      <c r="D94" s="220">
        <v>2</v>
      </c>
      <c r="E94" s="223" t="s">
        <v>644</v>
      </c>
      <c r="F94" s="221">
        <v>2613</v>
      </c>
      <c r="G94" s="223" t="s">
        <v>230</v>
      </c>
      <c r="H94" s="223" t="s">
        <v>639</v>
      </c>
      <c r="I94" s="221">
        <v>7</v>
      </c>
      <c r="J94" s="221">
        <v>72322</v>
      </c>
      <c r="K94" s="221" t="s">
        <v>423</v>
      </c>
      <c r="L94" s="223">
        <v>1020</v>
      </c>
      <c r="M94" s="223">
        <v>16</v>
      </c>
      <c r="N94" s="223">
        <v>98</v>
      </c>
      <c r="O94" s="223">
        <v>728.5</v>
      </c>
      <c r="P94" s="223">
        <v>748.5</v>
      </c>
      <c r="Q94" s="223" t="s">
        <v>712</v>
      </c>
      <c r="R94" s="223" t="s">
        <v>2036</v>
      </c>
      <c r="S94" s="223">
        <v>1982</v>
      </c>
      <c r="T94" s="223">
        <v>1982</v>
      </c>
      <c r="U94" s="223">
        <v>7.5</v>
      </c>
      <c r="V94" s="223">
        <v>7.5</v>
      </c>
      <c r="W94" s="223">
        <v>57</v>
      </c>
      <c r="X94" s="223">
        <v>6</v>
      </c>
      <c r="Y94" s="220">
        <v>2.9340000000000002</v>
      </c>
      <c r="Z94" s="220">
        <v>0.433</v>
      </c>
      <c r="AA94" s="220">
        <v>0</v>
      </c>
      <c r="AB94" s="251">
        <v>0.63300000000000001</v>
      </c>
      <c r="AC94" s="223" t="s">
        <v>636</v>
      </c>
      <c r="AD94" s="223">
        <v>98</v>
      </c>
      <c r="AE94" s="223" t="s">
        <v>2541</v>
      </c>
      <c r="AF94" s="223">
        <v>748.5</v>
      </c>
      <c r="AG94" s="223">
        <v>0</v>
      </c>
      <c r="AH94" s="223">
        <v>0</v>
      </c>
      <c r="AI94" s="223">
        <v>0</v>
      </c>
      <c r="AJ94" s="223">
        <v>0</v>
      </c>
      <c r="AK94" s="223">
        <v>0</v>
      </c>
      <c r="AL94" s="223">
        <v>0</v>
      </c>
      <c r="AM94" s="223">
        <v>0</v>
      </c>
      <c r="AN94" s="223">
        <v>0</v>
      </c>
      <c r="AO94" s="223">
        <v>0</v>
      </c>
      <c r="AP94" s="223">
        <v>1</v>
      </c>
      <c r="AQ94" s="223">
        <v>0</v>
      </c>
      <c r="AR94" s="223"/>
      <c r="AS94" s="223"/>
      <c r="AT94" s="223"/>
      <c r="AU94" s="223">
        <v>2017</v>
      </c>
      <c r="AV94" s="223" t="s">
        <v>5</v>
      </c>
      <c r="AW94" s="223">
        <v>748.5</v>
      </c>
      <c r="AX94" s="223">
        <v>2036</v>
      </c>
      <c r="AY94" s="223"/>
      <c r="AZ94" s="223">
        <f t="shared" si="4"/>
        <v>0</v>
      </c>
      <c r="BA94" s="262"/>
      <c r="BB94" s="262"/>
      <c r="BC94" s="262"/>
      <c r="BD94" s="262"/>
      <c r="BE94" s="262">
        <f t="shared" si="5"/>
        <v>0</v>
      </c>
      <c r="BF94" s="223"/>
      <c r="BG94" s="223"/>
      <c r="BH94" s="223"/>
      <c r="BI94" s="223"/>
      <c r="BJ94" s="223"/>
      <c r="BK94" s="223"/>
      <c r="BL94" s="223"/>
      <c r="BM94" s="223"/>
      <c r="BN94" s="223"/>
      <c r="BO94" s="223"/>
      <c r="BP94" s="223"/>
      <c r="BQ94" s="223"/>
      <c r="BR94" s="220">
        <f t="shared" si="6"/>
        <v>0.33999999999999997</v>
      </c>
      <c r="BS94" s="221">
        <v>0.4</v>
      </c>
      <c r="BT94" s="263">
        <v>10015201</v>
      </c>
      <c r="BU94" s="263"/>
      <c r="BV94" s="221">
        <v>0.2</v>
      </c>
      <c r="BW94" s="263" t="s">
        <v>2283</v>
      </c>
      <c r="BX94" s="263"/>
      <c r="BY94" s="263"/>
      <c r="BZ94" s="220">
        <f t="shared" si="7"/>
        <v>0.185</v>
      </c>
      <c r="CA94" s="221">
        <v>0.2</v>
      </c>
      <c r="CB94" s="263" t="s">
        <v>2284</v>
      </c>
      <c r="CC94" s="263"/>
      <c r="CD94" s="263"/>
      <c r="CE94" s="263"/>
      <c r="CF94" s="221">
        <v>0.15</v>
      </c>
      <c r="CG94" s="264" t="s">
        <v>2285</v>
      </c>
      <c r="CH94" s="264"/>
      <c r="CI94" s="223"/>
      <c r="CJ94" s="223"/>
      <c r="CK94" s="223"/>
      <c r="CL94" s="223"/>
      <c r="CM94" s="223"/>
      <c r="CN94" s="223"/>
      <c r="CO94" s="223"/>
      <c r="CP94" s="223"/>
      <c r="CQ94" s="223"/>
      <c r="CR94" s="223"/>
      <c r="CS94" s="269" t="s">
        <v>2482</v>
      </c>
      <c r="CT94" s="269">
        <v>10015000</v>
      </c>
    </row>
    <row r="95" spans="1:98" x14ac:dyDescent="0.25">
      <c r="A95" s="222">
        <v>10015301</v>
      </c>
      <c r="B95" s="223" t="s">
        <v>704</v>
      </c>
      <c r="C95" s="223" t="s">
        <v>705</v>
      </c>
      <c r="D95" s="220">
        <v>2</v>
      </c>
      <c r="E95" s="223" t="s">
        <v>644</v>
      </c>
      <c r="F95" s="221">
        <v>2613</v>
      </c>
      <c r="G95" s="223" t="s">
        <v>230</v>
      </c>
      <c r="H95" s="223" t="s">
        <v>20</v>
      </c>
      <c r="I95" s="221">
        <v>8</v>
      </c>
      <c r="J95" s="221">
        <v>72322</v>
      </c>
      <c r="K95" s="221" t="s">
        <v>423</v>
      </c>
      <c r="L95" s="223">
        <v>1020</v>
      </c>
      <c r="M95" s="223">
        <v>16</v>
      </c>
      <c r="N95" s="223">
        <v>584</v>
      </c>
      <c r="O95" s="223">
        <v>701.5</v>
      </c>
      <c r="P95" s="223">
        <v>800.5</v>
      </c>
      <c r="Q95" s="223" t="s">
        <v>713</v>
      </c>
      <c r="R95" s="252" t="s">
        <v>2036</v>
      </c>
      <c r="S95" s="223">
        <v>1982</v>
      </c>
      <c r="T95" s="223">
        <v>1982</v>
      </c>
      <c r="U95" s="223">
        <v>7.5</v>
      </c>
      <c r="V95" s="223">
        <v>7.5</v>
      </c>
      <c r="W95" s="223">
        <v>47</v>
      </c>
      <c r="X95" s="223">
        <v>8</v>
      </c>
      <c r="Y95" s="220">
        <v>2.9340000000000002</v>
      </c>
      <c r="Z95" s="220">
        <v>0.433</v>
      </c>
      <c r="AA95" s="220">
        <v>0</v>
      </c>
      <c r="AB95" s="251">
        <v>0.63300000000000001</v>
      </c>
      <c r="AC95" s="223" t="s">
        <v>636</v>
      </c>
      <c r="AD95" s="223">
        <v>584</v>
      </c>
      <c r="AE95" s="223" t="s">
        <v>2542</v>
      </c>
      <c r="AF95" s="223">
        <v>800.5</v>
      </c>
      <c r="AG95" s="223">
        <v>0</v>
      </c>
      <c r="AH95" s="223">
        <v>0</v>
      </c>
      <c r="AI95" s="223">
        <v>0</v>
      </c>
      <c r="AJ95" s="223">
        <v>0</v>
      </c>
      <c r="AK95" s="223">
        <v>0</v>
      </c>
      <c r="AL95" s="223">
        <v>0</v>
      </c>
      <c r="AM95" s="223">
        <v>0</v>
      </c>
      <c r="AN95" s="223">
        <v>0</v>
      </c>
      <c r="AO95" s="223">
        <v>0</v>
      </c>
      <c r="AP95" s="223">
        <v>2</v>
      </c>
      <c r="AQ95" s="223">
        <v>0</v>
      </c>
      <c r="AR95" s="223"/>
      <c r="AS95" s="223"/>
      <c r="AT95" s="223"/>
      <c r="AU95" s="223">
        <v>2017</v>
      </c>
      <c r="AV95" s="223" t="s">
        <v>5</v>
      </c>
      <c r="AW95" s="223">
        <v>800.5</v>
      </c>
      <c r="AX95" s="223">
        <v>2036</v>
      </c>
      <c r="AY95" s="223"/>
      <c r="AZ95" s="223">
        <f t="shared" si="4"/>
        <v>0</v>
      </c>
      <c r="BA95" s="262"/>
      <c r="BB95" s="262"/>
      <c r="BC95" s="262"/>
      <c r="BD95" s="262"/>
      <c r="BE95" s="262">
        <f t="shared" si="5"/>
        <v>0</v>
      </c>
      <c r="BF95" s="223"/>
      <c r="BG95" s="223"/>
      <c r="BH95" s="223"/>
      <c r="BI95" s="223"/>
      <c r="BJ95" s="223"/>
      <c r="BK95" s="223"/>
      <c r="BL95" s="223"/>
      <c r="BM95" s="223"/>
      <c r="BN95" s="223"/>
      <c r="BO95" s="223"/>
      <c r="BP95" s="223"/>
      <c r="BQ95" s="223"/>
      <c r="BR95" s="220">
        <f t="shared" si="6"/>
        <v>0.185</v>
      </c>
      <c r="BS95" s="220">
        <v>0.2</v>
      </c>
      <c r="BT95" s="263">
        <v>10015301</v>
      </c>
      <c r="BU95" s="263"/>
      <c r="BV95" s="221">
        <v>0.15</v>
      </c>
      <c r="BW95" s="263" t="s">
        <v>2286</v>
      </c>
      <c r="BX95" s="263"/>
      <c r="BY95" s="263"/>
      <c r="BZ95" s="220">
        <f t="shared" si="7"/>
        <v>0.13500000000000001</v>
      </c>
      <c r="CA95" s="221">
        <v>0.15</v>
      </c>
      <c r="CB95" s="263" t="s">
        <v>2287</v>
      </c>
      <c r="CC95" s="263"/>
      <c r="CD95" s="263"/>
      <c r="CE95" s="263"/>
      <c r="CF95" s="221">
        <v>0.1</v>
      </c>
      <c r="CG95" s="264" t="s">
        <v>2288</v>
      </c>
      <c r="CH95" s="264"/>
      <c r="CI95" s="223"/>
      <c r="CJ95" s="223"/>
      <c r="CK95" s="223"/>
      <c r="CL95" s="223"/>
      <c r="CM95" s="223"/>
      <c r="CN95" s="223"/>
      <c r="CO95" s="223"/>
      <c r="CP95" s="223"/>
      <c r="CQ95" s="223"/>
      <c r="CR95" s="223"/>
      <c r="CS95" s="269" t="s">
        <v>2482</v>
      </c>
      <c r="CT95" s="269">
        <v>10015000</v>
      </c>
    </row>
    <row r="96" spans="1:98" x14ac:dyDescent="0.25">
      <c r="A96" s="222">
        <v>10016402</v>
      </c>
      <c r="B96" s="223" t="s">
        <v>704</v>
      </c>
      <c r="C96" s="223" t="s">
        <v>705</v>
      </c>
      <c r="D96" s="220">
        <v>3</v>
      </c>
      <c r="E96" s="223" t="s">
        <v>650</v>
      </c>
      <c r="F96" s="221">
        <v>2613</v>
      </c>
      <c r="G96" s="223" t="s">
        <v>230</v>
      </c>
      <c r="H96" s="223" t="s">
        <v>2029</v>
      </c>
      <c r="I96" s="221" t="s">
        <v>633</v>
      </c>
      <c r="J96" s="221">
        <v>72507</v>
      </c>
      <c r="K96" s="221" t="s">
        <v>634</v>
      </c>
      <c r="L96" s="223">
        <v>1020</v>
      </c>
      <c r="M96" s="223">
        <v>16</v>
      </c>
      <c r="N96" s="223">
        <v>377</v>
      </c>
      <c r="O96" s="223">
        <v>961</v>
      </c>
      <c r="P96" s="223">
        <v>1005</v>
      </c>
      <c r="Q96" s="223" t="s">
        <v>714</v>
      </c>
      <c r="R96" s="223" t="s">
        <v>5</v>
      </c>
      <c r="S96" s="223">
        <v>1983</v>
      </c>
      <c r="T96" s="223">
        <v>1982</v>
      </c>
      <c r="U96" s="223">
        <v>7.5</v>
      </c>
      <c r="V96" s="223">
        <v>7.5</v>
      </c>
      <c r="W96" s="223">
        <v>45</v>
      </c>
      <c r="X96" s="223">
        <v>9</v>
      </c>
      <c r="Y96" s="250">
        <v>35.658999999999999</v>
      </c>
      <c r="Z96" s="220">
        <v>1.1319999999999999</v>
      </c>
      <c r="AA96" s="220">
        <v>0</v>
      </c>
      <c r="AB96" s="220">
        <v>1.2090000000000001</v>
      </c>
      <c r="AC96" s="223" t="s">
        <v>636</v>
      </c>
      <c r="AD96" s="223">
        <v>230</v>
      </c>
      <c r="AE96" s="223">
        <v>30.899999999999995</v>
      </c>
      <c r="AF96" s="223">
        <v>40</v>
      </c>
      <c r="AG96" s="223">
        <v>47</v>
      </c>
      <c r="AH96" s="223">
        <v>47</v>
      </c>
      <c r="AI96" s="223">
        <v>47</v>
      </c>
      <c r="AJ96" s="223">
        <v>0</v>
      </c>
      <c r="AK96" s="223">
        <v>0</v>
      </c>
      <c r="AL96" s="223">
        <v>0</v>
      </c>
      <c r="AM96" s="223">
        <v>26</v>
      </c>
      <c r="AN96" s="223">
        <v>26</v>
      </c>
      <c r="AO96" s="223">
        <v>24</v>
      </c>
      <c r="AP96" s="223">
        <v>69</v>
      </c>
      <c r="AQ96" s="223">
        <v>0</v>
      </c>
      <c r="AR96" s="223"/>
      <c r="AS96" s="223"/>
      <c r="AT96" s="223"/>
      <c r="AU96" s="223" t="s">
        <v>5</v>
      </c>
      <c r="AV96" s="223" t="s">
        <v>5</v>
      </c>
      <c r="AW96" s="223">
        <v>0</v>
      </c>
      <c r="AX96" s="223">
        <v>2036</v>
      </c>
      <c r="AY96" s="223"/>
      <c r="AZ96" s="223">
        <f t="shared" si="4"/>
        <v>26</v>
      </c>
      <c r="BA96" s="262">
        <v>30.899999999999988</v>
      </c>
      <c r="BB96" s="262">
        <v>0</v>
      </c>
      <c r="BC96" s="262">
        <v>27.599999999999987</v>
      </c>
      <c r="BD96" s="262">
        <v>0</v>
      </c>
      <c r="BE96" s="262">
        <f t="shared" si="5"/>
        <v>0.27957204535760011</v>
      </c>
      <c r="BF96" s="220">
        <v>0</v>
      </c>
      <c r="BG96" s="223"/>
      <c r="BH96" s="223"/>
      <c r="BI96" s="223"/>
      <c r="BJ96" s="223"/>
      <c r="BK96" s="223"/>
      <c r="BL96" s="223"/>
      <c r="BM96" s="223"/>
      <c r="BN96" s="223"/>
      <c r="BO96" s="223"/>
      <c r="BP96" s="223"/>
      <c r="BQ96" s="223"/>
      <c r="BR96" s="220">
        <f t="shared" si="6"/>
        <v>9.9999999999999992E-2</v>
      </c>
      <c r="BS96" s="220">
        <v>0.1</v>
      </c>
      <c r="BT96" s="263" t="s">
        <v>2289</v>
      </c>
      <c r="BU96" s="263"/>
      <c r="BV96" s="220">
        <v>0.1</v>
      </c>
      <c r="BW96" s="263" t="s">
        <v>2290</v>
      </c>
      <c r="BX96" s="263"/>
      <c r="BY96" s="263"/>
      <c r="BZ96" s="220">
        <f t="shared" si="7"/>
        <v>8.4999999999999992E-2</v>
      </c>
      <c r="CA96" s="220">
        <v>0.1</v>
      </c>
      <c r="CB96" s="264" t="s">
        <v>2291</v>
      </c>
      <c r="CC96" s="264"/>
      <c r="CD96" s="264"/>
      <c r="CE96" s="264"/>
      <c r="CF96" s="220">
        <v>0.05</v>
      </c>
      <c r="CG96" s="263" t="s">
        <v>2292</v>
      </c>
      <c r="CH96" s="263"/>
      <c r="CI96" s="223"/>
      <c r="CJ96" s="223"/>
      <c r="CK96" s="223"/>
      <c r="CL96" s="223"/>
      <c r="CM96" s="223"/>
      <c r="CN96" s="223"/>
      <c r="CO96" s="223"/>
      <c r="CP96" s="223"/>
      <c r="CQ96" s="223"/>
      <c r="CR96" s="223"/>
      <c r="CS96" s="269" t="s">
        <v>2483</v>
      </c>
      <c r="CT96" s="269">
        <v>10016000</v>
      </c>
    </row>
    <row r="97" spans="1:98" x14ac:dyDescent="0.25">
      <c r="A97" s="222">
        <v>10016401</v>
      </c>
      <c r="B97" s="223" t="s">
        <v>704</v>
      </c>
      <c r="C97" s="223" t="s">
        <v>705</v>
      </c>
      <c r="D97" s="220">
        <v>3</v>
      </c>
      <c r="E97" s="223" t="s">
        <v>650</v>
      </c>
      <c r="F97" s="221">
        <v>2613</v>
      </c>
      <c r="G97" s="223" t="s">
        <v>230</v>
      </c>
      <c r="H97" s="223" t="s">
        <v>2029</v>
      </c>
      <c r="I97" s="221" t="s">
        <v>637</v>
      </c>
      <c r="J97" s="221">
        <v>72507</v>
      </c>
      <c r="K97" s="221" t="s">
        <v>634</v>
      </c>
      <c r="L97" s="223">
        <v>1020</v>
      </c>
      <c r="M97" s="223">
        <v>16</v>
      </c>
      <c r="N97" s="223">
        <v>913</v>
      </c>
      <c r="O97" s="223">
        <v>1173</v>
      </c>
      <c r="P97" s="223">
        <v>1384</v>
      </c>
      <c r="Q97" s="223" t="s">
        <v>714</v>
      </c>
      <c r="R97" s="223" t="s">
        <v>2032</v>
      </c>
      <c r="S97" s="223">
        <v>1983</v>
      </c>
      <c r="T97" s="223">
        <v>1982</v>
      </c>
      <c r="U97" s="223">
        <v>7.5</v>
      </c>
      <c r="V97" s="223">
        <v>7.5</v>
      </c>
      <c r="W97" s="223">
        <v>45</v>
      </c>
      <c r="X97" s="223">
        <v>9</v>
      </c>
      <c r="Y97" s="250">
        <v>12.744</v>
      </c>
      <c r="Z97" s="220">
        <v>0.59699999999999998</v>
      </c>
      <c r="AA97" s="220">
        <v>0</v>
      </c>
      <c r="AB97" s="220">
        <v>0.65900000000000003</v>
      </c>
      <c r="AC97" s="223" t="s">
        <v>636</v>
      </c>
      <c r="AD97" s="223">
        <v>165</v>
      </c>
      <c r="AE97" s="223" t="s">
        <v>2544</v>
      </c>
      <c r="AF97" s="223">
        <v>10</v>
      </c>
      <c r="AG97" s="223">
        <v>2</v>
      </c>
      <c r="AH97" s="223">
        <v>2</v>
      </c>
      <c r="AI97" s="223">
        <v>2</v>
      </c>
      <c r="AJ97" s="223" t="s">
        <v>2543</v>
      </c>
      <c r="AK97" s="223">
        <v>0</v>
      </c>
      <c r="AL97" s="223">
        <v>0</v>
      </c>
      <c r="AM97" s="223">
        <v>2</v>
      </c>
      <c r="AN97" s="223">
        <v>2</v>
      </c>
      <c r="AO97" s="223">
        <v>2</v>
      </c>
      <c r="AP97" s="223">
        <v>12</v>
      </c>
      <c r="AQ97" s="223">
        <v>0</v>
      </c>
      <c r="AR97" s="223"/>
      <c r="AS97" s="223"/>
      <c r="AT97" s="223"/>
      <c r="AU97" s="223">
        <v>2007</v>
      </c>
      <c r="AV97" s="223" t="s">
        <v>5</v>
      </c>
      <c r="AW97" s="223">
        <v>1176.3999999999999</v>
      </c>
      <c r="AX97" s="223">
        <v>2036</v>
      </c>
      <c r="AY97" s="223"/>
      <c r="AZ97" s="223" t="e">
        <f t="shared" si="4"/>
        <v>#VALUE!</v>
      </c>
      <c r="BA97" s="262">
        <v>2.6</v>
      </c>
      <c r="BB97" s="262">
        <v>0</v>
      </c>
      <c r="BC97" s="262">
        <v>2.6</v>
      </c>
      <c r="BD97" s="262">
        <v>0</v>
      </c>
      <c r="BE97" s="262">
        <f t="shared" si="5"/>
        <v>3.714764643023364E-2</v>
      </c>
      <c r="BF97" s="223"/>
      <c r="BG97" s="223"/>
      <c r="BH97" s="223"/>
      <c r="BI97" s="223"/>
      <c r="BJ97" s="223"/>
      <c r="BK97" s="223"/>
      <c r="BL97" s="223"/>
      <c r="BM97" s="223"/>
      <c r="BN97" s="223"/>
      <c r="BO97" s="223"/>
      <c r="BP97" s="223"/>
      <c r="BQ97" s="223"/>
      <c r="BR97" s="220">
        <f t="shared" si="6"/>
        <v>9.9999999999999992E-2</v>
      </c>
      <c r="BS97" s="220">
        <v>0.1</v>
      </c>
      <c r="BT97" s="263" t="s">
        <v>2289</v>
      </c>
      <c r="BU97" s="263"/>
      <c r="BV97" s="220">
        <v>0.1</v>
      </c>
      <c r="BW97" s="263" t="s">
        <v>2290</v>
      </c>
      <c r="BX97" s="263"/>
      <c r="BY97" s="263"/>
      <c r="BZ97" s="220">
        <f t="shared" si="7"/>
        <v>8.4999999999999992E-2</v>
      </c>
      <c r="CA97" s="220">
        <v>0.1</v>
      </c>
      <c r="CB97" s="264" t="s">
        <v>2291</v>
      </c>
      <c r="CC97" s="264"/>
      <c r="CD97" s="264"/>
      <c r="CE97" s="264"/>
      <c r="CF97" s="220">
        <v>0.05</v>
      </c>
      <c r="CG97" s="263" t="s">
        <v>2292</v>
      </c>
      <c r="CH97" s="263"/>
      <c r="CI97" s="223"/>
      <c r="CJ97" s="223"/>
      <c r="CK97" s="223"/>
      <c r="CL97" s="223"/>
      <c r="CM97" s="223"/>
      <c r="CN97" s="223"/>
      <c r="CO97" s="223"/>
      <c r="CP97" s="223"/>
      <c r="CQ97" s="223"/>
      <c r="CR97" s="223"/>
      <c r="CS97" s="269" t="s">
        <v>2483</v>
      </c>
      <c r="CT97" s="269">
        <v>10016000</v>
      </c>
    </row>
    <row r="98" spans="1:98" x14ac:dyDescent="0.25">
      <c r="A98" s="222">
        <v>10016201</v>
      </c>
      <c r="B98" s="223" t="s">
        <v>704</v>
      </c>
      <c r="C98" s="223" t="s">
        <v>705</v>
      </c>
      <c r="D98" s="220">
        <v>3</v>
      </c>
      <c r="E98" s="223" t="s">
        <v>650</v>
      </c>
      <c r="F98" s="221">
        <v>2613</v>
      </c>
      <c r="G98" s="223" t="s">
        <v>230</v>
      </c>
      <c r="H98" s="223" t="s">
        <v>639</v>
      </c>
      <c r="I98" s="221">
        <v>7</v>
      </c>
      <c r="J98" s="221">
        <v>72323</v>
      </c>
      <c r="K98" s="221" t="s">
        <v>423</v>
      </c>
      <c r="L98" s="223">
        <v>1020</v>
      </c>
      <c r="M98" s="223">
        <v>16</v>
      </c>
      <c r="N98" s="223">
        <v>75</v>
      </c>
      <c r="O98" s="223">
        <v>456</v>
      </c>
      <c r="P98" s="223">
        <v>479</v>
      </c>
      <c r="Q98" s="223" t="s">
        <v>715</v>
      </c>
      <c r="R98" s="223" t="s">
        <v>2032</v>
      </c>
      <c r="S98" s="223">
        <v>1983</v>
      </c>
      <c r="T98" s="223">
        <v>1982</v>
      </c>
      <c r="U98" s="223">
        <v>7.5</v>
      </c>
      <c r="V98" s="223">
        <v>7.5</v>
      </c>
      <c r="W98" s="223">
        <v>28</v>
      </c>
      <c r="X98" s="223">
        <v>6</v>
      </c>
      <c r="Y98" s="250">
        <v>5.8359999999999994</v>
      </c>
      <c r="Z98" s="220">
        <v>8.1000000000000003E-2</v>
      </c>
      <c r="AA98" s="220">
        <v>0</v>
      </c>
      <c r="AB98" s="220">
        <v>8.3000000000000004E-2</v>
      </c>
      <c r="AC98" s="223" t="s">
        <v>636</v>
      </c>
      <c r="AD98" s="223">
        <v>75</v>
      </c>
      <c r="AE98" s="223" t="s">
        <v>2545</v>
      </c>
      <c r="AF98" s="223">
        <v>479</v>
      </c>
      <c r="AG98" s="223">
        <v>0</v>
      </c>
      <c r="AH98" s="223">
        <v>0</v>
      </c>
      <c r="AI98" s="223">
        <v>0</v>
      </c>
      <c r="AJ98" s="223">
        <v>0</v>
      </c>
      <c r="AK98" s="223">
        <v>0</v>
      </c>
      <c r="AL98" s="223">
        <v>0</v>
      </c>
      <c r="AM98" s="223">
        <v>0</v>
      </c>
      <c r="AN98" s="223">
        <v>0</v>
      </c>
      <c r="AO98" s="223">
        <v>0</v>
      </c>
      <c r="AP98" s="223">
        <v>1</v>
      </c>
      <c r="AQ98" s="223">
        <v>0</v>
      </c>
      <c r="AR98" s="223"/>
      <c r="AS98" s="223"/>
      <c r="AT98" s="223"/>
      <c r="AU98" s="223">
        <v>2015</v>
      </c>
      <c r="AV98" s="223" t="s">
        <v>5</v>
      </c>
      <c r="AW98" s="223">
        <v>479</v>
      </c>
      <c r="AX98" s="223">
        <v>2040</v>
      </c>
      <c r="AY98" s="223"/>
      <c r="AZ98" s="223">
        <f t="shared" si="4"/>
        <v>0</v>
      </c>
      <c r="BA98" s="262"/>
      <c r="BB98" s="262"/>
      <c r="BC98" s="262"/>
      <c r="BD98" s="262"/>
      <c r="BE98" s="262">
        <f t="shared" si="5"/>
        <v>0</v>
      </c>
      <c r="BF98" s="223"/>
      <c r="BG98" s="223"/>
      <c r="BH98" s="223"/>
      <c r="BI98" s="223"/>
      <c r="BJ98" s="223"/>
      <c r="BK98" s="223"/>
      <c r="BL98" s="223"/>
      <c r="BM98" s="223"/>
      <c r="BN98" s="223"/>
      <c r="BO98" s="223"/>
      <c r="BP98" s="223"/>
      <c r="BQ98" s="223"/>
      <c r="BR98" s="220">
        <f t="shared" si="6"/>
        <v>0.33999999999999997</v>
      </c>
      <c r="BS98" s="221">
        <v>0.4</v>
      </c>
      <c r="BT98" s="263" t="s">
        <v>2293</v>
      </c>
      <c r="BU98" s="263"/>
      <c r="BV98" s="221">
        <v>0.2</v>
      </c>
      <c r="BW98" s="263" t="s">
        <v>2294</v>
      </c>
      <c r="BX98" s="263"/>
      <c r="BY98" s="263"/>
      <c r="BZ98" s="220">
        <f t="shared" si="7"/>
        <v>0.185</v>
      </c>
      <c r="CA98" s="221">
        <v>0.2</v>
      </c>
      <c r="CB98" s="263" t="s">
        <v>2295</v>
      </c>
      <c r="CC98" s="263"/>
      <c r="CD98" s="263"/>
      <c r="CE98" s="263"/>
      <c r="CF98" s="221">
        <v>0.15</v>
      </c>
      <c r="CG98" s="264" t="s">
        <v>2296</v>
      </c>
      <c r="CH98" s="264"/>
      <c r="CI98" s="223"/>
      <c r="CJ98" s="223"/>
      <c r="CK98" s="223"/>
      <c r="CL98" s="223"/>
      <c r="CM98" s="223"/>
      <c r="CN98" s="223"/>
      <c r="CO98" s="223"/>
      <c r="CP98" s="223"/>
      <c r="CQ98" s="223"/>
      <c r="CR98" s="223"/>
      <c r="CS98" s="269" t="s">
        <v>2483</v>
      </c>
      <c r="CT98" s="269">
        <v>10016000</v>
      </c>
    </row>
    <row r="99" spans="1:98" x14ac:dyDescent="0.25">
      <c r="A99" s="222">
        <v>10016202</v>
      </c>
      <c r="B99" s="223" t="s">
        <v>704</v>
      </c>
      <c r="C99" s="223" t="s">
        <v>705</v>
      </c>
      <c r="D99" s="220">
        <v>3</v>
      </c>
      <c r="E99" s="223" t="s">
        <v>650</v>
      </c>
      <c r="F99" s="221">
        <v>2613</v>
      </c>
      <c r="G99" s="223" t="s">
        <v>230</v>
      </c>
      <c r="H99" s="223" t="s">
        <v>639</v>
      </c>
      <c r="I99" s="221" t="s">
        <v>19</v>
      </c>
      <c r="J99" s="221">
        <v>72323</v>
      </c>
      <c r="K99" s="221" t="s">
        <v>423</v>
      </c>
      <c r="L99" s="223">
        <v>1020</v>
      </c>
      <c r="M99" s="223">
        <v>16</v>
      </c>
      <c r="N99" s="223">
        <v>198.5</v>
      </c>
      <c r="O99" s="223">
        <v>593.5</v>
      </c>
      <c r="P99" s="223">
        <v>638</v>
      </c>
      <c r="Q99" s="223" t="s">
        <v>716</v>
      </c>
      <c r="R99" s="223" t="s">
        <v>2032</v>
      </c>
      <c r="S99" s="223">
        <v>1983</v>
      </c>
      <c r="T99" s="223">
        <v>1982</v>
      </c>
      <c r="U99" s="223">
        <v>7.5</v>
      </c>
      <c r="V99" s="223">
        <v>7.5</v>
      </c>
      <c r="W99" s="223">
        <v>28</v>
      </c>
      <c r="X99" s="223">
        <v>6</v>
      </c>
      <c r="Y99" s="250">
        <v>5.8359999999999994</v>
      </c>
      <c r="Z99" s="220">
        <v>8.1000000000000003E-2</v>
      </c>
      <c r="AA99" s="220">
        <v>0</v>
      </c>
      <c r="AB99" s="220">
        <v>8.3000000000000004E-2</v>
      </c>
      <c r="AC99" s="223" t="s">
        <v>636</v>
      </c>
      <c r="AD99" s="223">
        <v>198.5</v>
      </c>
      <c r="AE99" s="223" t="s">
        <v>2546</v>
      </c>
      <c r="AF99" s="223">
        <v>638</v>
      </c>
      <c r="AG99" s="223">
        <v>0</v>
      </c>
      <c r="AH99" s="223">
        <v>0</v>
      </c>
      <c r="AI99" s="223">
        <v>0</v>
      </c>
      <c r="AJ99" s="223">
        <v>0</v>
      </c>
      <c r="AK99" s="223">
        <v>0</v>
      </c>
      <c r="AL99" s="223">
        <v>0</v>
      </c>
      <c r="AM99" s="223">
        <v>0</v>
      </c>
      <c r="AN99" s="223">
        <v>0</v>
      </c>
      <c r="AO99" s="223">
        <v>0</v>
      </c>
      <c r="AP99" s="223">
        <v>1</v>
      </c>
      <c r="AQ99" s="223">
        <v>0</v>
      </c>
      <c r="AR99" s="223"/>
      <c r="AS99" s="223"/>
      <c r="AT99" s="223"/>
      <c r="AU99" s="223">
        <v>2015</v>
      </c>
      <c r="AV99" s="223" t="s">
        <v>5</v>
      </c>
      <c r="AW99" s="223">
        <v>638</v>
      </c>
      <c r="AX99" s="223">
        <v>2040</v>
      </c>
      <c r="AY99" s="223"/>
      <c r="AZ99" s="223">
        <f t="shared" si="4"/>
        <v>0</v>
      </c>
      <c r="BA99" s="262"/>
      <c r="BB99" s="262"/>
      <c r="BC99" s="262"/>
      <c r="BD99" s="262"/>
      <c r="BE99" s="262">
        <f t="shared" si="5"/>
        <v>0</v>
      </c>
      <c r="BF99" s="223"/>
      <c r="BG99" s="223"/>
      <c r="BH99" s="223"/>
      <c r="BI99" s="223"/>
      <c r="BJ99" s="223"/>
      <c r="BK99" s="223"/>
      <c r="BL99" s="223"/>
      <c r="BM99" s="223"/>
      <c r="BN99" s="223"/>
      <c r="BO99" s="223"/>
      <c r="BP99" s="223"/>
      <c r="BQ99" s="223"/>
      <c r="BR99" s="220">
        <f t="shared" si="6"/>
        <v>0.33999999999999997</v>
      </c>
      <c r="BS99" s="221">
        <v>0.4</v>
      </c>
      <c r="BT99" s="263" t="s">
        <v>2293</v>
      </c>
      <c r="BU99" s="263"/>
      <c r="BV99" s="221">
        <v>0.2</v>
      </c>
      <c r="BW99" s="263" t="s">
        <v>2294</v>
      </c>
      <c r="BX99" s="263"/>
      <c r="BY99" s="263"/>
      <c r="BZ99" s="220">
        <f t="shared" si="7"/>
        <v>0.185</v>
      </c>
      <c r="CA99" s="221">
        <v>0.2</v>
      </c>
      <c r="CB99" s="263" t="s">
        <v>2295</v>
      </c>
      <c r="CC99" s="263"/>
      <c r="CD99" s="263"/>
      <c r="CE99" s="263"/>
      <c r="CF99" s="221">
        <v>0.15</v>
      </c>
      <c r="CG99" s="264" t="s">
        <v>2296</v>
      </c>
      <c r="CH99" s="264"/>
      <c r="CI99" s="223"/>
      <c r="CJ99" s="223"/>
      <c r="CK99" s="223"/>
      <c r="CL99" s="223"/>
      <c r="CM99" s="223"/>
      <c r="CN99" s="223"/>
      <c r="CO99" s="223"/>
      <c r="CP99" s="223"/>
      <c r="CQ99" s="223"/>
      <c r="CR99" s="223"/>
      <c r="CS99" s="269" t="s">
        <v>2483</v>
      </c>
      <c r="CT99" s="269">
        <v>10016000</v>
      </c>
    </row>
    <row r="100" spans="1:98" x14ac:dyDescent="0.25">
      <c r="A100" s="222">
        <v>10016301</v>
      </c>
      <c r="B100" s="223" t="s">
        <v>704</v>
      </c>
      <c r="C100" s="223" t="s">
        <v>705</v>
      </c>
      <c r="D100" s="220">
        <v>3</v>
      </c>
      <c r="E100" s="223" t="s">
        <v>650</v>
      </c>
      <c r="F100" s="221">
        <v>2613</v>
      </c>
      <c r="G100" s="223" t="s">
        <v>230</v>
      </c>
      <c r="H100" s="223" t="s">
        <v>20</v>
      </c>
      <c r="I100" s="221">
        <v>8</v>
      </c>
      <c r="J100" s="221">
        <v>72323</v>
      </c>
      <c r="K100" s="221" t="s">
        <v>423</v>
      </c>
      <c r="L100" s="223">
        <v>1020</v>
      </c>
      <c r="M100" s="223">
        <v>16</v>
      </c>
      <c r="N100" s="223">
        <v>719.5</v>
      </c>
      <c r="O100" s="223">
        <v>552.5</v>
      </c>
      <c r="P100" s="223">
        <v>693</v>
      </c>
      <c r="Q100" s="223" t="s">
        <v>717</v>
      </c>
      <c r="R100" s="223" t="s">
        <v>2032</v>
      </c>
      <c r="S100" s="223">
        <v>1983</v>
      </c>
      <c r="T100" s="223">
        <v>1982</v>
      </c>
      <c r="U100" s="223">
        <v>7.5</v>
      </c>
      <c r="V100" s="223">
        <v>7.5</v>
      </c>
      <c r="W100" s="223">
        <v>45</v>
      </c>
      <c r="X100" s="223">
        <v>9</v>
      </c>
      <c r="Y100" s="250">
        <v>5.8359999999999994</v>
      </c>
      <c r="Z100" s="220">
        <v>8.1000000000000003E-2</v>
      </c>
      <c r="AA100" s="220">
        <v>0</v>
      </c>
      <c r="AB100" s="220">
        <v>8.3000000000000004E-2</v>
      </c>
      <c r="AC100" s="223" t="s">
        <v>636</v>
      </c>
      <c r="AD100" s="223">
        <v>719.5</v>
      </c>
      <c r="AE100" s="223" t="s">
        <v>2547</v>
      </c>
      <c r="AF100" s="223">
        <v>693</v>
      </c>
      <c r="AG100" s="223">
        <v>0</v>
      </c>
      <c r="AH100" s="223">
        <v>0</v>
      </c>
      <c r="AI100" s="223">
        <v>0</v>
      </c>
      <c r="AJ100" s="223">
        <v>1</v>
      </c>
      <c r="AK100" s="223">
        <v>1</v>
      </c>
      <c r="AL100" s="223">
        <v>1</v>
      </c>
      <c r="AM100" s="223">
        <v>0</v>
      </c>
      <c r="AN100" s="223">
        <v>0</v>
      </c>
      <c r="AO100" s="223">
        <v>0</v>
      </c>
      <c r="AP100" s="223">
        <v>2</v>
      </c>
      <c r="AQ100" s="223">
        <v>0</v>
      </c>
      <c r="AR100" s="223"/>
      <c r="AS100" s="223"/>
      <c r="AT100" s="223"/>
      <c r="AU100" s="223">
        <v>2015</v>
      </c>
      <c r="AV100" s="223" t="s">
        <v>5</v>
      </c>
      <c r="AW100" s="223">
        <v>693</v>
      </c>
      <c r="AX100" s="223">
        <v>2040</v>
      </c>
      <c r="AY100" s="223"/>
      <c r="AZ100" s="223">
        <f t="shared" si="4"/>
        <v>1</v>
      </c>
      <c r="BA100" s="262">
        <v>11</v>
      </c>
      <c r="BB100" s="262">
        <v>0</v>
      </c>
      <c r="BC100" s="262">
        <v>11</v>
      </c>
      <c r="BD100" s="262">
        <v>0</v>
      </c>
      <c r="BE100" s="262">
        <f t="shared" si="5"/>
        <v>0.21680164933822629</v>
      </c>
      <c r="BF100" s="223"/>
      <c r="BG100" s="223"/>
      <c r="BH100" s="223"/>
      <c r="BI100" s="223"/>
      <c r="BJ100" s="223"/>
      <c r="BK100" s="223"/>
      <c r="BL100" s="223"/>
      <c r="BM100" s="223"/>
      <c r="BN100" s="223"/>
      <c r="BO100" s="223"/>
      <c r="BP100" s="223"/>
      <c r="BQ100" s="223"/>
      <c r="BR100" s="220">
        <f t="shared" si="6"/>
        <v>0.185</v>
      </c>
      <c r="BS100" s="220">
        <v>0.2</v>
      </c>
      <c r="BT100" s="263" t="s">
        <v>2297</v>
      </c>
      <c r="BU100" s="263"/>
      <c r="BV100" s="221">
        <v>0.15</v>
      </c>
      <c r="BW100" s="263" t="s">
        <v>2298</v>
      </c>
      <c r="BX100" s="263"/>
      <c r="BY100" s="263"/>
      <c r="BZ100" s="220">
        <f t="shared" si="7"/>
        <v>0.13500000000000001</v>
      </c>
      <c r="CA100" s="221">
        <v>0.15</v>
      </c>
      <c r="CB100" s="263" t="s">
        <v>2299</v>
      </c>
      <c r="CC100" s="263"/>
      <c r="CD100" s="263"/>
      <c r="CE100" s="263"/>
      <c r="CF100" s="221">
        <v>0.1</v>
      </c>
      <c r="CG100" s="264" t="s">
        <v>2300</v>
      </c>
      <c r="CH100" s="264"/>
      <c r="CI100" s="223"/>
      <c r="CJ100" s="223"/>
      <c r="CK100" s="223"/>
      <c r="CL100" s="223"/>
      <c r="CM100" s="223"/>
      <c r="CN100" s="223"/>
      <c r="CO100" s="223"/>
      <c r="CP100" s="223"/>
      <c r="CQ100" s="223"/>
      <c r="CR100" s="223"/>
      <c r="CS100" s="269" t="s">
        <v>2483</v>
      </c>
      <c r="CT100" s="269">
        <v>10016000</v>
      </c>
    </row>
    <row r="101" spans="1:98" x14ac:dyDescent="0.25">
      <c r="A101" s="222">
        <v>10016302</v>
      </c>
      <c r="B101" s="223" t="s">
        <v>704</v>
      </c>
      <c r="C101" s="223" t="s">
        <v>705</v>
      </c>
      <c r="D101" s="220">
        <v>3</v>
      </c>
      <c r="E101" s="223" t="s">
        <v>650</v>
      </c>
      <c r="F101" s="221">
        <v>2613</v>
      </c>
      <c r="G101" s="223" t="s">
        <v>230</v>
      </c>
      <c r="H101" s="223" t="s">
        <v>20</v>
      </c>
      <c r="I101" s="221" t="s">
        <v>642</v>
      </c>
      <c r="J101" s="221">
        <v>72323</v>
      </c>
      <c r="K101" s="221" t="s">
        <v>423</v>
      </c>
      <c r="L101" s="223">
        <v>1020</v>
      </c>
      <c r="M101" s="223">
        <v>16</v>
      </c>
      <c r="N101" s="223">
        <v>170</v>
      </c>
      <c r="O101" s="223">
        <v>441</v>
      </c>
      <c r="P101" s="223">
        <v>494</v>
      </c>
      <c r="Q101" s="223" t="s">
        <v>718</v>
      </c>
      <c r="R101" s="223" t="s">
        <v>2032</v>
      </c>
      <c r="S101" s="223">
        <v>1983</v>
      </c>
      <c r="T101" s="223">
        <v>1982</v>
      </c>
      <c r="U101" s="223">
        <v>7.5</v>
      </c>
      <c r="V101" s="223">
        <v>7.5</v>
      </c>
      <c r="W101" s="223">
        <v>45</v>
      </c>
      <c r="X101" s="223">
        <v>9</v>
      </c>
      <c r="Y101" s="250">
        <v>5.8359999999999994</v>
      </c>
      <c r="Z101" s="220">
        <v>8.1000000000000003E-2</v>
      </c>
      <c r="AA101" s="220">
        <v>0</v>
      </c>
      <c r="AB101" s="220">
        <v>8.3000000000000004E-2</v>
      </c>
      <c r="AC101" s="223" t="s">
        <v>636</v>
      </c>
      <c r="AD101" s="223">
        <v>170</v>
      </c>
      <c r="AE101" s="223" t="s">
        <v>2548</v>
      </c>
      <c r="AF101" s="223">
        <v>494</v>
      </c>
      <c r="AG101" s="223">
        <v>0</v>
      </c>
      <c r="AH101" s="223">
        <v>0</v>
      </c>
      <c r="AI101" s="223">
        <v>0</v>
      </c>
      <c r="AJ101" s="223">
        <v>0</v>
      </c>
      <c r="AK101" s="223">
        <v>0</v>
      </c>
      <c r="AL101" s="223">
        <v>0</v>
      </c>
      <c r="AM101" s="223">
        <v>0</v>
      </c>
      <c r="AN101" s="223">
        <v>0</v>
      </c>
      <c r="AO101" s="223">
        <v>0</v>
      </c>
      <c r="AP101" s="223">
        <v>2</v>
      </c>
      <c r="AQ101" s="223">
        <v>0</v>
      </c>
      <c r="AR101" s="223"/>
      <c r="AS101" s="223"/>
      <c r="AT101" s="223"/>
      <c r="AU101" s="223">
        <v>2015</v>
      </c>
      <c r="AV101" s="223" t="s">
        <v>5</v>
      </c>
      <c r="AW101" s="223">
        <v>494</v>
      </c>
      <c r="AX101" s="223">
        <v>2040</v>
      </c>
      <c r="AY101" s="223"/>
      <c r="AZ101" s="223">
        <f t="shared" si="4"/>
        <v>0</v>
      </c>
      <c r="BA101" s="262"/>
      <c r="BB101" s="262"/>
      <c r="BC101" s="262"/>
      <c r="BD101" s="262"/>
      <c r="BE101" s="262">
        <f t="shared" si="5"/>
        <v>0</v>
      </c>
      <c r="BF101" s="223"/>
      <c r="BG101" s="223"/>
      <c r="BH101" s="223"/>
      <c r="BI101" s="223"/>
      <c r="BJ101" s="223"/>
      <c r="BK101" s="223"/>
      <c r="BL101" s="223"/>
      <c r="BM101" s="223"/>
      <c r="BN101" s="223"/>
      <c r="BO101" s="223"/>
      <c r="BP101" s="223"/>
      <c r="BQ101" s="223"/>
      <c r="BR101" s="220">
        <f t="shared" si="6"/>
        <v>0.185</v>
      </c>
      <c r="BS101" s="220">
        <v>0.2</v>
      </c>
      <c r="BT101" s="263" t="s">
        <v>2297</v>
      </c>
      <c r="BU101" s="263"/>
      <c r="BV101" s="221">
        <v>0.15</v>
      </c>
      <c r="BW101" s="263" t="s">
        <v>2298</v>
      </c>
      <c r="BX101" s="263"/>
      <c r="BY101" s="263"/>
      <c r="BZ101" s="220">
        <f t="shared" si="7"/>
        <v>0.13500000000000001</v>
      </c>
      <c r="CA101" s="221">
        <v>0.15</v>
      </c>
      <c r="CB101" s="263" t="s">
        <v>2299</v>
      </c>
      <c r="CC101" s="263"/>
      <c r="CD101" s="263"/>
      <c r="CE101" s="263"/>
      <c r="CF101" s="221">
        <v>0.1</v>
      </c>
      <c r="CG101" s="264" t="s">
        <v>2300</v>
      </c>
      <c r="CH101" s="264"/>
      <c r="CI101" s="223"/>
      <c r="CJ101" s="223"/>
      <c r="CK101" s="223"/>
      <c r="CL101" s="223"/>
      <c r="CM101" s="223"/>
      <c r="CN101" s="223"/>
      <c r="CO101" s="223"/>
      <c r="CP101" s="223"/>
      <c r="CQ101" s="223"/>
      <c r="CR101" s="223"/>
      <c r="CS101" s="269" t="s">
        <v>2483</v>
      </c>
      <c r="CT101" s="269">
        <v>10016000</v>
      </c>
    </row>
    <row r="102" spans="1:98" x14ac:dyDescent="0.25">
      <c r="A102" s="222">
        <v>10017402</v>
      </c>
      <c r="B102" s="223" t="s">
        <v>719</v>
      </c>
      <c r="C102" s="223" t="s">
        <v>720</v>
      </c>
      <c r="D102" s="220">
        <v>1</v>
      </c>
      <c r="E102" s="223" t="s">
        <v>721</v>
      </c>
      <c r="F102" s="221">
        <v>373</v>
      </c>
      <c r="G102" s="223" t="s">
        <v>221</v>
      </c>
      <c r="H102" s="223" t="s">
        <v>2029</v>
      </c>
      <c r="I102" s="221" t="s">
        <v>633</v>
      </c>
      <c r="J102" s="221">
        <v>72880</v>
      </c>
      <c r="K102" s="221" t="s">
        <v>634</v>
      </c>
      <c r="L102" s="223">
        <v>1020</v>
      </c>
      <c r="M102" s="223">
        <v>21.5</v>
      </c>
      <c r="N102" s="223">
        <v>587</v>
      </c>
      <c r="O102" s="223">
        <v>261</v>
      </c>
      <c r="P102" s="223">
        <v>396</v>
      </c>
      <c r="Q102" s="223" t="s">
        <v>711</v>
      </c>
      <c r="R102" s="223" t="s">
        <v>5</v>
      </c>
      <c r="S102" s="223">
        <v>2020</v>
      </c>
      <c r="T102" s="223">
        <v>1976</v>
      </c>
      <c r="U102" s="223">
        <v>5.5</v>
      </c>
      <c r="V102" s="223">
        <v>5.4</v>
      </c>
      <c r="W102" s="223">
        <v>86</v>
      </c>
      <c r="X102" s="223">
        <v>0</v>
      </c>
      <c r="Y102" s="220">
        <v>0</v>
      </c>
      <c r="Z102" s="220">
        <v>0</v>
      </c>
      <c r="AA102" s="220">
        <v>0</v>
      </c>
      <c r="AB102" s="220">
        <v>0.3</v>
      </c>
      <c r="AC102" s="223" t="s">
        <v>636</v>
      </c>
      <c r="AD102" s="223">
        <v>587</v>
      </c>
      <c r="AE102" s="223" t="s">
        <v>2549</v>
      </c>
      <c r="AF102" s="223">
        <v>396</v>
      </c>
      <c r="AG102" s="223">
        <v>0</v>
      </c>
      <c r="AH102" s="223">
        <v>0</v>
      </c>
      <c r="AI102" s="223">
        <v>0</v>
      </c>
      <c r="AJ102" s="223">
        <v>0</v>
      </c>
      <c r="AK102" s="223">
        <v>0</v>
      </c>
      <c r="AL102" s="223">
        <v>0</v>
      </c>
      <c r="AM102" s="223">
        <v>0</v>
      </c>
      <c r="AN102" s="223">
        <v>0</v>
      </c>
      <c r="AO102" s="223">
        <v>0</v>
      </c>
      <c r="AP102" s="223">
        <v>0</v>
      </c>
      <c r="AQ102" s="223">
        <v>0</v>
      </c>
      <c r="AR102" s="223"/>
      <c r="AS102" s="223"/>
      <c r="AT102" s="223"/>
      <c r="AU102" s="223">
        <v>2020</v>
      </c>
      <c r="AV102" s="223" t="s">
        <v>5</v>
      </c>
      <c r="AW102" s="223">
        <v>0</v>
      </c>
      <c r="AX102" s="223">
        <v>2017</v>
      </c>
      <c r="AY102" s="223" t="s">
        <v>722</v>
      </c>
      <c r="AZ102" s="223">
        <f t="shared" si="4"/>
        <v>0</v>
      </c>
      <c r="BA102" s="262">
        <v>0</v>
      </c>
      <c r="BB102" s="262">
        <v>0</v>
      </c>
      <c r="BC102" s="262">
        <v>0</v>
      </c>
      <c r="BD102" s="262">
        <v>0</v>
      </c>
      <c r="BE102" s="262">
        <f t="shared" si="5"/>
        <v>0</v>
      </c>
      <c r="BF102" s="220">
        <v>0</v>
      </c>
      <c r="BG102" s="223"/>
      <c r="BH102" s="223"/>
      <c r="BI102" s="223"/>
      <c r="BJ102" s="223"/>
      <c r="BK102" s="223"/>
      <c r="BL102" s="223"/>
      <c r="BM102" s="223"/>
      <c r="BN102" s="223"/>
      <c r="BO102" s="223"/>
      <c r="BP102" s="223"/>
      <c r="BQ102" s="223"/>
      <c r="BR102" s="220">
        <f t="shared" si="6"/>
        <v>9.9999999999999992E-2</v>
      </c>
      <c r="BS102" s="220">
        <v>0.1</v>
      </c>
      <c r="BT102" s="263" t="s">
        <v>2301</v>
      </c>
      <c r="BU102" s="263"/>
      <c r="BV102" s="220">
        <v>0.1</v>
      </c>
      <c r="BW102" s="263" t="s">
        <v>2302</v>
      </c>
      <c r="BX102" s="263"/>
      <c r="BY102" s="263"/>
      <c r="BZ102" s="220">
        <f t="shared" si="7"/>
        <v>8.4999999999999992E-2</v>
      </c>
      <c r="CA102" s="220">
        <v>0.1</v>
      </c>
      <c r="CB102" s="220" t="s">
        <v>5</v>
      </c>
      <c r="CC102" s="220"/>
      <c r="CD102" s="220"/>
      <c r="CE102" s="220"/>
      <c r="CF102" s="220">
        <v>0.05</v>
      </c>
      <c r="CG102" s="220" t="s">
        <v>5</v>
      </c>
      <c r="CH102" s="220"/>
      <c r="CI102" s="223"/>
      <c r="CJ102" s="223"/>
      <c r="CK102" s="223"/>
      <c r="CL102" s="223"/>
      <c r="CM102" s="223"/>
      <c r="CN102" s="223"/>
      <c r="CO102" s="223"/>
      <c r="CP102" s="223"/>
      <c r="CQ102" s="223"/>
      <c r="CR102" s="223"/>
      <c r="CS102" s="269" t="s">
        <v>2484</v>
      </c>
      <c r="CT102" s="269">
        <v>10017000</v>
      </c>
    </row>
    <row r="103" spans="1:98" x14ac:dyDescent="0.25">
      <c r="A103" s="222">
        <v>10017401</v>
      </c>
      <c r="B103" s="223" t="s">
        <v>719</v>
      </c>
      <c r="C103" s="223" t="s">
        <v>720</v>
      </c>
      <c r="D103" s="220">
        <v>1</v>
      </c>
      <c r="E103" s="223" t="s">
        <v>721</v>
      </c>
      <c r="F103" s="221">
        <v>373</v>
      </c>
      <c r="G103" s="223" t="s">
        <v>221</v>
      </c>
      <c r="H103" s="223" t="s">
        <v>2029</v>
      </c>
      <c r="I103" s="221" t="s">
        <v>637</v>
      </c>
      <c r="J103" s="221">
        <v>72880</v>
      </c>
      <c r="K103" s="221" t="s">
        <v>634</v>
      </c>
      <c r="L103" s="223">
        <v>1020</v>
      </c>
      <c r="M103" s="223">
        <v>21.5</v>
      </c>
      <c r="N103" s="223">
        <v>430</v>
      </c>
      <c r="O103" s="223">
        <v>680</v>
      </c>
      <c r="P103" s="223">
        <v>725</v>
      </c>
      <c r="Q103" s="223" t="s">
        <v>711</v>
      </c>
      <c r="R103" s="223" t="s">
        <v>2032</v>
      </c>
      <c r="S103" s="223">
        <v>2020</v>
      </c>
      <c r="T103" s="223">
        <v>1976</v>
      </c>
      <c r="U103" s="223">
        <v>5.5</v>
      </c>
      <c r="V103" s="223">
        <v>5.4</v>
      </c>
      <c r="W103" s="223">
        <v>86</v>
      </c>
      <c r="X103" s="223">
        <v>0</v>
      </c>
      <c r="Y103" s="220">
        <v>0</v>
      </c>
      <c r="Z103" s="220">
        <v>0</v>
      </c>
      <c r="AA103" s="220">
        <v>0</v>
      </c>
      <c r="AB103" s="220">
        <v>0.3</v>
      </c>
      <c r="AC103" s="223" t="s">
        <v>636</v>
      </c>
      <c r="AD103" s="223">
        <v>430</v>
      </c>
      <c r="AE103" s="223" t="s">
        <v>2550</v>
      </c>
      <c r="AF103" s="223">
        <v>725</v>
      </c>
      <c r="AG103" s="223">
        <v>0</v>
      </c>
      <c r="AH103" s="223">
        <v>0</v>
      </c>
      <c r="AI103" s="223">
        <v>0</v>
      </c>
      <c r="AJ103" s="223">
        <v>0</v>
      </c>
      <c r="AK103" s="223">
        <v>0</v>
      </c>
      <c r="AL103" s="223">
        <v>0</v>
      </c>
      <c r="AM103" s="223">
        <v>0</v>
      </c>
      <c r="AN103" s="223">
        <v>0</v>
      </c>
      <c r="AO103" s="223">
        <v>0</v>
      </c>
      <c r="AP103" s="223">
        <v>0</v>
      </c>
      <c r="AQ103" s="223">
        <v>0</v>
      </c>
      <c r="AR103" s="223"/>
      <c r="AS103" s="223"/>
      <c r="AT103" s="223"/>
      <c r="AU103" s="223">
        <v>2020</v>
      </c>
      <c r="AV103" s="223" t="s">
        <v>5</v>
      </c>
      <c r="AW103" s="223">
        <v>0</v>
      </c>
      <c r="AX103" s="223">
        <v>2017</v>
      </c>
      <c r="AY103" s="223" t="s">
        <v>722</v>
      </c>
      <c r="AZ103" s="223">
        <f t="shared" si="4"/>
        <v>0</v>
      </c>
      <c r="BA103" s="262"/>
      <c r="BB103" s="262"/>
      <c r="BC103" s="262"/>
      <c r="BD103" s="262"/>
      <c r="BE103" s="262">
        <f t="shared" si="5"/>
        <v>0</v>
      </c>
      <c r="BF103" s="223"/>
      <c r="BG103" s="223"/>
      <c r="BH103" s="223"/>
      <c r="BI103" s="223"/>
      <c r="BJ103" s="223"/>
      <c r="BK103" s="223"/>
      <c r="BL103" s="223"/>
      <c r="BM103" s="223"/>
      <c r="BN103" s="223"/>
      <c r="BO103" s="223"/>
      <c r="BP103" s="223"/>
      <c r="BQ103" s="223"/>
      <c r="BR103" s="220">
        <f t="shared" si="6"/>
        <v>9.9999999999999992E-2</v>
      </c>
      <c r="BS103" s="220">
        <v>0.1</v>
      </c>
      <c r="BT103" s="263" t="s">
        <v>2301</v>
      </c>
      <c r="BU103" s="263"/>
      <c r="BV103" s="220">
        <v>0.1</v>
      </c>
      <c r="BW103" s="263" t="s">
        <v>2302</v>
      </c>
      <c r="BX103" s="263"/>
      <c r="BY103" s="263"/>
      <c r="BZ103" s="220">
        <f t="shared" si="7"/>
        <v>8.4999999999999992E-2</v>
      </c>
      <c r="CA103" s="220">
        <v>0.1</v>
      </c>
      <c r="CB103" s="220" t="s">
        <v>5</v>
      </c>
      <c r="CC103" s="220"/>
      <c r="CD103" s="220"/>
      <c r="CE103" s="220"/>
      <c r="CF103" s="220">
        <v>0.05</v>
      </c>
      <c r="CG103" s="220" t="s">
        <v>5</v>
      </c>
      <c r="CH103" s="220"/>
      <c r="CI103" s="223"/>
      <c r="CJ103" s="223"/>
      <c r="CK103" s="223"/>
      <c r="CL103" s="223"/>
      <c r="CM103" s="223"/>
      <c r="CN103" s="223"/>
      <c r="CO103" s="223"/>
      <c r="CP103" s="223"/>
      <c r="CQ103" s="223"/>
      <c r="CR103" s="223"/>
      <c r="CS103" s="269" t="s">
        <v>2484</v>
      </c>
      <c r="CT103" s="269">
        <v>10017000</v>
      </c>
    </row>
    <row r="104" spans="1:98" x14ac:dyDescent="0.25">
      <c r="A104" s="222">
        <v>10017201</v>
      </c>
      <c r="B104" s="223" t="s">
        <v>719</v>
      </c>
      <c r="C104" s="223" t="s">
        <v>720</v>
      </c>
      <c r="D104" s="220">
        <v>1</v>
      </c>
      <c r="E104" s="223" t="s">
        <v>721</v>
      </c>
      <c r="F104" s="221">
        <v>373</v>
      </c>
      <c r="G104" s="223" t="s">
        <v>221</v>
      </c>
      <c r="H104" s="223" t="s">
        <v>639</v>
      </c>
      <c r="I104" s="221">
        <v>7</v>
      </c>
      <c r="J104" s="221">
        <v>72628</v>
      </c>
      <c r="K104" s="221" t="s">
        <v>423</v>
      </c>
      <c r="L104" s="223">
        <v>1020</v>
      </c>
      <c r="M104" s="223">
        <v>16</v>
      </c>
      <c r="N104" s="223">
        <v>78</v>
      </c>
      <c r="O104" s="223">
        <v>595</v>
      </c>
      <c r="P104" s="223">
        <v>617</v>
      </c>
      <c r="Q104" s="223" t="s">
        <v>712</v>
      </c>
      <c r="R104" s="223" t="s">
        <v>2032</v>
      </c>
      <c r="S104" s="223">
        <v>1976</v>
      </c>
      <c r="T104" s="223">
        <v>1976</v>
      </c>
      <c r="U104" s="223">
        <v>5.5</v>
      </c>
      <c r="V104" s="223">
        <v>5.4</v>
      </c>
      <c r="W104" s="223">
        <v>20</v>
      </c>
      <c r="X104" s="223">
        <v>8</v>
      </c>
      <c r="Y104" s="220">
        <v>11.8741</v>
      </c>
      <c r="Z104" s="220">
        <v>0.96699999999999997</v>
      </c>
      <c r="AA104" s="220">
        <v>0</v>
      </c>
      <c r="AB104" s="220">
        <v>1.1588999999999998</v>
      </c>
      <c r="AC104" s="223" t="s">
        <v>636</v>
      </c>
      <c r="AD104" s="223">
        <v>0</v>
      </c>
      <c r="AE104" s="223" t="s">
        <v>2498</v>
      </c>
      <c r="AF104" s="223">
        <v>0</v>
      </c>
      <c r="AG104" s="223">
        <v>0</v>
      </c>
      <c r="AH104" s="223">
        <v>0</v>
      </c>
      <c r="AI104" s="223">
        <v>0</v>
      </c>
      <c r="AJ104" s="223" t="s">
        <v>2491</v>
      </c>
      <c r="AK104" s="223">
        <v>0</v>
      </c>
      <c r="AL104" s="223">
        <v>0</v>
      </c>
      <c r="AM104" s="223">
        <v>0</v>
      </c>
      <c r="AN104" s="223">
        <v>0</v>
      </c>
      <c r="AO104" s="223">
        <v>0</v>
      </c>
      <c r="AP104" s="223">
        <v>1</v>
      </c>
      <c r="AQ104" s="223">
        <v>0</v>
      </c>
      <c r="AR104" s="223"/>
      <c r="AS104" s="223"/>
      <c r="AT104" s="223"/>
      <c r="AU104" s="223">
        <v>2007</v>
      </c>
      <c r="AV104" s="223" t="s">
        <v>5</v>
      </c>
      <c r="AW104" s="223">
        <v>617</v>
      </c>
      <c r="AX104" s="223">
        <v>2027</v>
      </c>
      <c r="AY104" s="223"/>
      <c r="AZ104" s="223" t="e">
        <f t="shared" si="4"/>
        <v>#VALUE!</v>
      </c>
      <c r="BA104" s="262"/>
      <c r="BB104" s="262"/>
      <c r="BC104" s="262"/>
      <c r="BD104" s="262"/>
      <c r="BE104" s="262">
        <f t="shared" si="5"/>
        <v>0</v>
      </c>
      <c r="BF104" s="223"/>
      <c r="BG104" s="223"/>
      <c r="BH104" s="223"/>
      <c r="BI104" s="223"/>
      <c r="BJ104" s="223"/>
      <c r="BK104" s="223"/>
      <c r="BL104" s="223"/>
      <c r="BM104" s="223"/>
      <c r="BN104" s="223"/>
      <c r="BO104" s="223"/>
      <c r="BP104" s="223"/>
      <c r="BQ104" s="223"/>
      <c r="BR104" s="220">
        <f t="shared" si="6"/>
        <v>0.33999999999999997</v>
      </c>
      <c r="BS104" s="221">
        <v>0.4</v>
      </c>
      <c r="BT104" s="263">
        <v>10017201</v>
      </c>
      <c r="BU104" s="263"/>
      <c r="BV104" s="221">
        <v>0.2</v>
      </c>
      <c r="BW104" s="263" t="s">
        <v>2303</v>
      </c>
      <c r="BX104" s="263"/>
      <c r="BY104" s="263"/>
      <c r="BZ104" s="220">
        <f t="shared" si="7"/>
        <v>0.185</v>
      </c>
      <c r="CA104" s="221">
        <v>0.2</v>
      </c>
      <c r="CB104" s="220" t="s">
        <v>5</v>
      </c>
      <c r="CC104" s="220"/>
      <c r="CD104" s="220"/>
      <c r="CE104" s="220"/>
      <c r="CF104" s="221">
        <v>0.15</v>
      </c>
      <c r="CG104" s="220" t="s">
        <v>5</v>
      </c>
      <c r="CH104" s="220"/>
      <c r="CI104" s="223"/>
      <c r="CJ104" s="223"/>
      <c r="CK104" s="223"/>
      <c r="CL104" s="223"/>
      <c r="CM104" s="223"/>
      <c r="CN104" s="223"/>
      <c r="CO104" s="223"/>
      <c r="CP104" s="223"/>
      <c r="CQ104" s="223"/>
      <c r="CR104" s="223"/>
      <c r="CS104" s="269" t="s">
        <v>2484</v>
      </c>
      <c r="CT104" s="269">
        <v>10017000</v>
      </c>
    </row>
    <row r="105" spans="1:98" x14ac:dyDescent="0.25">
      <c r="A105" s="222">
        <v>10017301</v>
      </c>
      <c r="B105" s="223" t="s">
        <v>719</v>
      </c>
      <c r="C105" s="223" t="s">
        <v>720</v>
      </c>
      <c r="D105" s="220">
        <v>1</v>
      </c>
      <c r="E105" s="223" t="s">
        <v>721</v>
      </c>
      <c r="F105" s="221">
        <v>373</v>
      </c>
      <c r="G105" s="223" t="s">
        <v>221</v>
      </c>
      <c r="H105" s="223" t="s">
        <v>20</v>
      </c>
      <c r="I105" s="221">
        <v>8</v>
      </c>
      <c r="J105" s="221">
        <v>72628</v>
      </c>
      <c r="K105" s="221" t="s">
        <v>423</v>
      </c>
      <c r="L105" s="223">
        <v>1020</v>
      </c>
      <c r="M105" s="223">
        <v>16</v>
      </c>
      <c r="N105" s="223">
        <v>75</v>
      </c>
      <c r="O105" s="223">
        <v>622</v>
      </c>
      <c r="P105" s="223">
        <v>644</v>
      </c>
      <c r="Q105" s="223" t="s">
        <v>713</v>
      </c>
      <c r="R105" s="223" t="s">
        <v>2032</v>
      </c>
      <c r="S105" s="223">
        <v>1976</v>
      </c>
      <c r="T105" s="223">
        <v>1976</v>
      </c>
      <c r="U105" s="223">
        <v>5.5</v>
      </c>
      <c r="V105" s="223">
        <v>5.4</v>
      </c>
      <c r="W105" s="223">
        <v>22</v>
      </c>
      <c r="X105" s="223">
        <v>7</v>
      </c>
      <c r="Y105" s="220">
        <v>11.8741</v>
      </c>
      <c r="Z105" s="220">
        <v>0.96699999999999997</v>
      </c>
      <c r="AA105" s="220">
        <v>0</v>
      </c>
      <c r="AB105" s="220">
        <v>1.1588999999999998</v>
      </c>
      <c r="AC105" s="223" t="s">
        <v>636</v>
      </c>
      <c r="AD105" s="223">
        <v>0</v>
      </c>
      <c r="AE105" s="223" t="s">
        <v>2498</v>
      </c>
      <c r="AF105" s="223">
        <v>0</v>
      </c>
      <c r="AG105" s="223">
        <v>0</v>
      </c>
      <c r="AH105" s="223">
        <v>0</v>
      </c>
      <c r="AI105" s="223">
        <v>0</v>
      </c>
      <c r="AJ105" s="223" t="s">
        <v>2491</v>
      </c>
      <c r="AK105" s="223">
        <v>0</v>
      </c>
      <c r="AL105" s="223">
        <v>0</v>
      </c>
      <c r="AM105" s="223">
        <v>0</v>
      </c>
      <c r="AN105" s="223">
        <v>0</v>
      </c>
      <c r="AO105" s="223">
        <v>0</v>
      </c>
      <c r="AP105" s="223">
        <v>2</v>
      </c>
      <c r="AQ105" s="223">
        <v>0</v>
      </c>
      <c r="AR105" s="223"/>
      <c r="AS105" s="223"/>
      <c r="AT105" s="223"/>
      <c r="AU105" s="223">
        <v>2007</v>
      </c>
      <c r="AV105" s="223" t="s">
        <v>5</v>
      </c>
      <c r="AW105" s="223">
        <v>644</v>
      </c>
      <c r="AX105" s="223">
        <v>2027</v>
      </c>
      <c r="AY105" s="223"/>
      <c r="AZ105" s="223" t="e">
        <f t="shared" si="4"/>
        <v>#VALUE!</v>
      </c>
      <c r="BA105" s="262"/>
      <c r="BB105" s="262"/>
      <c r="BC105" s="262"/>
      <c r="BD105" s="262"/>
      <c r="BE105" s="262">
        <f t="shared" si="5"/>
        <v>0</v>
      </c>
      <c r="BF105" s="223"/>
      <c r="BG105" s="223"/>
      <c r="BH105" s="223"/>
      <c r="BI105" s="223"/>
      <c r="BJ105" s="223"/>
      <c r="BK105" s="223"/>
      <c r="BL105" s="223"/>
      <c r="BM105" s="223"/>
      <c r="BN105" s="223"/>
      <c r="BO105" s="223"/>
      <c r="BP105" s="223"/>
      <c r="BQ105" s="223"/>
      <c r="BR105" s="220">
        <f t="shared" si="6"/>
        <v>0.185</v>
      </c>
      <c r="BS105" s="220">
        <v>0.2</v>
      </c>
      <c r="BT105" s="263">
        <v>10017301</v>
      </c>
      <c r="BU105" s="263"/>
      <c r="BV105" s="221">
        <v>0.15</v>
      </c>
      <c r="BW105" s="263" t="s">
        <v>2304</v>
      </c>
      <c r="BX105" s="263"/>
      <c r="BY105" s="263"/>
      <c r="BZ105" s="220">
        <f t="shared" si="7"/>
        <v>0.13500000000000001</v>
      </c>
      <c r="CA105" s="221">
        <v>0.15</v>
      </c>
      <c r="CB105" s="220" t="s">
        <v>5</v>
      </c>
      <c r="CC105" s="220"/>
      <c r="CD105" s="220"/>
      <c r="CE105" s="220"/>
      <c r="CF105" s="221">
        <v>0.1</v>
      </c>
      <c r="CG105" s="220" t="s">
        <v>5</v>
      </c>
      <c r="CH105" s="220"/>
      <c r="CI105" s="223"/>
      <c r="CJ105" s="223"/>
      <c r="CK105" s="223"/>
      <c r="CL105" s="223"/>
      <c r="CM105" s="223"/>
      <c r="CN105" s="223"/>
      <c r="CO105" s="223"/>
      <c r="CP105" s="223"/>
      <c r="CQ105" s="223"/>
      <c r="CR105" s="223"/>
      <c r="CS105" s="269" t="s">
        <v>2484</v>
      </c>
      <c r="CT105" s="269">
        <v>10017000</v>
      </c>
    </row>
  </sheetData>
  <sheetProtection formatCells="0" selectLockedCells="1" autoFilter="0"/>
  <autoFilter ref="A13:CT105" xr:uid="{00000000-0009-0000-0000-000000000000}"/>
  <dataConsolidate/>
  <mergeCells count="44">
    <mergeCell ref="A8:E9"/>
    <mergeCell ref="AR9:AR10"/>
    <mergeCell ref="AS9:AS10"/>
    <mergeCell ref="AD8:AT8"/>
    <mergeCell ref="H9:H10"/>
    <mergeCell ref="I9:I10"/>
    <mergeCell ref="J9:J10"/>
    <mergeCell ref="K9:K10"/>
    <mergeCell ref="Q9:Q10"/>
    <mergeCell ref="U9:U10"/>
    <mergeCell ref="AC9:AC10"/>
    <mergeCell ref="L9:L10"/>
    <mergeCell ref="M9:M10"/>
    <mergeCell ref="AG9:AH9"/>
    <mergeCell ref="H8:V8"/>
    <mergeCell ref="W8:AC8"/>
    <mergeCell ref="F8:F10"/>
    <mergeCell ref="G8:G10"/>
    <mergeCell ref="AY8:AY10"/>
    <mergeCell ref="AX8:AX10"/>
    <mergeCell ref="AI9:AI10"/>
    <mergeCell ref="AT9:AT10"/>
    <mergeCell ref="AP9:AP10"/>
    <mergeCell ref="AQ9:AQ10"/>
    <mergeCell ref="AJ9:AK9"/>
    <mergeCell ref="AL9:AL10"/>
    <mergeCell ref="AM9:AN9"/>
    <mergeCell ref="AO9:AO10"/>
    <mergeCell ref="AW8:AW10"/>
    <mergeCell ref="AU8:AV9"/>
    <mergeCell ref="AD9:AF9"/>
    <mergeCell ref="W9:X9"/>
    <mergeCell ref="V9:V10"/>
    <mergeCell ref="N9:P9"/>
    <mergeCell ref="T9:T10"/>
    <mergeCell ref="Y9:AB9"/>
    <mergeCell ref="R9:R10"/>
    <mergeCell ref="S9:S10"/>
    <mergeCell ref="BF9:BF10"/>
    <mergeCell ref="BA9:BA10"/>
    <mergeCell ref="BB9:BB10"/>
    <mergeCell ref="BC9:BC10"/>
    <mergeCell ref="BD9:BD10"/>
    <mergeCell ref="BE9:BE10"/>
  </mergeCells>
  <conditionalFormatting sqref="A11:AI11 CU11:XFD11">
    <cfRule type="containsText" dxfId="180" priority="53" operator="containsText" text="да">
      <formula>NOT(ISERROR(SEARCH("да",A11)))</formula>
    </cfRule>
  </conditionalFormatting>
  <conditionalFormatting sqref="AJ11:AL11">
    <cfRule type="containsText" dxfId="179" priority="52" operator="containsText" text="да">
      <formula>NOT(ISERROR(SEARCH("да",AJ11)))</formula>
    </cfRule>
  </conditionalFormatting>
  <conditionalFormatting sqref="AM11:AO11">
    <cfRule type="containsText" dxfId="178" priority="51" operator="containsText" text="да">
      <formula>NOT(ISERROR(SEARCH("да",AM11)))</formula>
    </cfRule>
  </conditionalFormatting>
  <conditionalFormatting sqref="AP11">
    <cfRule type="containsText" dxfId="177" priority="50" operator="containsText" text="да">
      <formula>NOT(ISERROR(SEARCH("да",AP11)))</formula>
    </cfRule>
  </conditionalFormatting>
  <conditionalFormatting sqref="AQ11">
    <cfRule type="containsText" dxfId="176" priority="49" operator="containsText" text="да">
      <formula>NOT(ISERROR(SEARCH("да",AQ11)))</formula>
    </cfRule>
  </conditionalFormatting>
  <conditionalFormatting sqref="AR11:AT11">
    <cfRule type="containsText" dxfId="175" priority="48" operator="containsText" text="да">
      <formula>NOT(ISERROR(SEARCH("да",AR11)))</formula>
    </cfRule>
  </conditionalFormatting>
  <conditionalFormatting sqref="AU11:AX11">
    <cfRule type="containsText" dxfId="174" priority="44" operator="containsText" text="да">
      <formula>NOT(ISERROR(SEARCH("да",AU11)))</formula>
    </cfRule>
  </conditionalFormatting>
  <conditionalFormatting sqref="AY11:AZ11">
    <cfRule type="containsText" dxfId="173" priority="45" operator="containsText" text="да">
      <formula>NOT(ISERROR(SEARCH("да",AY11)))</formula>
    </cfRule>
  </conditionalFormatting>
  <conditionalFormatting sqref="A1:A13 A106:A1048576">
    <cfRule type="duplicateValues" dxfId="172" priority="5"/>
  </conditionalFormatting>
  <conditionalFormatting sqref="BA11:BE11 BG11:CG11 CI11:CR11">
    <cfRule type="containsText" dxfId="171" priority="4" operator="containsText" text="да">
      <formula>NOT(ISERROR(SEARCH("да",BA11)))</formula>
    </cfRule>
  </conditionalFormatting>
  <conditionalFormatting sqref="BF11">
    <cfRule type="containsText" dxfId="170" priority="3" operator="containsText" text="да">
      <formula>NOT(ISERROR(SEARCH("да",BF11)))</formula>
    </cfRule>
  </conditionalFormatting>
  <conditionalFormatting sqref="CH11">
    <cfRule type="containsText" dxfId="169" priority="2" operator="containsText" text="да">
      <formula>NOT(ISERROR(SEARCH("да",CH11)))</formula>
    </cfRule>
  </conditionalFormatting>
  <conditionalFormatting sqref="CS11:CT11">
    <cfRule type="containsText" dxfId="168" priority="1" operator="containsText" text="да">
      <formula>NOT(ISERROR(SEARCH("да",CS11)))</formula>
    </cfRule>
  </conditionalFormatting>
  <dataValidations count="12">
    <dataValidation allowBlank="1" showInputMessage="1" showErrorMessage="1" errorTitle="Недопустимое значение" sqref="J12 J14:J105" xr:uid="{00000000-0002-0000-0000-000000000000}"/>
    <dataValidation type="whole" allowBlank="1" showInputMessage="1" showErrorMessage="1" sqref="S12:T12 AU12:AV12 R102:T102 R92:T92 R86:T86 R80:T80 R76:T76 R70:T70 R66:T66 R60:T60 R56:T56 R50:T50 R44:T44 R38:T38 R32:T32 R26:T26 R20:T20 R14:T14 S103:T105 R96 S93:T101 S15:T19 S21:T25 S27:T31 S33:T37 S39:T43 S45:T49 S51:T55 S57:T59 S61:T65 S67:T69 S71:T75 S77:T79 S81:T85 S87:T91 AU14:AV105" xr:uid="{00000000-0002-0000-0000-000001000000}">
      <formula1>1960</formula1>
      <formula2>YEAR(TODAY())</formula2>
    </dataValidation>
    <dataValidation type="decimal" allowBlank="1" showInputMessage="1" showErrorMessage="1" sqref="U12:V12 U14:V105" xr:uid="{00000000-0002-0000-0000-000002000000}">
      <formula1>0</formula1>
      <formula2>30</formula2>
    </dataValidation>
    <dataValidation type="decimal" operator="greaterThanOrEqual" allowBlank="1" showInputMessage="1" showErrorMessage="1" sqref="F12 N12:P12 AD12:AF12 AW12 AS12:AT12 N14:P105 AD14:AF105 F14:F105 AS14:AT105 AW14:AW105" xr:uid="{00000000-0002-0000-0000-000003000000}">
      <formula1>0</formula1>
    </dataValidation>
    <dataValidation type="list" allowBlank="1" showInputMessage="1" showErrorMessage="1" sqref="K12 K14:K105" xr:uid="{00000000-0002-0000-0000-000004000000}">
      <formula1>"I,В"</formula1>
    </dataValidation>
    <dataValidation type="decimal" allowBlank="1" showInputMessage="1" showErrorMessage="1" sqref="M12 M14:M105" xr:uid="{00000000-0002-0000-0000-000005000000}">
      <formula1>5</formula1>
      <formula2>50</formula2>
    </dataValidation>
    <dataValidation operator="greaterThanOrEqual" allowBlank="1" showInputMessage="1" showErrorMessage="1" sqref="Q12 Q14:Q105" xr:uid="{00000000-0002-0000-0000-000006000000}"/>
    <dataValidation type="whole" operator="greaterThanOrEqual" allowBlank="1" showInputMessage="1" showErrorMessage="1" sqref="W12:X12 AG12:AH12 AJ12:AK12 AM12:AN12 AG14:AH105 W14:X105 AJ14:AK105 AM14:AN105" xr:uid="{00000000-0002-0000-0000-000007000000}">
      <formula1>0</formula1>
    </dataValidation>
    <dataValidation type="whole" allowBlank="1" showInputMessage="1" showErrorMessage="1" sqref="AX12 AX14:AX105" xr:uid="{00000000-0002-0000-0000-000008000000}">
      <formula1>1960</formula1>
      <formula2>YEAR(TODAY())+100</formula2>
    </dataValidation>
    <dataValidation type="whole" operator="greaterThanOrEqual" allowBlank="1" promptTitle="ВТД и обследование в шурфах" prompt="Данные по всем элементам, указанным как дефектные, должны быть включены в дефектную ведомость (таблицу А2)" sqref="AO12:AQ12 AL12 AI12 AI14:AI105 AL14:AL105 AO14:AQ105" xr:uid="{00000000-0002-0000-0000-000009000000}">
      <formula1>0</formula1>
    </dataValidation>
    <dataValidation type="list" allowBlank="1" showErrorMessage="1" errorTitle="Недопустимое значение" promptTitle="Строго в соотвествии со списком" prompt="К шлейфам также относятся ТТ узла подключения и перемычки I категории. Та часть, которая работает под высоким давлением, суммируется с выходным шлейфом, к которому подключена, а та, что под низким - с входным шлейфом." sqref="H12 H14:H105" xr:uid="{00000000-0002-0000-0000-00000A000000}">
      <formula1>"входной шлейф, выходной шлейф, промплощадка"</formula1>
    </dataValidation>
    <dataValidation type="decimal" operator="greaterThan" allowBlank="1" showInputMessage="1" showErrorMessage="1" sqref="AR12 AR14:AR105" xr:uid="{00000000-0002-0000-0000-00000B000000}">
      <formula1>0</formula1>
    </dataValidation>
  </dataValidations>
  <pageMargins left="0.70866141732283472" right="0.70866141732283472" top="0.74803149606299213" bottom="0.74803149606299213" header="0.31496062992125984" footer="0.31496062992125984"/>
  <pageSetup paperSize="8" scale="22" fitToHeight="0" orientation="landscape" r:id="rId1"/>
  <ignoredErrors>
    <ignoredError sqref="BR14:BR105 BI14:BQ14 BZ14:BZ105 BE14:BE105 BF1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346" r:id="rId4" name="Ж.1HelpButton">
              <controlPr defaultSize="0" print="0" autoFill="0" autoPict="0" macro="[0]!GetHelp" altText="6">
                <anchor>
                  <from>
                    <xdr:col>6</xdr:col>
                    <xdr:colOff>28575</xdr:colOff>
                    <xdr:row>12</xdr:row>
                    <xdr:rowOff>0</xdr:rowOff>
                  </from>
                  <to>
                    <xdr:col>6</xdr:col>
                    <xdr:colOff>257175</xdr:colOff>
                    <xdr:row>13</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Проверка!$AA$2:$AA$65</xm:f>
          </x14:formula1>
          <xm:sqref>G12 G14:G105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AV316"/>
  <sheetViews>
    <sheetView topLeftCell="A6" zoomScale="90" zoomScaleNormal="90" workbookViewId="0">
      <pane ySplit="8" topLeftCell="A295" activePane="bottomLeft" state="frozen"/>
      <selection activeCell="A6" sqref="A6"/>
      <selection pane="bottomLeft" activeCell="B317" sqref="B317"/>
    </sheetView>
  </sheetViews>
  <sheetFormatPr defaultColWidth="9.140625" defaultRowHeight="12.75" x14ac:dyDescent="0.2"/>
  <cols>
    <col min="1" max="1" width="12.7109375" style="225" customWidth="1"/>
    <col min="2" max="2" width="12.28515625" style="226" customWidth="1"/>
    <col min="3" max="3" width="16.85546875" style="226" customWidth="1"/>
    <col min="4" max="4" width="4.85546875" style="226" customWidth="1"/>
    <col min="5" max="5" width="18.28515625" style="226" bestFit="1" customWidth="1"/>
    <col min="6" max="6" width="6.140625" style="226" customWidth="1"/>
    <col min="7" max="7" width="6.5703125" style="226" customWidth="1"/>
    <col min="8" max="8" width="10.7109375" style="226" customWidth="1"/>
    <col min="9" max="9" width="10.7109375" style="227" customWidth="1"/>
    <col min="10" max="10" width="17.5703125" style="226" customWidth="1"/>
    <col min="11" max="11" width="11" style="226" customWidth="1"/>
    <col min="12" max="12" width="6.85546875" style="226" customWidth="1"/>
    <col min="13" max="13" width="17.140625" style="226" customWidth="1"/>
    <col min="14" max="14" width="8.140625" style="226" customWidth="1"/>
    <col min="15" max="15" width="7.5703125" style="226" customWidth="1"/>
    <col min="16" max="16" width="8.7109375" style="226" customWidth="1"/>
    <col min="17" max="17" width="61.28515625" style="224" customWidth="1"/>
    <col min="18" max="18" width="9.28515625" style="226" customWidth="1"/>
    <col min="19" max="19" width="24.42578125" style="226" customWidth="1"/>
    <col min="20" max="20" width="13" style="226" customWidth="1"/>
    <col min="21" max="21" width="6.7109375" style="226" customWidth="1"/>
    <col min="22" max="22" width="6.140625" style="226" customWidth="1"/>
    <col min="23" max="24" width="5.28515625" style="226" customWidth="1"/>
    <col min="25" max="25" width="6.42578125" style="226" customWidth="1"/>
    <col min="26" max="26" width="10.85546875" style="226" customWidth="1"/>
    <col min="27" max="27" width="6.140625" style="226" customWidth="1"/>
    <col min="28" max="28" width="7.5703125" style="226" customWidth="1"/>
    <col min="29" max="29" width="8.140625" style="226" customWidth="1"/>
    <col min="30" max="30" width="7.42578125" style="226" customWidth="1"/>
    <col min="31" max="31" width="13" style="226" customWidth="1"/>
    <col min="32" max="32" width="5.42578125" style="226" customWidth="1"/>
    <col min="33" max="33" width="37" style="224" customWidth="1"/>
    <col min="34" max="35" width="7.42578125" style="226" customWidth="1"/>
    <col min="36" max="37" width="6.140625" style="226" customWidth="1"/>
    <col min="38" max="41" width="6.85546875" style="226" customWidth="1"/>
    <col min="42" max="42" width="14.7109375" style="226" bestFit="1" customWidth="1"/>
    <col min="43" max="43" width="13.7109375" style="226" customWidth="1"/>
    <col min="44" max="44" width="13.85546875" style="226" customWidth="1"/>
    <col min="45" max="45" width="16.85546875" style="227" bestFit="1" customWidth="1"/>
    <col min="46" max="48" width="9.140625" style="226"/>
    <col min="49" max="16384" width="9.140625" style="153"/>
  </cols>
  <sheetData>
    <row r="1" spans="1:48" ht="15" hidden="1" customHeight="1" x14ac:dyDescent="0.2">
      <c r="A1" s="187"/>
      <c r="B1" s="153"/>
      <c r="C1" s="153"/>
      <c r="D1" s="153"/>
      <c r="E1" s="153"/>
      <c r="F1" s="153"/>
      <c r="G1" s="153"/>
      <c r="H1" s="153"/>
      <c r="I1" s="191"/>
      <c r="J1" s="153"/>
      <c r="K1" s="153"/>
      <c r="L1" s="153"/>
      <c r="M1" s="153"/>
      <c r="N1" s="153"/>
      <c r="O1" s="153"/>
      <c r="P1" s="153"/>
      <c r="Q1" s="154"/>
      <c r="R1" s="153"/>
      <c r="S1" s="153"/>
      <c r="T1" s="153"/>
      <c r="U1" s="153"/>
      <c r="V1" s="153"/>
      <c r="W1" s="153"/>
      <c r="X1" s="153"/>
      <c r="Y1" s="153"/>
      <c r="Z1" s="153"/>
      <c r="AA1" s="153"/>
      <c r="AB1" s="153"/>
      <c r="AC1" s="153"/>
      <c r="AD1" s="153"/>
      <c r="AE1" s="153"/>
      <c r="AF1" s="153"/>
      <c r="AG1" s="154"/>
      <c r="AH1" s="153"/>
      <c r="AI1" s="153"/>
      <c r="AJ1" s="153"/>
      <c r="AK1" s="153"/>
      <c r="AL1" s="153"/>
      <c r="AM1" s="153"/>
      <c r="AN1" s="153"/>
      <c r="AO1" s="153"/>
      <c r="AP1" s="153"/>
      <c r="AQ1" s="153"/>
      <c r="AR1" s="153"/>
      <c r="AS1" s="191"/>
      <c r="AT1" s="153"/>
      <c r="AU1" s="153"/>
      <c r="AV1" s="153"/>
    </row>
    <row r="2" spans="1:48" ht="15" hidden="1" customHeight="1" x14ac:dyDescent="0.2">
      <c r="A2" s="187"/>
      <c r="B2" s="153"/>
      <c r="C2" s="153"/>
      <c r="D2" s="153"/>
      <c r="E2" s="153"/>
      <c r="F2" s="153"/>
      <c r="G2" s="153"/>
      <c r="H2" s="153"/>
      <c r="I2" s="191"/>
      <c r="J2" s="153"/>
      <c r="K2" s="153"/>
      <c r="L2" s="153"/>
      <c r="M2" s="153"/>
      <c r="N2" s="153"/>
      <c r="O2" s="153"/>
      <c r="P2" s="153"/>
      <c r="Q2" s="154"/>
      <c r="R2" s="153"/>
      <c r="S2" s="153"/>
      <c r="T2" s="153"/>
      <c r="U2" s="153"/>
      <c r="V2" s="153"/>
      <c r="W2" s="153"/>
      <c r="X2" s="153"/>
      <c r="Y2" s="153"/>
      <c r="Z2" s="153"/>
      <c r="AA2" s="153"/>
      <c r="AB2" s="153"/>
      <c r="AC2" s="153"/>
      <c r="AD2" s="153"/>
      <c r="AE2" s="153"/>
      <c r="AF2" s="153"/>
      <c r="AG2" s="154"/>
      <c r="AH2" s="153"/>
      <c r="AI2" s="153"/>
      <c r="AJ2" s="153"/>
      <c r="AK2" s="153"/>
      <c r="AL2" s="153"/>
      <c r="AM2" s="153"/>
      <c r="AN2" s="153"/>
      <c r="AO2" s="153"/>
      <c r="AP2" s="153"/>
      <c r="AQ2" s="153"/>
      <c r="AR2" s="153"/>
      <c r="AS2" s="191"/>
      <c r="AT2" s="153"/>
      <c r="AU2" s="153"/>
      <c r="AV2" s="153"/>
    </row>
    <row r="3" spans="1:48" ht="15" hidden="1" customHeight="1" x14ac:dyDescent="0.2">
      <c r="A3" s="187"/>
      <c r="B3" s="153"/>
      <c r="C3" s="153"/>
      <c r="D3" s="153"/>
      <c r="E3" s="153"/>
      <c r="F3" s="153"/>
      <c r="G3" s="153"/>
      <c r="H3" s="153"/>
      <c r="I3" s="191"/>
      <c r="J3" s="153"/>
      <c r="K3" s="153"/>
      <c r="L3" s="153"/>
      <c r="M3" s="153"/>
      <c r="N3" s="153"/>
      <c r="O3" s="153"/>
      <c r="P3" s="153"/>
      <c r="Q3" s="154"/>
      <c r="R3" s="153"/>
      <c r="S3" s="153"/>
      <c r="T3" s="153"/>
      <c r="U3" s="153"/>
      <c r="V3" s="153"/>
      <c r="W3" s="153"/>
      <c r="X3" s="153"/>
      <c r="Y3" s="153"/>
      <c r="Z3" s="153"/>
      <c r="AA3" s="153"/>
      <c r="AB3" s="153"/>
      <c r="AC3" s="153"/>
      <c r="AD3" s="153"/>
      <c r="AE3" s="153"/>
      <c r="AF3" s="153"/>
      <c r="AG3" s="154"/>
      <c r="AH3" s="153"/>
      <c r="AI3" s="153"/>
      <c r="AJ3" s="153"/>
      <c r="AK3" s="153"/>
      <c r="AL3" s="153"/>
      <c r="AM3" s="153"/>
      <c r="AN3" s="153"/>
      <c r="AO3" s="153"/>
      <c r="AP3" s="153"/>
      <c r="AQ3" s="153"/>
      <c r="AR3" s="153"/>
      <c r="AS3" s="191"/>
      <c r="AT3" s="153"/>
      <c r="AU3" s="153"/>
      <c r="AV3" s="153"/>
    </row>
    <row r="4" spans="1:48" ht="15" hidden="1" customHeight="1" x14ac:dyDescent="0.2">
      <c r="A4" s="187"/>
      <c r="B4" s="153"/>
      <c r="C4" s="153"/>
      <c r="D4" s="153"/>
      <c r="E4" s="153"/>
      <c r="F4" s="153"/>
      <c r="G4" s="153"/>
      <c r="H4" s="153"/>
      <c r="I4" s="191"/>
      <c r="J4" s="153"/>
      <c r="K4" s="153"/>
      <c r="L4" s="153"/>
      <c r="M4" s="153"/>
      <c r="N4" s="153"/>
      <c r="O4" s="153"/>
      <c r="P4" s="153"/>
      <c r="Q4" s="154"/>
      <c r="R4" s="153"/>
      <c r="S4" s="153"/>
      <c r="T4" s="153"/>
      <c r="U4" s="153"/>
      <c r="V4" s="153"/>
      <c r="W4" s="153"/>
      <c r="X4" s="153"/>
      <c r="Y4" s="153"/>
      <c r="Z4" s="153"/>
      <c r="AA4" s="153"/>
      <c r="AB4" s="153"/>
      <c r="AC4" s="153"/>
      <c r="AD4" s="153"/>
      <c r="AE4" s="153"/>
      <c r="AF4" s="153"/>
      <c r="AG4" s="154"/>
      <c r="AH4" s="153"/>
      <c r="AI4" s="153"/>
      <c r="AJ4" s="153"/>
      <c r="AK4" s="153"/>
      <c r="AL4" s="153"/>
      <c r="AM4" s="153"/>
      <c r="AN4" s="153"/>
      <c r="AO4" s="153"/>
      <c r="AP4" s="153"/>
      <c r="AQ4" s="153"/>
      <c r="AR4" s="153"/>
      <c r="AS4" s="191"/>
      <c r="AT4" s="153"/>
      <c r="AU4" s="153"/>
      <c r="AV4" s="153"/>
    </row>
    <row r="5" spans="1:48" ht="15" hidden="1" customHeight="1" x14ac:dyDescent="0.2">
      <c r="A5" s="187"/>
      <c r="B5" s="153"/>
      <c r="C5" s="153"/>
      <c r="D5" s="153"/>
      <c r="E5" s="153"/>
      <c r="F5" s="153"/>
      <c r="G5" s="153"/>
      <c r="H5" s="153"/>
      <c r="I5" s="191"/>
      <c r="J5" s="153"/>
      <c r="K5" s="153"/>
      <c r="L5" s="153"/>
      <c r="M5" s="153"/>
      <c r="N5" s="153"/>
      <c r="O5" s="153"/>
      <c r="P5" s="153"/>
      <c r="Q5" s="154"/>
      <c r="R5" s="153"/>
      <c r="S5" s="153"/>
      <c r="T5" s="153"/>
      <c r="U5" s="153"/>
      <c r="V5" s="153"/>
      <c r="W5" s="153"/>
      <c r="X5" s="153"/>
      <c r="Y5" s="153"/>
      <c r="Z5" s="153"/>
      <c r="AA5" s="153"/>
      <c r="AB5" s="153"/>
      <c r="AC5" s="153"/>
      <c r="AD5" s="153"/>
      <c r="AE5" s="153"/>
      <c r="AF5" s="153"/>
      <c r="AG5" s="154"/>
      <c r="AH5" s="153"/>
      <c r="AI5" s="153"/>
      <c r="AJ5" s="153"/>
      <c r="AK5" s="153"/>
      <c r="AL5" s="153"/>
      <c r="AM5" s="153"/>
      <c r="AN5" s="153"/>
      <c r="AO5" s="153"/>
      <c r="AP5" s="153"/>
      <c r="AQ5" s="153"/>
      <c r="AR5" s="153"/>
      <c r="AS5" s="191"/>
      <c r="AT5" s="153"/>
      <c r="AU5" s="153"/>
      <c r="AV5" s="153"/>
    </row>
    <row r="6" spans="1:48" s="155" customFormat="1" ht="9.75" customHeight="1" x14ac:dyDescent="0.2">
      <c r="A6" s="243"/>
      <c r="B6" s="300" t="s">
        <v>10</v>
      </c>
      <c r="C6" s="300"/>
      <c r="D6" s="300"/>
      <c r="E6" s="295" t="s">
        <v>11</v>
      </c>
      <c r="F6" s="296"/>
      <c r="G6" s="296"/>
      <c r="H6" s="302"/>
      <c r="I6" s="295" t="s">
        <v>448</v>
      </c>
      <c r="J6" s="296"/>
      <c r="K6" s="296"/>
      <c r="L6" s="296"/>
      <c r="M6" s="296"/>
      <c r="N6" s="296"/>
      <c r="O6" s="296"/>
      <c r="P6" s="302"/>
      <c r="Q6" s="295" t="s">
        <v>341</v>
      </c>
      <c r="R6" s="296"/>
      <c r="S6" s="296"/>
      <c r="T6" s="296"/>
      <c r="U6" s="296"/>
      <c r="V6" s="296"/>
      <c r="W6" s="296"/>
      <c r="X6" s="296"/>
      <c r="Y6" s="296"/>
      <c r="Z6" s="296"/>
      <c r="AA6" s="296"/>
      <c r="AB6" s="296"/>
      <c r="AC6" s="296"/>
      <c r="AD6" s="296"/>
      <c r="AE6" s="296"/>
      <c r="AF6" s="295" t="s">
        <v>22</v>
      </c>
      <c r="AG6" s="296"/>
      <c r="AH6" s="296"/>
      <c r="AI6" s="296"/>
      <c r="AJ6" s="296"/>
      <c r="AK6" s="296"/>
      <c r="AL6" s="296"/>
      <c r="AM6" s="296"/>
      <c r="AN6" s="296"/>
      <c r="AO6" s="296"/>
      <c r="AP6" s="296"/>
      <c r="AQ6" s="296"/>
      <c r="AR6" s="296"/>
      <c r="AS6" s="296"/>
    </row>
    <row r="7" spans="1:48" s="155" customFormat="1" ht="9.75" customHeight="1" x14ac:dyDescent="0.2">
      <c r="A7" s="243"/>
      <c r="B7" s="300"/>
      <c r="C7" s="300"/>
      <c r="D7" s="300"/>
      <c r="E7" s="297"/>
      <c r="F7" s="298"/>
      <c r="G7" s="298"/>
      <c r="H7" s="303"/>
      <c r="I7" s="297"/>
      <c r="J7" s="298"/>
      <c r="K7" s="298"/>
      <c r="L7" s="298"/>
      <c r="M7" s="298"/>
      <c r="N7" s="298"/>
      <c r="O7" s="298"/>
      <c r="P7" s="303"/>
      <c r="Q7" s="297"/>
      <c r="R7" s="298"/>
      <c r="S7" s="298"/>
      <c r="T7" s="298"/>
      <c r="U7" s="298"/>
      <c r="V7" s="298"/>
      <c r="W7" s="298"/>
      <c r="X7" s="298"/>
      <c r="Y7" s="298"/>
      <c r="Z7" s="298"/>
      <c r="AA7" s="298"/>
      <c r="AB7" s="298"/>
      <c r="AC7" s="298"/>
      <c r="AD7" s="298"/>
      <c r="AE7" s="298"/>
      <c r="AF7" s="297"/>
      <c r="AG7" s="298"/>
      <c r="AH7" s="298"/>
      <c r="AI7" s="298"/>
      <c r="AJ7" s="298"/>
      <c r="AK7" s="298"/>
      <c r="AL7" s="298"/>
      <c r="AM7" s="298"/>
      <c r="AN7" s="298"/>
      <c r="AO7" s="298"/>
      <c r="AP7" s="298"/>
      <c r="AQ7" s="298"/>
      <c r="AR7" s="298"/>
      <c r="AS7" s="298"/>
    </row>
    <row r="8" spans="1:48" s="155" customFormat="1" ht="60" customHeight="1" x14ac:dyDescent="0.2">
      <c r="A8" s="243"/>
      <c r="B8" s="299" t="s">
        <v>6</v>
      </c>
      <c r="C8" s="299" t="s">
        <v>7</v>
      </c>
      <c r="D8" s="299" t="s">
        <v>15</v>
      </c>
      <c r="E8" s="304" t="s">
        <v>317</v>
      </c>
      <c r="F8" s="307" t="s">
        <v>12</v>
      </c>
      <c r="G8" s="307" t="s">
        <v>454</v>
      </c>
      <c r="H8" s="304" t="s">
        <v>2</v>
      </c>
      <c r="I8" s="301" t="s">
        <v>23</v>
      </c>
      <c r="J8" s="300" t="s">
        <v>24</v>
      </c>
      <c r="K8" s="299" t="s">
        <v>25</v>
      </c>
      <c r="L8" s="299" t="s">
        <v>26</v>
      </c>
      <c r="M8" s="300" t="s">
        <v>27</v>
      </c>
      <c r="N8" s="300" t="s">
        <v>329</v>
      </c>
      <c r="O8" s="300"/>
      <c r="P8" s="299" t="s">
        <v>28</v>
      </c>
      <c r="Q8" s="307" t="s">
        <v>30</v>
      </c>
      <c r="R8" s="307" t="s">
        <v>330</v>
      </c>
      <c r="S8" s="307" t="s">
        <v>333</v>
      </c>
      <c r="T8" s="299" t="s">
        <v>29</v>
      </c>
      <c r="U8" s="310" t="s">
        <v>335</v>
      </c>
      <c r="V8" s="311"/>
      <c r="W8" s="312" t="s">
        <v>449</v>
      </c>
      <c r="X8" s="313"/>
      <c r="Y8" s="316" t="s">
        <v>33</v>
      </c>
      <c r="Z8" s="317"/>
      <c r="AA8" s="299" t="s">
        <v>342</v>
      </c>
      <c r="AB8" s="299" t="s">
        <v>344</v>
      </c>
      <c r="AC8" s="299" t="s">
        <v>345</v>
      </c>
      <c r="AD8" s="299" t="s">
        <v>349</v>
      </c>
      <c r="AE8" s="299" t="s">
        <v>351</v>
      </c>
      <c r="AF8" s="299" t="s">
        <v>34</v>
      </c>
      <c r="AG8" s="300" t="s">
        <v>35</v>
      </c>
      <c r="AH8" s="300" t="s">
        <v>36</v>
      </c>
      <c r="AI8" s="300"/>
      <c r="AJ8" s="300" t="s">
        <v>37</v>
      </c>
      <c r="AK8" s="300"/>
      <c r="AL8" s="300" t="s">
        <v>38</v>
      </c>
      <c r="AM8" s="300"/>
      <c r="AN8" s="300"/>
      <c r="AO8" s="300"/>
      <c r="AP8" s="300" t="s">
        <v>39</v>
      </c>
      <c r="AQ8" s="300" t="s">
        <v>40</v>
      </c>
      <c r="AR8" s="300"/>
      <c r="AS8" s="300"/>
    </row>
    <row r="9" spans="1:48" s="155" customFormat="1" ht="37.5" customHeight="1" x14ac:dyDescent="0.2">
      <c r="A9" s="243"/>
      <c r="B9" s="299"/>
      <c r="C9" s="299"/>
      <c r="D9" s="299"/>
      <c r="E9" s="305"/>
      <c r="F9" s="308"/>
      <c r="G9" s="308"/>
      <c r="H9" s="305"/>
      <c r="I9" s="301"/>
      <c r="J9" s="300"/>
      <c r="K9" s="299"/>
      <c r="L9" s="299"/>
      <c r="M9" s="300"/>
      <c r="N9" s="299" t="s">
        <v>446</v>
      </c>
      <c r="O9" s="299" t="s">
        <v>41</v>
      </c>
      <c r="P9" s="299"/>
      <c r="Q9" s="308"/>
      <c r="R9" s="308"/>
      <c r="S9" s="308"/>
      <c r="T9" s="299"/>
      <c r="U9" s="307" t="s">
        <v>32</v>
      </c>
      <c r="V9" s="307" t="s">
        <v>336</v>
      </c>
      <c r="W9" s="314"/>
      <c r="X9" s="315"/>
      <c r="Y9" s="307" t="s">
        <v>44</v>
      </c>
      <c r="Z9" s="307" t="s">
        <v>45</v>
      </c>
      <c r="AA9" s="299"/>
      <c r="AB9" s="299"/>
      <c r="AC9" s="299"/>
      <c r="AD9" s="299"/>
      <c r="AE9" s="299"/>
      <c r="AF9" s="299"/>
      <c r="AG9" s="300"/>
      <c r="AH9" s="299" t="s">
        <v>46</v>
      </c>
      <c r="AI9" s="299" t="s">
        <v>47</v>
      </c>
      <c r="AJ9" s="299" t="s">
        <v>48</v>
      </c>
      <c r="AK9" s="299" t="s">
        <v>49</v>
      </c>
      <c r="AL9" s="299" t="s">
        <v>45</v>
      </c>
      <c r="AM9" s="299" t="s">
        <v>50</v>
      </c>
      <c r="AN9" s="299" t="s">
        <v>51</v>
      </c>
      <c r="AO9" s="299" t="s">
        <v>52</v>
      </c>
      <c r="AP9" s="300"/>
      <c r="AQ9" s="300" t="s">
        <v>358</v>
      </c>
      <c r="AR9" s="300" t="s">
        <v>363</v>
      </c>
      <c r="AS9" s="300"/>
    </row>
    <row r="10" spans="1:48" s="155" customFormat="1" ht="27" customHeight="1" x14ac:dyDescent="0.2">
      <c r="A10" s="184" t="s">
        <v>400</v>
      </c>
      <c r="B10" s="299"/>
      <c r="C10" s="299"/>
      <c r="D10" s="299"/>
      <c r="E10" s="306"/>
      <c r="F10" s="309"/>
      <c r="G10" s="309"/>
      <c r="H10" s="306"/>
      <c r="I10" s="301"/>
      <c r="J10" s="300"/>
      <c r="K10" s="299"/>
      <c r="L10" s="299"/>
      <c r="M10" s="300"/>
      <c r="N10" s="299"/>
      <c r="O10" s="299"/>
      <c r="P10" s="299"/>
      <c r="Q10" s="309"/>
      <c r="R10" s="309"/>
      <c r="S10" s="309"/>
      <c r="T10" s="299"/>
      <c r="U10" s="309"/>
      <c r="V10" s="309"/>
      <c r="W10" s="234" t="s">
        <v>42</v>
      </c>
      <c r="X10" s="234" t="s">
        <v>43</v>
      </c>
      <c r="Y10" s="309"/>
      <c r="Z10" s="309"/>
      <c r="AA10" s="299"/>
      <c r="AB10" s="299"/>
      <c r="AC10" s="299"/>
      <c r="AD10" s="299"/>
      <c r="AE10" s="299"/>
      <c r="AF10" s="299"/>
      <c r="AG10" s="300"/>
      <c r="AH10" s="299"/>
      <c r="AI10" s="299"/>
      <c r="AJ10" s="299"/>
      <c r="AK10" s="299"/>
      <c r="AL10" s="299"/>
      <c r="AM10" s="299"/>
      <c r="AN10" s="299"/>
      <c r="AO10" s="299"/>
      <c r="AP10" s="300"/>
      <c r="AQ10" s="300"/>
      <c r="AR10" s="169" t="s">
        <v>361</v>
      </c>
      <c r="AS10" s="194" t="s">
        <v>362</v>
      </c>
    </row>
    <row r="11" spans="1:48" s="156" customFormat="1" x14ac:dyDescent="0.2">
      <c r="A11" s="181" t="s">
        <v>89</v>
      </c>
      <c r="B11" s="235" t="s">
        <v>89</v>
      </c>
      <c r="C11" s="235" t="s">
        <v>88</v>
      </c>
      <c r="D11" s="235" t="s">
        <v>88</v>
      </c>
      <c r="E11" s="235" t="s">
        <v>88</v>
      </c>
      <c r="F11" s="235" t="s">
        <v>88</v>
      </c>
      <c r="G11" s="235" t="s">
        <v>88</v>
      </c>
      <c r="H11" s="235" t="s">
        <v>88</v>
      </c>
      <c r="I11" s="195" t="s">
        <v>88</v>
      </c>
      <c r="J11" s="235" t="s">
        <v>89</v>
      </c>
      <c r="K11" s="235" t="s">
        <v>89</v>
      </c>
      <c r="L11" s="235" t="s">
        <v>89</v>
      </c>
      <c r="M11" s="235" t="s">
        <v>89</v>
      </c>
      <c r="N11" s="235" t="s">
        <v>88</v>
      </c>
      <c r="O11" s="235" t="s">
        <v>88</v>
      </c>
      <c r="P11" s="235" t="s">
        <v>89</v>
      </c>
      <c r="Q11" s="235" t="s">
        <v>88</v>
      </c>
      <c r="R11" s="235" t="s">
        <v>88</v>
      </c>
      <c r="S11" s="235" t="s">
        <v>88</v>
      </c>
      <c r="T11" s="235" t="s">
        <v>88</v>
      </c>
      <c r="U11" s="235" t="s">
        <v>88</v>
      </c>
      <c r="V11" s="235" t="s">
        <v>88</v>
      </c>
      <c r="W11" s="235" t="s">
        <v>89</v>
      </c>
      <c r="X11" s="235" t="s">
        <v>89</v>
      </c>
      <c r="Y11" s="235" t="s">
        <v>88</v>
      </c>
      <c r="Z11" s="235" t="s">
        <v>88</v>
      </c>
      <c r="AA11" s="235" t="s">
        <v>89</v>
      </c>
      <c r="AB11" s="235" t="s">
        <v>89</v>
      </c>
      <c r="AC11" s="235" t="s">
        <v>89</v>
      </c>
      <c r="AD11" s="235" t="s">
        <v>88</v>
      </c>
      <c r="AE11" s="235" t="s">
        <v>89</v>
      </c>
      <c r="AF11" s="235" t="s">
        <v>89</v>
      </c>
      <c r="AG11" s="235" t="s">
        <v>88</v>
      </c>
      <c r="AH11" s="235" t="s">
        <v>88</v>
      </c>
      <c r="AI11" s="235" t="s">
        <v>89</v>
      </c>
      <c r="AJ11" s="235" t="s">
        <v>88</v>
      </c>
      <c r="AK11" s="235" t="s">
        <v>89</v>
      </c>
      <c r="AL11" s="235" t="s">
        <v>88</v>
      </c>
      <c r="AM11" s="235" t="s">
        <v>88</v>
      </c>
      <c r="AN11" s="235" t="s">
        <v>88</v>
      </c>
      <c r="AO11" s="235" t="s">
        <v>89</v>
      </c>
      <c r="AP11" s="235" t="s">
        <v>89</v>
      </c>
      <c r="AQ11" s="235" t="s">
        <v>88</v>
      </c>
      <c r="AR11" s="235" t="s">
        <v>88</v>
      </c>
      <c r="AS11" s="195" t="s">
        <v>89</v>
      </c>
    </row>
    <row r="12" spans="1:48" s="168" customFormat="1" ht="15" x14ac:dyDescent="0.2">
      <c r="A12" s="185">
        <v>20220401</v>
      </c>
      <c r="B12" s="167" t="s">
        <v>17</v>
      </c>
      <c r="C12" s="167" t="s">
        <v>16</v>
      </c>
      <c r="D12" s="157">
        <v>1</v>
      </c>
      <c r="E12" s="236" t="s">
        <v>20</v>
      </c>
      <c r="F12" s="158" t="s">
        <v>19</v>
      </c>
      <c r="G12" s="160">
        <v>1020</v>
      </c>
      <c r="H12" s="233" t="s">
        <v>318</v>
      </c>
      <c r="I12" s="237">
        <v>42990</v>
      </c>
      <c r="J12" s="160" t="s">
        <v>93</v>
      </c>
      <c r="K12" s="160">
        <v>1</v>
      </c>
      <c r="L12" s="232">
        <v>190.5</v>
      </c>
      <c r="M12" s="160" t="s">
        <v>53</v>
      </c>
      <c r="N12" s="160" t="s">
        <v>94</v>
      </c>
      <c r="O12" s="160" t="s">
        <v>54</v>
      </c>
      <c r="P12" s="160" t="s">
        <v>55</v>
      </c>
      <c r="Q12" s="160">
        <v>1</v>
      </c>
      <c r="R12" s="160" t="s">
        <v>426</v>
      </c>
      <c r="S12" s="160" t="s">
        <v>90</v>
      </c>
      <c r="T12" s="160" t="s">
        <v>56</v>
      </c>
      <c r="U12" s="160" t="s">
        <v>337</v>
      </c>
      <c r="V12" s="232">
        <v>1.5</v>
      </c>
      <c r="W12" s="160">
        <v>3.5</v>
      </c>
      <c r="X12" s="160">
        <v>9.5</v>
      </c>
      <c r="Y12" s="160">
        <v>18</v>
      </c>
      <c r="Z12" s="160">
        <v>10000</v>
      </c>
      <c r="AA12" s="160">
        <v>2.5</v>
      </c>
      <c r="AB12" s="232">
        <v>2.1</v>
      </c>
      <c r="AC12" s="232">
        <v>0.36</v>
      </c>
      <c r="AD12" s="232">
        <v>1.41</v>
      </c>
      <c r="AE12" s="235" t="s">
        <v>350</v>
      </c>
      <c r="AF12" s="160">
        <v>1</v>
      </c>
      <c r="AG12" s="168" t="s">
        <v>121</v>
      </c>
      <c r="AH12" s="160">
        <v>200</v>
      </c>
      <c r="AI12" s="160">
        <v>600</v>
      </c>
      <c r="AJ12" s="160">
        <v>-0.3</v>
      </c>
      <c r="AK12" s="160">
        <v>1.2</v>
      </c>
      <c r="AL12" s="160">
        <v>200</v>
      </c>
      <c r="AM12" s="160">
        <v>270</v>
      </c>
      <c r="AN12" s="160">
        <v>1.8</v>
      </c>
      <c r="AO12" s="160">
        <v>10</v>
      </c>
      <c r="AP12" s="160" t="s">
        <v>425</v>
      </c>
      <c r="AQ12" s="160" t="s">
        <v>56</v>
      </c>
      <c r="AR12" s="238" t="s">
        <v>424</v>
      </c>
      <c r="AS12" s="237">
        <v>42990</v>
      </c>
    </row>
    <row r="13" spans="1:48" s="242" customFormat="1" x14ac:dyDescent="0.2">
      <c r="A13" s="181">
        <v>0</v>
      </c>
      <c r="B13" s="240">
        <v>1</v>
      </c>
      <c r="C13" s="241">
        <v>2</v>
      </c>
      <c r="D13" s="241">
        <v>3</v>
      </c>
      <c r="E13" s="241">
        <v>4</v>
      </c>
      <c r="F13" s="241">
        <v>5</v>
      </c>
      <c r="G13" s="241">
        <v>6</v>
      </c>
      <c r="H13" s="241">
        <v>7</v>
      </c>
      <c r="I13" s="241">
        <v>8</v>
      </c>
      <c r="J13" s="241">
        <v>9</v>
      </c>
      <c r="K13" s="241">
        <v>10</v>
      </c>
      <c r="L13" s="241">
        <v>11</v>
      </c>
      <c r="M13" s="241">
        <v>12</v>
      </c>
      <c r="N13" s="241">
        <v>13</v>
      </c>
      <c r="O13" s="241">
        <v>14</v>
      </c>
      <c r="P13" s="241">
        <v>15</v>
      </c>
      <c r="Q13" s="241">
        <v>16</v>
      </c>
      <c r="R13" s="241">
        <v>17</v>
      </c>
      <c r="S13" s="241">
        <v>18</v>
      </c>
      <c r="T13" s="241">
        <v>19</v>
      </c>
      <c r="U13" s="241">
        <v>20</v>
      </c>
      <c r="V13" s="241">
        <v>21</v>
      </c>
      <c r="W13" s="241">
        <v>22</v>
      </c>
      <c r="X13" s="241">
        <v>23</v>
      </c>
      <c r="Y13" s="241">
        <v>24</v>
      </c>
      <c r="Z13" s="241">
        <v>25</v>
      </c>
      <c r="AA13" s="241">
        <v>26</v>
      </c>
      <c r="AB13" s="241">
        <v>27</v>
      </c>
      <c r="AC13" s="241">
        <v>28</v>
      </c>
      <c r="AD13" s="241">
        <v>29</v>
      </c>
      <c r="AE13" s="241">
        <v>30</v>
      </c>
      <c r="AF13" s="241">
        <v>31</v>
      </c>
      <c r="AG13" s="241">
        <v>32</v>
      </c>
      <c r="AH13" s="241">
        <v>33</v>
      </c>
      <c r="AI13" s="241">
        <v>34</v>
      </c>
      <c r="AJ13" s="241">
        <v>35</v>
      </c>
      <c r="AK13" s="241">
        <v>36</v>
      </c>
      <c r="AL13" s="241">
        <v>37</v>
      </c>
      <c r="AM13" s="241">
        <v>38</v>
      </c>
      <c r="AN13" s="241">
        <v>39</v>
      </c>
      <c r="AO13" s="241">
        <v>40</v>
      </c>
      <c r="AP13" s="241">
        <v>41</v>
      </c>
      <c r="AQ13" s="241">
        <v>42</v>
      </c>
      <c r="AR13" s="241">
        <v>43</v>
      </c>
      <c r="AS13" s="241">
        <v>44</v>
      </c>
    </row>
    <row r="14" spans="1:48" x14ac:dyDescent="0.2">
      <c r="A14" s="225">
        <v>10001401</v>
      </c>
      <c r="B14" s="226" t="s">
        <v>630</v>
      </c>
      <c r="C14" s="226" t="s">
        <v>631</v>
      </c>
      <c r="D14" s="226">
        <v>1</v>
      </c>
      <c r="E14" s="226" t="s">
        <v>2029</v>
      </c>
      <c r="F14" s="226" t="s">
        <v>637</v>
      </c>
      <c r="G14" s="226">
        <v>720</v>
      </c>
      <c r="H14" s="226" t="s">
        <v>318</v>
      </c>
      <c r="I14" s="227">
        <v>44510</v>
      </c>
      <c r="J14" s="226" t="s">
        <v>723</v>
      </c>
      <c r="K14" s="226" t="s">
        <v>2305</v>
      </c>
      <c r="L14" s="226">
        <v>24</v>
      </c>
      <c r="M14" s="226" t="s">
        <v>814</v>
      </c>
      <c r="N14" s="226" t="s">
        <v>54</v>
      </c>
      <c r="O14" s="226" t="s">
        <v>94</v>
      </c>
      <c r="P14" s="226" t="s">
        <v>725</v>
      </c>
      <c r="Q14" s="224" t="s">
        <v>2336</v>
      </c>
      <c r="R14" s="226" t="s">
        <v>731</v>
      </c>
      <c r="S14" s="226" t="s">
        <v>905</v>
      </c>
      <c r="T14" s="246" t="s">
        <v>56</v>
      </c>
      <c r="U14" s="226" t="s">
        <v>2306</v>
      </c>
      <c r="V14" s="226">
        <v>27.1</v>
      </c>
      <c r="W14" s="226">
        <v>11.8</v>
      </c>
      <c r="X14" s="247" t="s">
        <v>5</v>
      </c>
      <c r="Y14" s="226">
        <v>16</v>
      </c>
      <c r="Z14" s="226">
        <v>9120</v>
      </c>
      <c r="AD14" s="226">
        <v>0</v>
      </c>
      <c r="AF14" s="224">
        <v>35</v>
      </c>
      <c r="AG14" s="247" t="s">
        <v>555</v>
      </c>
      <c r="AH14" s="271">
        <v>6350</v>
      </c>
      <c r="AI14" s="247" t="s">
        <v>5</v>
      </c>
      <c r="AJ14" s="271">
        <v>1.8</v>
      </c>
      <c r="AK14" s="271">
        <v>1.8</v>
      </c>
      <c r="AL14" s="226">
        <v>40</v>
      </c>
      <c r="AM14" s="247">
        <v>20</v>
      </c>
      <c r="AN14" s="247">
        <v>0.9</v>
      </c>
      <c r="AO14" s="247" t="s">
        <v>5</v>
      </c>
      <c r="AP14" s="246"/>
      <c r="AQ14" s="246" t="s">
        <v>726</v>
      </c>
      <c r="AR14" s="226" t="s">
        <v>737</v>
      </c>
    </row>
    <row r="15" spans="1:48" x14ac:dyDescent="0.2">
      <c r="A15" s="225">
        <v>10001401</v>
      </c>
      <c r="B15" s="226" t="s">
        <v>630</v>
      </c>
      <c r="C15" s="226" t="s">
        <v>631</v>
      </c>
      <c r="D15" s="226">
        <v>1</v>
      </c>
      <c r="E15" s="226" t="s">
        <v>2029</v>
      </c>
      <c r="F15" s="226" t="s">
        <v>637</v>
      </c>
      <c r="G15" s="226">
        <v>720</v>
      </c>
      <c r="H15" s="226" t="s">
        <v>318</v>
      </c>
      <c r="I15" s="227">
        <v>44510</v>
      </c>
      <c r="J15" s="226" t="s">
        <v>723</v>
      </c>
      <c r="K15" s="226" t="s">
        <v>2305</v>
      </c>
      <c r="L15" s="226">
        <v>24</v>
      </c>
      <c r="M15" s="226" t="s">
        <v>814</v>
      </c>
      <c r="N15" s="226" t="s">
        <v>54</v>
      </c>
      <c r="O15" s="226" t="s">
        <v>94</v>
      </c>
      <c r="P15" s="226" t="s">
        <v>725</v>
      </c>
      <c r="Q15" s="224" t="s">
        <v>2336</v>
      </c>
      <c r="R15" s="226" t="s">
        <v>731</v>
      </c>
      <c r="S15" s="226" t="s">
        <v>905</v>
      </c>
      <c r="T15" s="246" t="s">
        <v>56</v>
      </c>
      <c r="U15" s="226" t="s">
        <v>2306</v>
      </c>
      <c r="V15" s="226">
        <v>27.1</v>
      </c>
      <c r="W15" s="226">
        <v>11.8</v>
      </c>
      <c r="X15" s="247" t="s">
        <v>5</v>
      </c>
      <c r="Y15" s="226">
        <v>16</v>
      </c>
      <c r="Z15" s="226">
        <v>9120</v>
      </c>
      <c r="AD15" s="226">
        <v>0</v>
      </c>
      <c r="AF15" s="224">
        <v>36</v>
      </c>
      <c r="AG15" s="247" t="s">
        <v>555</v>
      </c>
      <c r="AH15" s="271">
        <v>6400</v>
      </c>
      <c r="AI15" s="247" t="s">
        <v>5</v>
      </c>
      <c r="AJ15" s="271">
        <v>9.1999999999999993</v>
      </c>
      <c r="AK15" s="271">
        <v>9.1999999999999993</v>
      </c>
      <c r="AL15" s="226">
        <v>60</v>
      </c>
      <c r="AM15" s="247">
        <v>20</v>
      </c>
      <c r="AN15" s="247">
        <v>0.5</v>
      </c>
      <c r="AO15" s="247" t="s">
        <v>5</v>
      </c>
      <c r="AP15" s="246"/>
      <c r="AQ15" s="246" t="s">
        <v>726</v>
      </c>
      <c r="AR15" s="226" t="s">
        <v>737</v>
      </c>
    </row>
    <row r="16" spans="1:48" x14ac:dyDescent="0.2">
      <c r="A16" s="225">
        <v>10001401</v>
      </c>
      <c r="B16" s="226" t="s">
        <v>630</v>
      </c>
      <c r="C16" s="226" t="s">
        <v>631</v>
      </c>
      <c r="D16" s="226">
        <v>1</v>
      </c>
      <c r="E16" s="226" t="s">
        <v>2029</v>
      </c>
      <c r="F16" s="226" t="s">
        <v>637</v>
      </c>
      <c r="G16" s="226">
        <v>720</v>
      </c>
      <c r="H16" s="226" t="s">
        <v>318</v>
      </c>
      <c r="I16" s="227">
        <v>44510</v>
      </c>
      <c r="J16" s="226" t="s">
        <v>723</v>
      </c>
      <c r="K16" s="226" t="s">
        <v>2305</v>
      </c>
      <c r="L16" s="226">
        <v>24</v>
      </c>
      <c r="M16" s="226" t="s">
        <v>814</v>
      </c>
      <c r="N16" s="226" t="s">
        <v>54</v>
      </c>
      <c r="O16" s="226" t="s">
        <v>94</v>
      </c>
      <c r="P16" s="226" t="s">
        <v>725</v>
      </c>
      <c r="Q16" s="224" t="s">
        <v>2336</v>
      </c>
      <c r="R16" s="226" t="s">
        <v>731</v>
      </c>
      <c r="S16" s="226" t="s">
        <v>905</v>
      </c>
      <c r="T16" s="246" t="s">
        <v>56</v>
      </c>
      <c r="U16" s="226" t="s">
        <v>2306</v>
      </c>
      <c r="V16" s="226">
        <v>27.1</v>
      </c>
      <c r="W16" s="226">
        <v>11.8</v>
      </c>
      <c r="X16" s="247" t="s">
        <v>5</v>
      </c>
      <c r="Y16" s="226">
        <v>16</v>
      </c>
      <c r="Z16" s="226">
        <v>9120</v>
      </c>
      <c r="AD16" s="226">
        <v>0</v>
      </c>
      <c r="AF16" s="224">
        <v>37</v>
      </c>
      <c r="AG16" s="247" t="s">
        <v>555</v>
      </c>
      <c r="AH16" s="271">
        <v>6600</v>
      </c>
      <c r="AI16" s="247" t="s">
        <v>5</v>
      </c>
      <c r="AJ16" s="271">
        <v>1</v>
      </c>
      <c r="AK16" s="271">
        <v>1</v>
      </c>
      <c r="AL16" s="226">
        <v>250</v>
      </c>
      <c r="AM16" s="247">
        <v>30</v>
      </c>
      <c r="AN16" s="247">
        <v>0.1</v>
      </c>
      <c r="AO16" s="247" t="s">
        <v>5</v>
      </c>
      <c r="AP16" s="246"/>
      <c r="AQ16" s="246" t="s">
        <v>726</v>
      </c>
      <c r="AR16" s="226" t="s">
        <v>737</v>
      </c>
    </row>
    <row r="17" spans="1:44" x14ac:dyDescent="0.2">
      <c r="A17" s="225">
        <v>10001401</v>
      </c>
      <c r="B17" s="226" t="s">
        <v>630</v>
      </c>
      <c r="C17" s="226" t="s">
        <v>631</v>
      </c>
      <c r="D17" s="226">
        <v>1</v>
      </c>
      <c r="E17" s="226" t="s">
        <v>2029</v>
      </c>
      <c r="F17" s="226" t="s">
        <v>637</v>
      </c>
      <c r="G17" s="226">
        <v>720</v>
      </c>
      <c r="H17" s="226" t="s">
        <v>318</v>
      </c>
      <c r="I17" s="227">
        <v>44510</v>
      </c>
      <c r="J17" s="226" t="s">
        <v>723</v>
      </c>
      <c r="K17" s="226" t="s">
        <v>2305</v>
      </c>
      <c r="L17" s="226">
        <v>24</v>
      </c>
      <c r="M17" s="226" t="s">
        <v>814</v>
      </c>
      <c r="N17" s="226" t="s">
        <v>54</v>
      </c>
      <c r="O17" s="226" t="s">
        <v>94</v>
      </c>
      <c r="P17" s="226" t="s">
        <v>725</v>
      </c>
      <c r="Q17" s="224" t="s">
        <v>2336</v>
      </c>
      <c r="R17" s="226" t="s">
        <v>731</v>
      </c>
      <c r="S17" s="226" t="s">
        <v>905</v>
      </c>
      <c r="T17" s="246" t="s">
        <v>56</v>
      </c>
      <c r="U17" s="226" t="s">
        <v>2306</v>
      </c>
      <c r="V17" s="226">
        <v>27.1</v>
      </c>
      <c r="W17" s="226">
        <v>11.8</v>
      </c>
      <c r="X17" s="247" t="s">
        <v>5</v>
      </c>
      <c r="Y17" s="226">
        <v>16</v>
      </c>
      <c r="Z17" s="226">
        <v>9120</v>
      </c>
      <c r="AD17" s="226">
        <v>0</v>
      </c>
      <c r="AF17" s="224">
        <v>38</v>
      </c>
      <c r="AG17" s="247" t="s">
        <v>555</v>
      </c>
      <c r="AH17" s="271">
        <v>6600</v>
      </c>
      <c r="AI17" s="247" t="s">
        <v>5</v>
      </c>
      <c r="AJ17" s="271">
        <v>11.8</v>
      </c>
      <c r="AK17" s="271">
        <v>11.8</v>
      </c>
      <c r="AL17" s="226">
        <v>340</v>
      </c>
      <c r="AM17" s="247">
        <v>100</v>
      </c>
      <c r="AN17" s="247">
        <v>0.1</v>
      </c>
      <c r="AO17" s="247" t="s">
        <v>5</v>
      </c>
      <c r="AP17" s="246"/>
      <c r="AQ17" s="246" t="s">
        <v>726</v>
      </c>
      <c r="AR17" s="226" t="s">
        <v>737</v>
      </c>
    </row>
    <row r="18" spans="1:44" x14ac:dyDescent="0.2">
      <c r="A18" s="225">
        <v>10001401</v>
      </c>
      <c r="B18" s="226" t="s">
        <v>630</v>
      </c>
      <c r="C18" s="226" t="s">
        <v>631</v>
      </c>
      <c r="D18" s="226">
        <v>1</v>
      </c>
      <c r="E18" s="226" t="s">
        <v>2029</v>
      </c>
      <c r="F18" s="226" t="s">
        <v>637</v>
      </c>
      <c r="G18" s="226">
        <v>720</v>
      </c>
      <c r="H18" s="226" t="s">
        <v>318</v>
      </c>
      <c r="I18" s="227">
        <v>44510</v>
      </c>
      <c r="J18" s="226" t="s">
        <v>723</v>
      </c>
      <c r="K18" s="226" t="s">
        <v>2305</v>
      </c>
      <c r="L18" s="226">
        <v>24</v>
      </c>
      <c r="M18" s="226" t="s">
        <v>814</v>
      </c>
      <c r="N18" s="226" t="s">
        <v>54</v>
      </c>
      <c r="O18" s="226" t="s">
        <v>94</v>
      </c>
      <c r="P18" s="226" t="s">
        <v>725</v>
      </c>
      <c r="Q18" s="224" t="s">
        <v>2336</v>
      </c>
      <c r="R18" s="226" t="s">
        <v>731</v>
      </c>
      <c r="S18" s="226" t="s">
        <v>905</v>
      </c>
      <c r="T18" s="246" t="s">
        <v>56</v>
      </c>
      <c r="U18" s="226" t="s">
        <v>2306</v>
      </c>
      <c r="V18" s="226">
        <v>27.1</v>
      </c>
      <c r="W18" s="226">
        <v>11.8</v>
      </c>
      <c r="X18" s="247" t="s">
        <v>5</v>
      </c>
      <c r="Y18" s="226">
        <v>16</v>
      </c>
      <c r="Z18" s="226">
        <v>9120</v>
      </c>
      <c r="AD18" s="226">
        <v>0</v>
      </c>
      <c r="AF18" s="224">
        <v>39</v>
      </c>
      <c r="AG18" s="247" t="s">
        <v>555</v>
      </c>
      <c r="AH18" s="271">
        <v>6770</v>
      </c>
      <c r="AI18" s="247" t="s">
        <v>5</v>
      </c>
      <c r="AJ18" s="271">
        <v>10</v>
      </c>
      <c r="AK18" s="271">
        <v>10</v>
      </c>
      <c r="AL18" s="226">
        <v>130</v>
      </c>
      <c r="AM18" s="247">
        <v>100</v>
      </c>
      <c r="AN18" s="247">
        <v>0.1</v>
      </c>
      <c r="AO18" s="247" t="s">
        <v>5</v>
      </c>
      <c r="AP18" s="246"/>
      <c r="AQ18" s="246" t="s">
        <v>726</v>
      </c>
      <c r="AR18" s="226" t="s">
        <v>737</v>
      </c>
    </row>
    <row r="19" spans="1:44" x14ac:dyDescent="0.2">
      <c r="A19" s="225">
        <v>10001401</v>
      </c>
      <c r="B19" s="226" t="s">
        <v>630</v>
      </c>
      <c r="C19" s="226" t="s">
        <v>631</v>
      </c>
      <c r="D19" s="226">
        <v>1</v>
      </c>
      <c r="E19" s="226" t="s">
        <v>2029</v>
      </c>
      <c r="F19" s="226" t="s">
        <v>637</v>
      </c>
      <c r="G19" s="226">
        <v>720</v>
      </c>
      <c r="H19" s="226" t="s">
        <v>318</v>
      </c>
      <c r="I19" s="227">
        <v>44510</v>
      </c>
      <c r="J19" s="226" t="s">
        <v>723</v>
      </c>
      <c r="K19" s="226" t="s">
        <v>2305</v>
      </c>
      <c r="L19" s="226">
        <v>24</v>
      </c>
      <c r="M19" s="226" t="s">
        <v>814</v>
      </c>
      <c r="N19" s="226" t="s">
        <v>54</v>
      </c>
      <c r="O19" s="226" t="s">
        <v>94</v>
      </c>
      <c r="P19" s="226" t="s">
        <v>725</v>
      </c>
      <c r="Q19" s="224" t="s">
        <v>2336</v>
      </c>
      <c r="R19" s="226" t="s">
        <v>731</v>
      </c>
      <c r="S19" s="226" t="s">
        <v>905</v>
      </c>
      <c r="T19" s="246" t="s">
        <v>56</v>
      </c>
      <c r="U19" s="226" t="s">
        <v>2306</v>
      </c>
      <c r="V19" s="226">
        <v>27.1</v>
      </c>
      <c r="W19" s="226">
        <v>11.8</v>
      </c>
      <c r="X19" s="247" t="s">
        <v>5</v>
      </c>
      <c r="Y19" s="226">
        <v>16</v>
      </c>
      <c r="Z19" s="226">
        <v>9120</v>
      </c>
      <c r="AD19" s="226">
        <v>0</v>
      </c>
      <c r="AF19" s="224">
        <v>40</v>
      </c>
      <c r="AG19" s="247" t="s">
        <v>555</v>
      </c>
      <c r="AH19" s="271">
        <v>7100</v>
      </c>
      <c r="AI19" s="247" t="s">
        <v>5</v>
      </c>
      <c r="AJ19" s="271">
        <v>11.8</v>
      </c>
      <c r="AK19" s="271">
        <v>11.8</v>
      </c>
      <c r="AL19" s="226">
        <v>350</v>
      </c>
      <c r="AM19" s="247">
        <v>90</v>
      </c>
      <c r="AN19" s="247">
        <v>0.1</v>
      </c>
      <c r="AO19" s="247" t="s">
        <v>5</v>
      </c>
      <c r="AP19" s="246"/>
      <c r="AQ19" s="246" t="s">
        <v>726</v>
      </c>
      <c r="AR19" s="226" t="s">
        <v>737</v>
      </c>
    </row>
    <row r="20" spans="1:44" x14ac:dyDescent="0.2">
      <c r="A20" s="225">
        <v>10001401</v>
      </c>
      <c r="B20" s="226" t="s">
        <v>630</v>
      </c>
      <c r="C20" s="226" t="s">
        <v>631</v>
      </c>
      <c r="D20" s="226">
        <v>1</v>
      </c>
      <c r="E20" s="226" t="s">
        <v>2029</v>
      </c>
      <c r="F20" s="226" t="s">
        <v>637</v>
      </c>
      <c r="G20" s="226">
        <v>720</v>
      </c>
      <c r="H20" s="226" t="s">
        <v>318</v>
      </c>
      <c r="I20" s="227">
        <v>44510</v>
      </c>
      <c r="J20" s="226" t="s">
        <v>723</v>
      </c>
      <c r="K20" s="226" t="s">
        <v>2305</v>
      </c>
      <c r="L20" s="226">
        <v>24</v>
      </c>
      <c r="M20" s="226" t="s">
        <v>814</v>
      </c>
      <c r="N20" s="226" t="s">
        <v>54</v>
      </c>
      <c r="O20" s="226" t="s">
        <v>94</v>
      </c>
      <c r="P20" s="226" t="s">
        <v>725</v>
      </c>
      <c r="Q20" s="224" t="s">
        <v>2336</v>
      </c>
      <c r="R20" s="226" t="s">
        <v>731</v>
      </c>
      <c r="S20" s="226" t="s">
        <v>905</v>
      </c>
      <c r="T20" s="246" t="s">
        <v>56</v>
      </c>
      <c r="U20" s="226" t="s">
        <v>2306</v>
      </c>
      <c r="V20" s="226">
        <v>27.1</v>
      </c>
      <c r="W20" s="226">
        <v>11.8</v>
      </c>
      <c r="X20" s="247" t="s">
        <v>5</v>
      </c>
      <c r="Y20" s="226">
        <v>16</v>
      </c>
      <c r="Z20" s="226">
        <v>9120</v>
      </c>
      <c r="AD20" s="226">
        <v>0</v>
      </c>
      <c r="AF20" s="224">
        <v>41</v>
      </c>
      <c r="AG20" s="247" t="s">
        <v>555</v>
      </c>
      <c r="AH20" s="271">
        <v>7590</v>
      </c>
      <c r="AI20" s="247" t="s">
        <v>5</v>
      </c>
      <c r="AJ20" s="271">
        <v>4</v>
      </c>
      <c r="AK20" s="271">
        <v>4</v>
      </c>
      <c r="AL20" s="226">
        <v>80</v>
      </c>
      <c r="AM20" s="247">
        <v>10</v>
      </c>
      <c r="AN20" s="247">
        <v>0.1</v>
      </c>
      <c r="AO20" s="247" t="s">
        <v>5</v>
      </c>
      <c r="AP20" s="246"/>
      <c r="AQ20" s="246" t="s">
        <v>726</v>
      </c>
      <c r="AR20" s="226" t="s">
        <v>737</v>
      </c>
    </row>
    <row r="21" spans="1:44" x14ac:dyDescent="0.2">
      <c r="A21" s="225">
        <v>10001401</v>
      </c>
      <c r="B21" s="226" t="s">
        <v>630</v>
      </c>
      <c r="C21" s="226" t="s">
        <v>631</v>
      </c>
      <c r="D21" s="226">
        <v>1</v>
      </c>
      <c r="E21" s="226" t="s">
        <v>2029</v>
      </c>
      <c r="F21" s="226" t="s">
        <v>637</v>
      </c>
      <c r="G21" s="226">
        <v>720</v>
      </c>
      <c r="H21" s="226" t="s">
        <v>318</v>
      </c>
      <c r="I21" s="227">
        <v>44510</v>
      </c>
      <c r="J21" s="226" t="s">
        <v>723</v>
      </c>
      <c r="K21" s="226" t="s">
        <v>2305</v>
      </c>
      <c r="L21" s="226">
        <v>24</v>
      </c>
      <c r="M21" s="226" t="s">
        <v>814</v>
      </c>
      <c r="N21" s="226" t="s">
        <v>54</v>
      </c>
      <c r="O21" s="226" t="s">
        <v>94</v>
      </c>
      <c r="P21" s="226" t="s">
        <v>725</v>
      </c>
      <c r="Q21" s="224" t="s">
        <v>2336</v>
      </c>
      <c r="R21" s="226" t="s">
        <v>731</v>
      </c>
      <c r="S21" s="226" t="s">
        <v>905</v>
      </c>
      <c r="T21" s="246" t="s">
        <v>56</v>
      </c>
      <c r="U21" s="226" t="s">
        <v>2306</v>
      </c>
      <c r="V21" s="226">
        <v>27.1</v>
      </c>
      <c r="W21" s="226">
        <v>11.8</v>
      </c>
      <c r="X21" s="247" t="s">
        <v>5</v>
      </c>
      <c r="Y21" s="226">
        <v>16</v>
      </c>
      <c r="Z21" s="226">
        <v>9120</v>
      </c>
      <c r="AD21" s="226">
        <v>0</v>
      </c>
      <c r="AF21" s="224">
        <v>42</v>
      </c>
      <c r="AG21" s="247" t="s">
        <v>555</v>
      </c>
      <c r="AH21" s="271">
        <v>8700</v>
      </c>
      <c r="AI21" s="247" t="s">
        <v>5</v>
      </c>
      <c r="AJ21" s="271">
        <v>3</v>
      </c>
      <c r="AK21" s="271">
        <v>3</v>
      </c>
      <c r="AL21" s="226">
        <v>170</v>
      </c>
      <c r="AM21" s="247">
        <v>20</v>
      </c>
      <c r="AN21" s="247">
        <v>0.1</v>
      </c>
      <c r="AO21" s="247" t="s">
        <v>5</v>
      </c>
      <c r="AP21" s="246"/>
      <c r="AQ21" s="246" t="s">
        <v>726</v>
      </c>
      <c r="AR21" s="226" t="s">
        <v>737</v>
      </c>
    </row>
    <row r="22" spans="1:44" x14ac:dyDescent="0.2">
      <c r="A22" s="225">
        <v>10001401</v>
      </c>
      <c r="B22" s="226" t="s">
        <v>630</v>
      </c>
      <c r="C22" s="226" t="s">
        <v>631</v>
      </c>
      <c r="D22" s="226">
        <v>1</v>
      </c>
      <c r="E22" s="226" t="s">
        <v>2029</v>
      </c>
      <c r="F22" s="226" t="s">
        <v>637</v>
      </c>
      <c r="G22" s="226">
        <v>720</v>
      </c>
      <c r="H22" s="226" t="s">
        <v>318</v>
      </c>
      <c r="I22" s="227">
        <v>44516</v>
      </c>
      <c r="J22" s="226" t="s">
        <v>723</v>
      </c>
      <c r="K22" s="226" t="s">
        <v>2305</v>
      </c>
      <c r="L22" s="226">
        <v>4</v>
      </c>
      <c r="M22" s="226" t="s">
        <v>814</v>
      </c>
      <c r="N22" s="226" t="s">
        <v>54</v>
      </c>
      <c r="O22" s="226" t="s">
        <v>94</v>
      </c>
      <c r="P22" s="226" t="s">
        <v>725</v>
      </c>
      <c r="Q22" s="224" t="s">
        <v>2337</v>
      </c>
      <c r="R22" s="226" t="s">
        <v>731</v>
      </c>
      <c r="S22" s="226" t="s">
        <v>905</v>
      </c>
      <c r="T22" s="246" t="s">
        <v>726</v>
      </c>
      <c r="U22" s="226" t="s">
        <v>2306</v>
      </c>
      <c r="V22" s="226">
        <v>8.5</v>
      </c>
      <c r="W22" s="226">
        <v>7</v>
      </c>
      <c r="X22" s="247" t="s">
        <v>5</v>
      </c>
      <c r="Y22" s="226">
        <v>15.5</v>
      </c>
      <c r="Z22" s="226">
        <v>7770</v>
      </c>
      <c r="AD22" s="226">
        <v>0</v>
      </c>
      <c r="AE22" s="226" t="s">
        <v>2307</v>
      </c>
      <c r="AF22" s="224">
        <v>1</v>
      </c>
      <c r="AG22" s="247" t="s">
        <v>555</v>
      </c>
      <c r="AH22" s="271">
        <v>4080</v>
      </c>
      <c r="AI22" s="247" t="s">
        <v>5</v>
      </c>
      <c r="AJ22" s="271">
        <v>9.1999999999999993</v>
      </c>
      <c r="AK22" s="271">
        <v>9.1999999999999993</v>
      </c>
      <c r="AL22" s="226">
        <v>15</v>
      </c>
      <c r="AM22" s="247">
        <v>1</v>
      </c>
      <c r="AN22" s="247">
        <v>0.5</v>
      </c>
      <c r="AO22" s="247" t="s">
        <v>5</v>
      </c>
      <c r="AP22" s="246"/>
      <c r="AQ22" s="246" t="s">
        <v>726</v>
      </c>
      <c r="AR22" s="226" t="s">
        <v>737</v>
      </c>
    </row>
    <row r="23" spans="1:44" x14ac:dyDescent="0.2">
      <c r="A23" s="225">
        <v>10001401</v>
      </c>
      <c r="B23" s="226" t="s">
        <v>630</v>
      </c>
      <c r="C23" s="226" t="s">
        <v>631</v>
      </c>
      <c r="D23" s="226">
        <v>1</v>
      </c>
      <c r="E23" s="226" t="s">
        <v>2029</v>
      </c>
      <c r="F23" s="226" t="s">
        <v>637</v>
      </c>
      <c r="G23" s="226">
        <v>720</v>
      </c>
      <c r="H23" s="226" t="s">
        <v>318</v>
      </c>
      <c r="I23" s="227">
        <v>44516</v>
      </c>
      <c r="J23" s="226" t="s">
        <v>723</v>
      </c>
      <c r="K23" s="226" t="s">
        <v>2305</v>
      </c>
      <c r="L23" s="226">
        <v>4</v>
      </c>
      <c r="M23" s="226" t="s">
        <v>814</v>
      </c>
      <c r="N23" s="226" t="s">
        <v>54</v>
      </c>
      <c r="O23" s="226" t="s">
        <v>94</v>
      </c>
      <c r="P23" s="226" t="s">
        <v>725</v>
      </c>
      <c r="Q23" s="224" t="s">
        <v>2337</v>
      </c>
      <c r="R23" s="226" t="s">
        <v>731</v>
      </c>
      <c r="S23" s="226" t="s">
        <v>905</v>
      </c>
      <c r="T23" s="246" t="s">
        <v>726</v>
      </c>
      <c r="U23" s="226" t="s">
        <v>2306</v>
      </c>
      <c r="V23" s="226">
        <v>8.5</v>
      </c>
      <c r="W23" s="226">
        <v>7</v>
      </c>
      <c r="X23" s="247" t="s">
        <v>5</v>
      </c>
      <c r="Y23" s="226">
        <v>15.5</v>
      </c>
      <c r="Z23" s="226">
        <v>7770</v>
      </c>
      <c r="AD23" s="226">
        <v>0</v>
      </c>
      <c r="AE23" s="226" t="s">
        <v>2307</v>
      </c>
      <c r="AF23" s="224">
        <v>2</v>
      </c>
      <c r="AG23" s="247" t="s">
        <v>555</v>
      </c>
      <c r="AH23" s="271">
        <v>4100</v>
      </c>
      <c r="AI23" s="247" t="s">
        <v>5</v>
      </c>
      <c r="AJ23" s="271">
        <v>1</v>
      </c>
      <c r="AK23" s="271">
        <v>1</v>
      </c>
      <c r="AL23" s="226">
        <v>40</v>
      </c>
      <c r="AM23" s="247">
        <v>10</v>
      </c>
      <c r="AN23" s="247">
        <v>0.5</v>
      </c>
      <c r="AO23" s="247" t="s">
        <v>5</v>
      </c>
      <c r="AP23" s="246"/>
      <c r="AQ23" s="246" t="s">
        <v>726</v>
      </c>
      <c r="AR23" s="226" t="s">
        <v>737</v>
      </c>
    </row>
    <row r="24" spans="1:44" x14ac:dyDescent="0.2">
      <c r="A24" s="225">
        <v>10001401</v>
      </c>
      <c r="B24" s="226" t="s">
        <v>630</v>
      </c>
      <c r="C24" s="226" t="s">
        <v>631</v>
      </c>
      <c r="D24" s="226">
        <v>1</v>
      </c>
      <c r="E24" s="226" t="s">
        <v>2029</v>
      </c>
      <c r="F24" s="226" t="s">
        <v>637</v>
      </c>
      <c r="G24" s="226">
        <v>720</v>
      </c>
      <c r="H24" s="226" t="s">
        <v>318</v>
      </c>
      <c r="I24" s="227">
        <v>44516</v>
      </c>
      <c r="J24" s="226" t="s">
        <v>723</v>
      </c>
      <c r="K24" s="226" t="s">
        <v>2305</v>
      </c>
      <c r="L24" s="226">
        <v>4</v>
      </c>
      <c r="M24" s="226" t="s">
        <v>814</v>
      </c>
      <c r="N24" s="226" t="s">
        <v>54</v>
      </c>
      <c r="O24" s="226" t="s">
        <v>94</v>
      </c>
      <c r="P24" s="226" t="s">
        <v>725</v>
      </c>
      <c r="Q24" s="224" t="s">
        <v>2337</v>
      </c>
      <c r="R24" s="226" t="s">
        <v>731</v>
      </c>
      <c r="S24" s="226" t="s">
        <v>905</v>
      </c>
      <c r="T24" s="246" t="s">
        <v>726</v>
      </c>
      <c r="U24" s="226" t="s">
        <v>2306</v>
      </c>
      <c r="V24" s="226">
        <v>8.5</v>
      </c>
      <c r="W24" s="226">
        <v>7</v>
      </c>
      <c r="X24" s="247" t="s">
        <v>5</v>
      </c>
      <c r="Y24" s="226">
        <v>15.5</v>
      </c>
      <c r="Z24" s="226">
        <v>7770</v>
      </c>
      <c r="AD24" s="226">
        <v>0</v>
      </c>
      <c r="AE24" s="226" t="s">
        <v>2307</v>
      </c>
      <c r="AF24" s="224">
        <v>3</v>
      </c>
      <c r="AG24" s="247" t="s">
        <v>555</v>
      </c>
      <c r="AH24" s="271">
        <v>4250</v>
      </c>
      <c r="AI24" s="247" t="s">
        <v>5</v>
      </c>
      <c r="AJ24" s="271">
        <v>8.5</v>
      </c>
      <c r="AK24" s="271">
        <v>8.5</v>
      </c>
      <c r="AL24" s="226">
        <v>15</v>
      </c>
      <c r="AM24" s="247">
        <v>2</v>
      </c>
      <c r="AN24" s="247">
        <v>0.5</v>
      </c>
      <c r="AO24" s="247" t="s">
        <v>5</v>
      </c>
      <c r="AP24" s="246"/>
      <c r="AQ24" s="246" t="s">
        <v>726</v>
      </c>
      <c r="AR24" s="226" t="s">
        <v>737</v>
      </c>
    </row>
    <row r="25" spans="1:44" x14ac:dyDescent="0.2">
      <c r="A25" s="225">
        <v>10001401</v>
      </c>
      <c r="B25" s="226" t="s">
        <v>630</v>
      </c>
      <c r="C25" s="226" t="s">
        <v>631</v>
      </c>
      <c r="D25" s="226">
        <v>1</v>
      </c>
      <c r="E25" s="226" t="s">
        <v>2029</v>
      </c>
      <c r="F25" s="226" t="s">
        <v>637</v>
      </c>
      <c r="G25" s="226">
        <v>720</v>
      </c>
      <c r="H25" s="226" t="s">
        <v>318</v>
      </c>
      <c r="I25" s="227">
        <v>44516</v>
      </c>
      <c r="J25" s="226" t="s">
        <v>723</v>
      </c>
      <c r="K25" s="226" t="s">
        <v>2305</v>
      </c>
      <c r="L25" s="226">
        <v>4</v>
      </c>
      <c r="M25" s="226" t="s">
        <v>814</v>
      </c>
      <c r="N25" s="226" t="s">
        <v>54</v>
      </c>
      <c r="O25" s="226" t="s">
        <v>94</v>
      </c>
      <c r="P25" s="226" t="s">
        <v>725</v>
      </c>
      <c r="Q25" s="224" t="s">
        <v>2337</v>
      </c>
      <c r="R25" s="226" t="s">
        <v>731</v>
      </c>
      <c r="S25" s="226" t="s">
        <v>905</v>
      </c>
      <c r="T25" s="246" t="s">
        <v>726</v>
      </c>
      <c r="U25" s="226" t="s">
        <v>2306</v>
      </c>
      <c r="V25" s="226">
        <v>8.5</v>
      </c>
      <c r="W25" s="226">
        <v>7</v>
      </c>
      <c r="X25" s="247" t="s">
        <v>5</v>
      </c>
      <c r="Y25" s="226">
        <v>15.5</v>
      </c>
      <c r="Z25" s="226">
        <v>7770</v>
      </c>
      <c r="AD25" s="226">
        <v>0</v>
      </c>
      <c r="AE25" s="226" t="s">
        <v>2307</v>
      </c>
      <c r="AF25" s="224">
        <v>4</v>
      </c>
      <c r="AG25" s="247" t="s">
        <v>555</v>
      </c>
      <c r="AH25" s="271">
        <v>4440</v>
      </c>
      <c r="AI25" s="247" t="s">
        <v>5</v>
      </c>
      <c r="AJ25" s="271">
        <v>9.1999999999999993</v>
      </c>
      <c r="AK25" s="271">
        <v>9.1999999999999993</v>
      </c>
      <c r="AL25" s="226">
        <v>5</v>
      </c>
      <c r="AM25" s="247">
        <v>1</v>
      </c>
      <c r="AN25" s="247">
        <v>0.5</v>
      </c>
      <c r="AO25" s="247" t="s">
        <v>5</v>
      </c>
      <c r="AP25" s="246"/>
      <c r="AQ25" s="246" t="s">
        <v>726</v>
      </c>
      <c r="AR25" s="226" t="s">
        <v>737</v>
      </c>
    </row>
    <row r="26" spans="1:44" x14ac:dyDescent="0.2">
      <c r="A26" s="225">
        <v>10001401</v>
      </c>
      <c r="B26" s="226" t="s">
        <v>630</v>
      </c>
      <c r="C26" s="226" t="s">
        <v>631</v>
      </c>
      <c r="D26" s="226">
        <v>1</v>
      </c>
      <c r="E26" s="226" t="s">
        <v>2029</v>
      </c>
      <c r="F26" s="226" t="s">
        <v>637</v>
      </c>
      <c r="G26" s="226">
        <v>720</v>
      </c>
      <c r="H26" s="226" t="s">
        <v>318</v>
      </c>
      <c r="I26" s="227">
        <v>44516</v>
      </c>
      <c r="J26" s="226" t="s">
        <v>723</v>
      </c>
      <c r="K26" s="226" t="s">
        <v>2305</v>
      </c>
      <c r="L26" s="226">
        <v>4</v>
      </c>
      <c r="M26" s="226" t="s">
        <v>814</v>
      </c>
      <c r="N26" s="226" t="s">
        <v>54</v>
      </c>
      <c r="O26" s="226" t="s">
        <v>94</v>
      </c>
      <c r="P26" s="226" t="s">
        <v>725</v>
      </c>
      <c r="Q26" s="224" t="s">
        <v>2337</v>
      </c>
      <c r="R26" s="226" t="s">
        <v>731</v>
      </c>
      <c r="S26" s="226" t="s">
        <v>905</v>
      </c>
      <c r="T26" s="246" t="s">
        <v>726</v>
      </c>
      <c r="U26" s="226" t="s">
        <v>2306</v>
      </c>
      <c r="V26" s="226">
        <v>8.5</v>
      </c>
      <c r="W26" s="226">
        <v>7</v>
      </c>
      <c r="X26" s="247" t="s">
        <v>5</v>
      </c>
      <c r="Y26" s="226">
        <v>15.5</v>
      </c>
      <c r="Z26" s="226">
        <v>7770</v>
      </c>
      <c r="AD26" s="226">
        <v>0</v>
      </c>
      <c r="AE26" s="226" t="s">
        <v>2307</v>
      </c>
      <c r="AF26" s="224">
        <v>5</v>
      </c>
      <c r="AG26" s="247" t="s">
        <v>555</v>
      </c>
      <c r="AH26" s="271">
        <v>4500</v>
      </c>
      <c r="AI26" s="247" t="s">
        <v>5</v>
      </c>
      <c r="AJ26" s="271">
        <v>9.1999999999999993</v>
      </c>
      <c r="AK26" s="271">
        <v>9.1999999999999993</v>
      </c>
      <c r="AL26" s="226">
        <v>8</v>
      </c>
      <c r="AM26" s="247">
        <v>1</v>
      </c>
      <c r="AN26" s="247">
        <v>0.5</v>
      </c>
      <c r="AO26" s="247" t="s">
        <v>5</v>
      </c>
      <c r="AP26" s="246"/>
      <c r="AQ26" s="246" t="s">
        <v>726</v>
      </c>
      <c r="AR26" s="226" t="s">
        <v>737</v>
      </c>
    </row>
    <row r="27" spans="1:44" x14ac:dyDescent="0.2">
      <c r="A27" s="225">
        <v>10001401</v>
      </c>
      <c r="B27" s="226" t="s">
        <v>630</v>
      </c>
      <c r="C27" s="226" t="s">
        <v>631</v>
      </c>
      <c r="D27" s="226">
        <v>1</v>
      </c>
      <c r="E27" s="226" t="s">
        <v>2029</v>
      </c>
      <c r="F27" s="226" t="s">
        <v>637</v>
      </c>
      <c r="G27" s="226">
        <v>720</v>
      </c>
      <c r="H27" s="226" t="s">
        <v>318</v>
      </c>
      <c r="I27" s="227">
        <v>44516</v>
      </c>
      <c r="J27" s="226" t="s">
        <v>723</v>
      </c>
      <c r="K27" s="226" t="s">
        <v>2305</v>
      </c>
      <c r="L27" s="226">
        <v>4</v>
      </c>
      <c r="M27" s="226" t="s">
        <v>814</v>
      </c>
      <c r="N27" s="226" t="s">
        <v>54</v>
      </c>
      <c r="O27" s="226" t="s">
        <v>94</v>
      </c>
      <c r="P27" s="226" t="s">
        <v>725</v>
      </c>
      <c r="Q27" s="224" t="s">
        <v>2337</v>
      </c>
      <c r="R27" s="226" t="s">
        <v>731</v>
      </c>
      <c r="S27" s="226" t="s">
        <v>905</v>
      </c>
      <c r="T27" s="246" t="s">
        <v>726</v>
      </c>
      <c r="U27" s="226" t="s">
        <v>2306</v>
      </c>
      <c r="V27" s="226">
        <v>8.5</v>
      </c>
      <c r="W27" s="226">
        <v>7</v>
      </c>
      <c r="X27" s="247" t="s">
        <v>5</v>
      </c>
      <c r="Y27" s="226">
        <v>15.5</v>
      </c>
      <c r="Z27" s="226">
        <v>7770</v>
      </c>
      <c r="AD27" s="226">
        <v>0</v>
      </c>
      <c r="AE27" s="226" t="s">
        <v>2307</v>
      </c>
      <c r="AF27" s="224">
        <v>6</v>
      </c>
      <c r="AG27" s="247" t="s">
        <v>555</v>
      </c>
      <c r="AH27" s="271">
        <v>4620</v>
      </c>
      <c r="AI27" s="247" t="s">
        <v>5</v>
      </c>
      <c r="AJ27" s="271">
        <v>3.6</v>
      </c>
      <c r="AK27" s="271">
        <v>3.6</v>
      </c>
      <c r="AL27" s="226">
        <v>20</v>
      </c>
      <c r="AM27" s="247">
        <v>1</v>
      </c>
      <c r="AN27" s="247">
        <v>0.5</v>
      </c>
      <c r="AO27" s="247" t="s">
        <v>5</v>
      </c>
      <c r="AP27" s="246"/>
      <c r="AQ27" s="246" t="s">
        <v>726</v>
      </c>
      <c r="AR27" s="226" t="s">
        <v>737</v>
      </c>
    </row>
    <row r="28" spans="1:44" x14ac:dyDescent="0.2">
      <c r="A28" s="225">
        <v>10001401</v>
      </c>
      <c r="B28" s="226" t="s">
        <v>630</v>
      </c>
      <c r="C28" s="226" t="s">
        <v>631</v>
      </c>
      <c r="D28" s="226">
        <v>1</v>
      </c>
      <c r="E28" s="226" t="s">
        <v>2029</v>
      </c>
      <c r="F28" s="226" t="s">
        <v>637</v>
      </c>
      <c r="G28" s="226">
        <v>720</v>
      </c>
      <c r="H28" s="226" t="s">
        <v>318</v>
      </c>
      <c r="I28" s="227">
        <v>44516</v>
      </c>
      <c r="J28" s="226" t="s">
        <v>723</v>
      </c>
      <c r="K28" s="226" t="s">
        <v>2305</v>
      </c>
      <c r="L28" s="226">
        <v>4</v>
      </c>
      <c r="M28" s="226" t="s">
        <v>814</v>
      </c>
      <c r="N28" s="226" t="s">
        <v>54</v>
      </c>
      <c r="O28" s="226" t="s">
        <v>94</v>
      </c>
      <c r="P28" s="226" t="s">
        <v>725</v>
      </c>
      <c r="Q28" s="224" t="s">
        <v>2337</v>
      </c>
      <c r="R28" s="226" t="s">
        <v>731</v>
      </c>
      <c r="S28" s="226" t="s">
        <v>905</v>
      </c>
      <c r="T28" s="246" t="s">
        <v>726</v>
      </c>
      <c r="U28" s="226" t="s">
        <v>2306</v>
      </c>
      <c r="V28" s="226">
        <v>8.5</v>
      </c>
      <c r="W28" s="226">
        <v>7</v>
      </c>
      <c r="X28" s="247" t="s">
        <v>5</v>
      </c>
      <c r="Y28" s="226">
        <v>15.5</v>
      </c>
      <c r="Z28" s="226">
        <v>7770</v>
      </c>
      <c r="AD28" s="226">
        <v>0</v>
      </c>
      <c r="AE28" s="226" t="s">
        <v>2307</v>
      </c>
      <c r="AF28" s="224">
        <v>7</v>
      </c>
      <c r="AG28" s="247" t="s">
        <v>555</v>
      </c>
      <c r="AH28" s="271">
        <v>4700</v>
      </c>
      <c r="AI28" s="247" t="s">
        <v>5</v>
      </c>
      <c r="AJ28" s="271">
        <v>8.5</v>
      </c>
      <c r="AK28" s="271">
        <v>8.5</v>
      </c>
      <c r="AL28" s="226">
        <v>30</v>
      </c>
      <c r="AM28" s="247">
        <v>1</v>
      </c>
      <c r="AN28" s="247">
        <v>0.5</v>
      </c>
      <c r="AO28" s="247" t="s">
        <v>5</v>
      </c>
      <c r="AP28" s="246"/>
      <c r="AQ28" s="246" t="s">
        <v>726</v>
      </c>
      <c r="AR28" s="226" t="s">
        <v>737</v>
      </c>
    </row>
    <row r="29" spans="1:44" x14ac:dyDescent="0.2">
      <c r="A29" s="225">
        <v>10001401</v>
      </c>
      <c r="B29" s="226" t="s">
        <v>630</v>
      </c>
      <c r="C29" s="226" t="s">
        <v>631</v>
      </c>
      <c r="D29" s="226">
        <v>1</v>
      </c>
      <c r="E29" s="226" t="s">
        <v>2029</v>
      </c>
      <c r="F29" s="226" t="s">
        <v>637</v>
      </c>
      <c r="G29" s="226">
        <v>720</v>
      </c>
      <c r="H29" s="226" t="s">
        <v>318</v>
      </c>
      <c r="I29" s="227">
        <v>44516</v>
      </c>
      <c r="J29" s="226" t="s">
        <v>723</v>
      </c>
      <c r="K29" s="226" t="s">
        <v>2305</v>
      </c>
      <c r="L29" s="226">
        <v>4</v>
      </c>
      <c r="M29" s="226" t="s">
        <v>814</v>
      </c>
      <c r="N29" s="226" t="s">
        <v>54</v>
      </c>
      <c r="O29" s="226" t="s">
        <v>94</v>
      </c>
      <c r="P29" s="226" t="s">
        <v>725</v>
      </c>
      <c r="Q29" s="224" t="s">
        <v>2337</v>
      </c>
      <c r="R29" s="226" t="s">
        <v>731</v>
      </c>
      <c r="S29" s="226" t="s">
        <v>905</v>
      </c>
      <c r="T29" s="246" t="s">
        <v>726</v>
      </c>
      <c r="U29" s="226" t="s">
        <v>2306</v>
      </c>
      <c r="V29" s="226">
        <v>8.5</v>
      </c>
      <c r="W29" s="226">
        <v>7</v>
      </c>
      <c r="X29" s="247" t="s">
        <v>5</v>
      </c>
      <c r="Y29" s="226">
        <v>15.5</v>
      </c>
      <c r="Z29" s="226">
        <v>7770</v>
      </c>
      <c r="AD29" s="226">
        <v>0</v>
      </c>
      <c r="AE29" s="226" t="s">
        <v>2307</v>
      </c>
      <c r="AF29" s="224">
        <v>8</v>
      </c>
      <c r="AG29" s="247" t="s">
        <v>555</v>
      </c>
      <c r="AH29" s="271">
        <v>4730</v>
      </c>
      <c r="AI29" s="247" t="s">
        <v>5</v>
      </c>
      <c r="AJ29" s="271">
        <v>10.3</v>
      </c>
      <c r="AK29" s="271">
        <v>10.3</v>
      </c>
      <c r="AL29" s="226">
        <v>40</v>
      </c>
      <c r="AM29" s="247">
        <v>7</v>
      </c>
      <c r="AN29" s="247">
        <v>0.5</v>
      </c>
      <c r="AO29" s="247" t="s">
        <v>5</v>
      </c>
      <c r="AP29" s="246"/>
      <c r="AQ29" s="246" t="s">
        <v>726</v>
      </c>
      <c r="AR29" s="226" t="s">
        <v>737</v>
      </c>
    </row>
    <row r="30" spans="1:44" x14ac:dyDescent="0.2">
      <c r="A30" s="225">
        <v>10001401</v>
      </c>
      <c r="B30" s="226" t="s">
        <v>630</v>
      </c>
      <c r="C30" s="226" t="s">
        <v>631</v>
      </c>
      <c r="D30" s="226">
        <v>1</v>
      </c>
      <c r="E30" s="226" t="s">
        <v>2029</v>
      </c>
      <c r="F30" s="226" t="s">
        <v>637</v>
      </c>
      <c r="G30" s="226">
        <v>720</v>
      </c>
      <c r="H30" s="226" t="s">
        <v>318</v>
      </c>
      <c r="I30" s="227">
        <v>44516</v>
      </c>
      <c r="J30" s="226" t="s">
        <v>723</v>
      </c>
      <c r="K30" s="226" t="s">
        <v>2305</v>
      </c>
      <c r="L30" s="226">
        <v>4</v>
      </c>
      <c r="M30" s="226" t="s">
        <v>814</v>
      </c>
      <c r="N30" s="226" t="s">
        <v>54</v>
      </c>
      <c r="O30" s="226" t="s">
        <v>94</v>
      </c>
      <c r="P30" s="226" t="s">
        <v>725</v>
      </c>
      <c r="Q30" s="224" t="s">
        <v>2337</v>
      </c>
      <c r="R30" s="226" t="s">
        <v>731</v>
      </c>
      <c r="S30" s="226" t="s">
        <v>905</v>
      </c>
      <c r="T30" s="246" t="s">
        <v>726</v>
      </c>
      <c r="U30" s="226" t="s">
        <v>2306</v>
      </c>
      <c r="V30" s="226">
        <v>8.5</v>
      </c>
      <c r="W30" s="226">
        <v>7</v>
      </c>
      <c r="X30" s="247" t="s">
        <v>5</v>
      </c>
      <c r="Y30" s="226">
        <v>15.5</v>
      </c>
      <c r="Z30" s="226">
        <v>7770</v>
      </c>
      <c r="AD30" s="226">
        <v>0</v>
      </c>
      <c r="AE30" s="226" t="s">
        <v>2307</v>
      </c>
      <c r="AF30" s="224">
        <v>9</v>
      </c>
      <c r="AG30" s="247" t="s">
        <v>555</v>
      </c>
      <c r="AH30" s="271">
        <v>5720</v>
      </c>
      <c r="AI30" s="247" t="s">
        <v>5</v>
      </c>
      <c r="AJ30" s="271">
        <v>2.8</v>
      </c>
      <c r="AK30" s="271">
        <v>2.8</v>
      </c>
      <c r="AL30" s="226">
        <v>30</v>
      </c>
      <c r="AM30" s="247">
        <v>1</v>
      </c>
      <c r="AN30" s="247">
        <v>0.5</v>
      </c>
      <c r="AO30" s="247" t="s">
        <v>5</v>
      </c>
      <c r="AP30" s="246"/>
      <c r="AQ30" s="246" t="s">
        <v>726</v>
      </c>
      <c r="AR30" s="226" t="s">
        <v>737</v>
      </c>
    </row>
    <row r="31" spans="1:44" x14ac:dyDescent="0.2">
      <c r="A31" s="225">
        <v>10001401</v>
      </c>
      <c r="B31" s="226" t="s">
        <v>630</v>
      </c>
      <c r="C31" s="226" t="s">
        <v>631</v>
      </c>
      <c r="D31" s="226">
        <v>1</v>
      </c>
      <c r="E31" s="226" t="s">
        <v>2029</v>
      </c>
      <c r="F31" s="226" t="s">
        <v>637</v>
      </c>
      <c r="G31" s="226">
        <v>720</v>
      </c>
      <c r="H31" s="226" t="s">
        <v>318</v>
      </c>
      <c r="I31" s="227">
        <v>44516</v>
      </c>
      <c r="J31" s="226" t="s">
        <v>723</v>
      </c>
      <c r="K31" s="226" t="s">
        <v>2305</v>
      </c>
      <c r="L31" s="226">
        <v>4</v>
      </c>
      <c r="M31" s="226" t="s">
        <v>814</v>
      </c>
      <c r="N31" s="226" t="s">
        <v>54</v>
      </c>
      <c r="O31" s="226" t="s">
        <v>94</v>
      </c>
      <c r="P31" s="226" t="s">
        <v>725</v>
      </c>
      <c r="Q31" s="224" t="s">
        <v>2337</v>
      </c>
      <c r="R31" s="226" t="s">
        <v>731</v>
      </c>
      <c r="S31" s="226" t="s">
        <v>905</v>
      </c>
      <c r="T31" s="246" t="s">
        <v>726</v>
      </c>
      <c r="U31" s="226" t="s">
        <v>2306</v>
      </c>
      <c r="V31" s="226">
        <v>8.5</v>
      </c>
      <c r="W31" s="226">
        <v>7</v>
      </c>
      <c r="X31" s="247" t="s">
        <v>5</v>
      </c>
      <c r="Y31" s="226">
        <v>15.5</v>
      </c>
      <c r="Z31" s="226">
        <v>7770</v>
      </c>
      <c r="AD31" s="226">
        <v>0</v>
      </c>
      <c r="AE31" s="226" t="s">
        <v>2307</v>
      </c>
      <c r="AF31" s="224">
        <v>10</v>
      </c>
      <c r="AG31" s="247" t="s">
        <v>555</v>
      </c>
      <c r="AH31" s="271">
        <v>6140</v>
      </c>
      <c r="AI31" s="247" t="s">
        <v>5</v>
      </c>
      <c r="AJ31" s="271">
        <v>8.5</v>
      </c>
      <c r="AK31" s="271">
        <v>8.5</v>
      </c>
      <c r="AL31" s="226">
        <v>60</v>
      </c>
      <c r="AM31" s="247">
        <v>5</v>
      </c>
      <c r="AN31" s="247">
        <v>0.5</v>
      </c>
      <c r="AO31" s="247" t="s">
        <v>5</v>
      </c>
      <c r="AP31" s="246"/>
      <c r="AQ31" s="246" t="s">
        <v>726</v>
      </c>
      <c r="AR31" s="226" t="s">
        <v>737</v>
      </c>
    </row>
    <row r="32" spans="1:44" x14ac:dyDescent="0.2">
      <c r="A32" s="225">
        <v>10001401</v>
      </c>
      <c r="B32" s="226" t="s">
        <v>630</v>
      </c>
      <c r="C32" s="226" t="s">
        <v>631</v>
      </c>
      <c r="D32" s="226">
        <v>1</v>
      </c>
      <c r="E32" s="226" t="s">
        <v>2029</v>
      </c>
      <c r="F32" s="226" t="s">
        <v>637</v>
      </c>
      <c r="G32" s="226">
        <v>720</v>
      </c>
      <c r="H32" s="226" t="s">
        <v>318</v>
      </c>
      <c r="I32" s="227">
        <v>44516</v>
      </c>
      <c r="J32" s="226" t="s">
        <v>723</v>
      </c>
      <c r="K32" s="226" t="s">
        <v>2305</v>
      </c>
      <c r="L32" s="226">
        <v>4</v>
      </c>
      <c r="M32" s="226" t="s">
        <v>814</v>
      </c>
      <c r="N32" s="226" t="s">
        <v>54</v>
      </c>
      <c r="O32" s="226" t="s">
        <v>94</v>
      </c>
      <c r="P32" s="226" t="s">
        <v>725</v>
      </c>
      <c r="Q32" s="224" t="s">
        <v>2337</v>
      </c>
      <c r="R32" s="226" t="s">
        <v>731</v>
      </c>
      <c r="S32" s="226" t="s">
        <v>905</v>
      </c>
      <c r="T32" s="246" t="s">
        <v>726</v>
      </c>
      <c r="U32" s="226" t="s">
        <v>2306</v>
      </c>
      <c r="V32" s="226">
        <v>8.5</v>
      </c>
      <c r="W32" s="226">
        <v>7</v>
      </c>
      <c r="X32" s="247" t="s">
        <v>5</v>
      </c>
      <c r="Y32" s="226">
        <v>15.5</v>
      </c>
      <c r="Z32" s="226">
        <v>7770</v>
      </c>
      <c r="AD32" s="226">
        <v>0</v>
      </c>
      <c r="AE32" s="226" t="s">
        <v>2307</v>
      </c>
      <c r="AF32" s="224">
        <v>11</v>
      </c>
      <c r="AG32" s="247" t="s">
        <v>555</v>
      </c>
      <c r="AH32" s="271">
        <v>6260</v>
      </c>
      <c r="AI32" s="247" t="s">
        <v>5</v>
      </c>
      <c r="AJ32" s="271">
        <v>3</v>
      </c>
      <c r="AK32" s="271">
        <v>3</v>
      </c>
      <c r="AL32" s="226">
        <v>40</v>
      </c>
      <c r="AM32" s="247">
        <v>1</v>
      </c>
      <c r="AN32" s="247">
        <v>0.5</v>
      </c>
      <c r="AO32" s="247" t="s">
        <v>5</v>
      </c>
      <c r="AP32" s="246"/>
      <c r="AQ32" s="246" t="s">
        <v>726</v>
      </c>
      <c r="AR32" s="226" t="s">
        <v>737</v>
      </c>
    </row>
    <row r="33" spans="1:44" x14ac:dyDescent="0.2">
      <c r="A33" s="225">
        <v>10001401</v>
      </c>
      <c r="B33" s="226" t="s">
        <v>630</v>
      </c>
      <c r="C33" s="226" t="s">
        <v>631</v>
      </c>
      <c r="D33" s="226">
        <v>1</v>
      </c>
      <c r="E33" s="226" t="s">
        <v>2029</v>
      </c>
      <c r="F33" s="226" t="s">
        <v>637</v>
      </c>
      <c r="G33" s="226">
        <v>720</v>
      </c>
      <c r="H33" s="226" t="s">
        <v>318</v>
      </c>
      <c r="I33" s="227">
        <v>44516</v>
      </c>
      <c r="J33" s="226" t="s">
        <v>723</v>
      </c>
      <c r="K33" s="226" t="s">
        <v>2305</v>
      </c>
      <c r="L33" s="226">
        <v>4</v>
      </c>
      <c r="M33" s="226" t="s">
        <v>814</v>
      </c>
      <c r="N33" s="226" t="s">
        <v>54</v>
      </c>
      <c r="O33" s="226" t="s">
        <v>94</v>
      </c>
      <c r="P33" s="226" t="s">
        <v>725</v>
      </c>
      <c r="Q33" s="224" t="s">
        <v>2337</v>
      </c>
      <c r="R33" s="226" t="s">
        <v>731</v>
      </c>
      <c r="S33" s="226" t="s">
        <v>905</v>
      </c>
      <c r="T33" s="246" t="s">
        <v>726</v>
      </c>
      <c r="U33" s="226" t="s">
        <v>2306</v>
      </c>
      <c r="V33" s="226">
        <v>8.5</v>
      </c>
      <c r="W33" s="226">
        <v>7</v>
      </c>
      <c r="X33" s="247" t="s">
        <v>5</v>
      </c>
      <c r="Y33" s="226">
        <v>15.5</v>
      </c>
      <c r="Z33" s="226">
        <v>7770</v>
      </c>
      <c r="AD33" s="226">
        <v>0</v>
      </c>
      <c r="AE33" s="226" t="s">
        <v>2307</v>
      </c>
      <c r="AF33" s="224">
        <v>12</v>
      </c>
      <c r="AG33" s="247" t="s">
        <v>555</v>
      </c>
      <c r="AH33" s="271">
        <v>6520</v>
      </c>
      <c r="AI33" s="247" t="s">
        <v>5</v>
      </c>
      <c r="AJ33" s="271">
        <v>8.1</v>
      </c>
      <c r="AK33" s="271">
        <v>8.1</v>
      </c>
      <c r="AL33" s="226">
        <v>10</v>
      </c>
      <c r="AM33" s="247">
        <v>1</v>
      </c>
      <c r="AN33" s="247">
        <v>0.5</v>
      </c>
      <c r="AO33" s="247" t="s">
        <v>5</v>
      </c>
      <c r="AP33" s="246"/>
      <c r="AQ33" s="246" t="s">
        <v>726</v>
      </c>
      <c r="AR33" s="226" t="s">
        <v>737</v>
      </c>
    </row>
    <row r="34" spans="1:44" x14ac:dyDescent="0.2">
      <c r="A34" s="225">
        <v>10001401</v>
      </c>
      <c r="B34" s="226" t="s">
        <v>630</v>
      </c>
      <c r="C34" s="226" t="s">
        <v>631</v>
      </c>
      <c r="D34" s="226">
        <v>1</v>
      </c>
      <c r="E34" s="226" t="s">
        <v>2029</v>
      </c>
      <c r="F34" s="226" t="s">
        <v>637</v>
      </c>
      <c r="G34" s="226">
        <v>720</v>
      </c>
      <c r="H34" s="226" t="s">
        <v>318</v>
      </c>
      <c r="I34" s="227">
        <v>44516</v>
      </c>
      <c r="J34" s="226" t="s">
        <v>723</v>
      </c>
      <c r="K34" s="226" t="s">
        <v>2305</v>
      </c>
      <c r="L34" s="226">
        <v>4</v>
      </c>
      <c r="M34" s="226" t="s">
        <v>814</v>
      </c>
      <c r="N34" s="226" t="s">
        <v>54</v>
      </c>
      <c r="O34" s="226" t="s">
        <v>94</v>
      </c>
      <c r="P34" s="226" t="s">
        <v>725</v>
      </c>
      <c r="Q34" s="224" t="s">
        <v>2337</v>
      </c>
      <c r="R34" s="226" t="s">
        <v>731</v>
      </c>
      <c r="S34" s="226" t="s">
        <v>905</v>
      </c>
      <c r="T34" s="246" t="s">
        <v>726</v>
      </c>
      <c r="U34" s="226" t="s">
        <v>2306</v>
      </c>
      <c r="V34" s="226">
        <v>8.5</v>
      </c>
      <c r="W34" s="226">
        <v>7</v>
      </c>
      <c r="X34" s="247" t="s">
        <v>5</v>
      </c>
      <c r="Y34" s="226">
        <v>15.5</v>
      </c>
      <c r="Z34" s="226">
        <v>7770</v>
      </c>
      <c r="AD34" s="226">
        <v>0</v>
      </c>
      <c r="AE34" s="226" t="s">
        <v>2307</v>
      </c>
      <c r="AF34" s="224">
        <v>13</v>
      </c>
      <c r="AG34" s="247" t="s">
        <v>555</v>
      </c>
      <c r="AH34" s="271">
        <v>6890</v>
      </c>
      <c r="AI34" s="247" t="s">
        <v>5</v>
      </c>
      <c r="AJ34" s="271">
        <v>1.8</v>
      </c>
      <c r="AK34" s="271">
        <v>1.8</v>
      </c>
      <c r="AL34" s="226">
        <v>18</v>
      </c>
      <c r="AM34" s="247">
        <v>1</v>
      </c>
      <c r="AN34" s="247">
        <v>0.5</v>
      </c>
      <c r="AO34" s="247" t="s">
        <v>5</v>
      </c>
      <c r="AP34" s="246"/>
      <c r="AQ34" s="246" t="s">
        <v>726</v>
      </c>
      <c r="AR34" s="226" t="s">
        <v>737</v>
      </c>
    </row>
    <row r="35" spans="1:44" x14ac:dyDescent="0.2">
      <c r="A35" s="225">
        <v>10001401</v>
      </c>
      <c r="B35" s="226" t="s">
        <v>630</v>
      </c>
      <c r="C35" s="226" t="s">
        <v>631</v>
      </c>
      <c r="D35" s="226">
        <v>1</v>
      </c>
      <c r="E35" s="226" t="s">
        <v>2029</v>
      </c>
      <c r="F35" s="226" t="s">
        <v>637</v>
      </c>
      <c r="G35" s="226">
        <v>720</v>
      </c>
      <c r="H35" s="226" t="s">
        <v>318</v>
      </c>
      <c r="I35" s="227">
        <v>44516</v>
      </c>
      <c r="J35" s="226" t="s">
        <v>723</v>
      </c>
      <c r="K35" s="226" t="s">
        <v>2305</v>
      </c>
      <c r="L35" s="226">
        <v>4</v>
      </c>
      <c r="M35" s="226" t="s">
        <v>814</v>
      </c>
      <c r="N35" s="226" t="s">
        <v>54</v>
      </c>
      <c r="O35" s="226" t="s">
        <v>94</v>
      </c>
      <c r="P35" s="226" t="s">
        <v>725</v>
      </c>
      <c r="Q35" s="224" t="s">
        <v>2337</v>
      </c>
      <c r="R35" s="226" t="s">
        <v>731</v>
      </c>
      <c r="S35" s="226" t="s">
        <v>905</v>
      </c>
      <c r="T35" s="246" t="s">
        <v>726</v>
      </c>
      <c r="U35" s="226" t="s">
        <v>2306</v>
      </c>
      <c r="V35" s="226">
        <v>8.5</v>
      </c>
      <c r="W35" s="226">
        <v>7</v>
      </c>
      <c r="X35" s="247" t="s">
        <v>5</v>
      </c>
      <c r="Y35" s="226">
        <v>15.5</v>
      </c>
      <c r="Z35" s="226">
        <v>7770</v>
      </c>
      <c r="AD35" s="226">
        <v>0</v>
      </c>
      <c r="AE35" s="226" t="s">
        <v>2307</v>
      </c>
      <c r="AF35" s="224">
        <v>14</v>
      </c>
      <c r="AG35" s="247" t="s">
        <v>555</v>
      </c>
      <c r="AH35" s="271">
        <v>7150</v>
      </c>
      <c r="AI35" s="247" t="s">
        <v>5</v>
      </c>
      <c r="AJ35" s="271">
        <v>1.7</v>
      </c>
      <c r="AK35" s="271">
        <v>1.7</v>
      </c>
      <c r="AL35" s="226">
        <v>25</v>
      </c>
      <c r="AM35" s="247">
        <v>1</v>
      </c>
      <c r="AN35" s="247">
        <v>0.5</v>
      </c>
      <c r="AO35" s="247" t="s">
        <v>5</v>
      </c>
      <c r="AP35" s="246"/>
      <c r="AQ35" s="246" t="s">
        <v>726</v>
      </c>
      <c r="AR35" s="226" t="s">
        <v>737</v>
      </c>
    </row>
    <row r="36" spans="1:44" x14ac:dyDescent="0.2">
      <c r="A36" s="225">
        <v>10001401</v>
      </c>
      <c r="B36" s="226" t="s">
        <v>630</v>
      </c>
      <c r="C36" s="226" t="s">
        <v>631</v>
      </c>
      <c r="D36" s="226">
        <v>1</v>
      </c>
      <c r="E36" s="226" t="s">
        <v>2029</v>
      </c>
      <c r="F36" s="226" t="s">
        <v>637</v>
      </c>
      <c r="G36" s="226">
        <v>720</v>
      </c>
      <c r="H36" s="226" t="s">
        <v>318</v>
      </c>
      <c r="I36" s="227">
        <v>44516</v>
      </c>
      <c r="J36" s="226" t="s">
        <v>723</v>
      </c>
      <c r="K36" s="226" t="s">
        <v>2305</v>
      </c>
      <c r="L36" s="226">
        <v>4</v>
      </c>
      <c r="M36" s="226" t="s">
        <v>814</v>
      </c>
      <c r="N36" s="226" t="s">
        <v>54</v>
      </c>
      <c r="O36" s="226" t="s">
        <v>94</v>
      </c>
      <c r="P36" s="226" t="s">
        <v>725</v>
      </c>
      <c r="Q36" s="224" t="s">
        <v>2337</v>
      </c>
      <c r="R36" s="226" t="s">
        <v>731</v>
      </c>
      <c r="S36" s="226" t="s">
        <v>905</v>
      </c>
      <c r="T36" s="246" t="s">
        <v>726</v>
      </c>
      <c r="U36" s="226" t="s">
        <v>2306</v>
      </c>
      <c r="V36" s="226">
        <v>8.5</v>
      </c>
      <c r="W36" s="226">
        <v>7</v>
      </c>
      <c r="X36" s="247" t="s">
        <v>5</v>
      </c>
      <c r="Y36" s="226">
        <v>15.5</v>
      </c>
      <c r="Z36" s="226">
        <v>7770</v>
      </c>
      <c r="AD36" s="226">
        <v>0</v>
      </c>
      <c r="AE36" s="226" t="s">
        <v>2307</v>
      </c>
      <c r="AF36" s="224">
        <v>15</v>
      </c>
      <c r="AG36" s="247" t="s">
        <v>555</v>
      </c>
      <c r="AH36" s="271">
        <v>7220</v>
      </c>
      <c r="AI36" s="247" t="s">
        <v>5</v>
      </c>
      <c r="AJ36" s="271">
        <v>9.5</v>
      </c>
      <c r="AK36" s="271">
        <v>9.5</v>
      </c>
      <c r="AL36" s="226">
        <v>30</v>
      </c>
      <c r="AM36" s="247">
        <v>1</v>
      </c>
      <c r="AN36" s="247">
        <v>0.5</v>
      </c>
      <c r="AO36" s="247" t="s">
        <v>5</v>
      </c>
      <c r="AP36" s="246"/>
      <c r="AQ36" s="246" t="s">
        <v>726</v>
      </c>
      <c r="AR36" s="226" t="s">
        <v>737</v>
      </c>
    </row>
    <row r="37" spans="1:44" x14ac:dyDescent="0.2">
      <c r="A37" s="225">
        <v>10001401</v>
      </c>
      <c r="B37" s="226" t="s">
        <v>630</v>
      </c>
      <c r="C37" s="226" t="s">
        <v>631</v>
      </c>
      <c r="D37" s="226">
        <v>1</v>
      </c>
      <c r="E37" s="226" t="s">
        <v>2029</v>
      </c>
      <c r="F37" s="226" t="s">
        <v>637</v>
      </c>
      <c r="G37" s="226">
        <v>720</v>
      </c>
      <c r="H37" s="226" t="s">
        <v>318</v>
      </c>
      <c r="I37" s="227">
        <v>44516</v>
      </c>
      <c r="J37" s="226" t="s">
        <v>723</v>
      </c>
      <c r="K37" s="226" t="s">
        <v>2305</v>
      </c>
      <c r="L37" s="226">
        <v>4</v>
      </c>
      <c r="M37" s="226" t="s">
        <v>814</v>
      </c>
      <c r="N37" s="226" t="s">
        <v>54</v>
      </c>
      <c r="O37" s="226" t="s">
        <v>94</v>
      </c>
      <c r="P37" s="226" t="s">
        <v>725</v>
      </c>
      <c r="Q37" s="224" t="s">
        <v>2337</v>
      </c>
      <c r="R37" s="226" t="s">
        <v>731</v>
      </c>
      <c r="S37" s="226" t="s">
        <v>905</v>
      </c>
      <c r="T37" s="246" t="s">
        <v>726</v>
      </c>
      <c r="U37" s="226" t="s">
        <v>2306</v>
      </c>
      <c r="V37" s="226">
        <v>8.5</v>
      </c>
      <c r="W37" s="226">
        <v>7</v>
      </c>
      <c r="X37" s="247" t="s">
        <v>5</v>
      </c>
      <c r="Y37" s="226">
        <v>15.5</v>
      </c>
      <c r="Z37" s="226">
        <v>7770</v>
      </c>
      <c r="AD37" s="226">
        <v>0</v>
      </c>
      <c r="AE37" s="226" t="s">
        <v>2307</v>
      </c>
      <c r="AF37" s="224">
        <v>16</v>
      </c>
      <c r="AG37" s="247" t="s">
        <v>555</v>
      </c>
      <c r="AH37" s="271">
        <v>7230</v>
      </c>
      <c r="AI37" s="247" t="s">
        <v>5</v>
      </c>
      <c r="AJ37" s="271">
        <v>9</v>
      </c>
      <c r="AK37" s="271">
        <v>9</v>
      </c>
      <c r="AL37" s="226">
        <v>30</v>
      </c>
      <c r="AM37" s="247">
        <v>5</v>
      </c>
      <c r="AN37" s="247">
        <v>0.5</v>
      </c>
      <c r="AO37" s="247" t="s">
        <v>5</v>
      </c>
      <c r="AP37" s="246"/>
      <c r="AQ37" s="246" t="s">
        <v>726</v>
      </c>
      <c r="AR37" s="226" t="s">
        <v>737</v>
      </c>
    </row>
    <row r="38" spans="1:44" x14ac:dyDescent="0.2">
      <c r="A38" s="225">
        <v>10001401</v>
      </c>
      <c r="B38" s="226" t="s">
        <v>630</v>
      </c>
      <c r="C38" s="226" t="s">
        <v>631</v>
      </c>
      <c r="D38" s="226">
        <v>1</v>
      </c>
      <c r="E38" s="226" t="s">
        <v>2029</v>
      </c>
      <c r="F38" s="226" t="s">
        <v>637</v>
      </c>
      <c r="G38" s="226">
        <v>720</v>
      </c>
      <c r="H38" s="226" t="s">
        <v>318</v>
      </c>
      <c r="I38" s="227">
        <v>44516</v>
      </c>
      <c r="J38" s="226" t="s">
        <v>723</v>
      </c>
      <c r="K38" s="226" t="s">
        <v>2305</v>
      </c>
      <c r="L38" s="226">
        <v>4</v>
      </c>
      <c r="M38" s="226" t="s">
        <v>814</v>
      </c>
      <c r="N38" s="226" t="s">
        <v>54</v>
      </c>
      <c r="O38" s="226" t="s">
        <v>94</v>
      </c>
      <c r="P38" s="226" t="s">
        <v>725</v>
      </c>
      <c r="Q38" s="224" t="s">
        <v>2337</v>
      </c>
      <c r="R38" s="226" t="s">
        <v>731</v>
      </c>
      <c r="S38" s="226" t="s">
        <v>905</v>
      </c>
      <c r="T38" s="246" t="s">
        <v>726</v>
      </c>
      <c r="U38" s="226" t="s">
        <v>2306</v>
      </c>
      <c r="V38" s="226">
        <v>8.5</v>
      </c>
      <c r="W38" s="226">
        <v>7</v>
      </c>
      <c r="X38" s="247" t="s">
        <v>5</v>
      </c>
      <c r="Y38" s="226">
        <v>15.5</v>
      </c>
      <c r="Z38" s="226">
        <v>7770</v>
      </c>
      <c r="AD38" s="226">
        <v>0</v>
      </c>
      <c r="AE38" s="226" t="s">
        <v>2307</v>
      </c>
      <c r="AF38" s="224">
        <v>17</v>
      </c>
      <c r="AG38" s="247" t="s">
        <v>555</v>
      </c>
      <c r="AH38" s="271">
        <v>7420</v>
      </c>
      <c r="AI38" s="247" t="s">
        <v>5</v>
      </c>
      <c r="AJ38" s="271">
        <v>9.6</v>
      </c>
      <c r="AK38" s="271">
        <v>9.6</v>
      </c>
      <c r="AL38" s="226">
        <v>28</v>
      </c>
      <c r="AM38" s="247">
        <v>5</v>
      </c>
      <c r="AN38" s="247">
        <v>0.5</v>
      </c>
      <c r="AO38" s="247" t="s">
        <v>5</v>
      </c>
      <c r="AP38" s="246"/>
      <c r="AQ38" s="246" t="s">
        <v>726</v>
      </c>
      <c r="AR38" s="226" t="s">
        <v>737</v>
      </c>
    </row>
    <row r="39" spans="1:44" x14ac:dyDescent="0.2">
      <c r="A39" s="225">
        <v>10001401</v>
      </c>
      <c r="B39" s="226" t="s">
        <v>630</v>
      </c>
      <c r="C39" s="226" t="s">
        <v>631</v>
      </c>
      <c r="D39" s="226">
        <v>1</v>
      </c>
      <c r="E39" s="226" t="s">
        <v>2029</v>
      </c>
      <c r="F39" s="226" t="s">
        <v>637</v>
      </c>
      <c r="G39" s="226">
        <v>1020</v>
      </c>
      <c r="H39" s="226" t="s">
        <v>318</v>
      </c>
      <c r="I39" s="227">
        <v>44526</v>
      </c>
      <c r="J39" s="226" t="s">
        <v>723</v>
      </c>
      <c r="K39" s="226" t="s">
        <v>2308</v>
      </c>
      <c r="L39" s="226">
        <v>28.5</v>
      </c>
      <c r="M39" s="226" t="s">
        <v>814</v>
      </c>
      <c r="N39" s="226" t="s">
        <v>54</v>
      </c>
      <c r="O39" s="226" t="s">
        <v>94</v>
      </c>
      <c r="P39" s="226" t="s">
        <v>725</v>
      </c>
      <c r="Q39" s="224" t="s">
        <v>2338</v>
      </c>
      <c r="R39" s="226" t="s">
        <v>731</v>
      </c>
      <c r="S39" s="226" t="s">
        <v>773</v>
      </c>
      <c r="T39" s="246" t="s">
        <v>726</v>
      </c>
      <c r="U39" s="226" t="s">
        <v>2309</v>
      </c>
      <c r="V39" s="226">
        <v>-11.65</v>
      </c>
      <c r="W39" s="226">
        <v>7</v>
      </c>
      <c r="X39" s="247" t="s">
        <v>5</v>
      </c>
      <c r="Y39" s="226">
        <v>21.4</v>
      </c>
      <c r="Z39" s="226">
        <v>8000</v>
      </c>
      <c r="AD39" s="226">
        <v>0</v>
      </c>
      <c r="AE39" s="226" t="s">
        <v>2310</v>
      </c>
      <c r="AF39" s="224">
        <v>1</v>
      </c>
      <c r="AG39" s="247" t="s">
        <v>125</v>
      </c>
      <c r="AH39" s="247">
        <v>7150</v>
      </c>
      <c r="AI39" s="247" t="s">
        <v>5</v>
      </c>
      <c r="AJ39" s="247">
        <v>7.8</v>
      </c>
      <c r="AK39" s="247">
        <v>7.8</v>
      </c>
      <c r="AL39" s="226">
        <v>600</v>
      </c>
      <c r="AM39" s="247">
        <v>150</v>
      </c>
      <c r="AN39" s="247">
        <v>1.5</v>
      </c>
      <c r="AO39" s="247" t="s">
        <v>5</v>
      </c>
      <c r="AP39" s="246"/>
      <c r="AQ39" s="246" t="s">
        <v>726</v>
      </c>
      <c r="AR39" s="226" t="s">
        <v>737</v>
      </c>
    </row>
    <row r="40" spans="1:44" x14ac:dyDescent="0.2">
      <c r="A40" s="225">
        <v>10001401</v>
      </c>
      <c r="B40" s="226" t="s">
        <v>630</v>
      </c>
      <c r="C40" s="226" t="s">
        <v>631</v>
      </c>
      <c r="D40" s="226">
        <v>1</v>
      </c>
      <c r="E40" s="226" t="s">
        <v>2029</v>
      </c>
      <c r="F40" s="226" t="s">
        <v>637</v>
      </c>
      <c r="G40" s="226">
        <v>1020</v>
      </c>
      <c r="H40" s="226" t="s">
        <v>318</v>
      </c>
      <c r="I40" s="227">
        <v>44526</v>
      </c>
      <c r="J40" s="226" t="s">
        <v>723</v>
      </c>
      <c r="K40" s="226" t="s">
        <v>2308</v>
      </c>
      <c r="L40" s="226">
        <v>28.5</v>
      </c>
      <c r="M40" s="226" t="s">
        <v>814</v>
      </c>
      <c r="N40" s="226" t="s">
        <v>54</v>
      </c>
      <c r="O40" s="226" t="s">
        <v>94</v>
      </c>
      <c r="P40" s="226" t="s">
        <v>725</v>
      </c>
      <c r="Q40" s="224" t="s">
        <v>2339</v>
      </c>
      <c r="R40" s="226" t="s">
        <v>426</v>
      </c>
      <c r="S40" s="226" t="s">
        <v>426</v>
      </c>
      <c r="T40" s="246" t="s">
        <v>726</v>
      </c>
      <c r="U40" s="226" t="s">
        <v>2309</v>
      </c>
      <c r="V40" s="226">
        <v>-11.65</v>
      </c>
      <c r="W40" s="247" t="s">
        <v>5</v>
      </c>
      <c r="X40" s="247" t="s">
        <v>5</v>
      </c>
      <c r="Y40" s="226">
        <v>21.4</v>
      </c>
      <c r="Z40" s="226">
        <v>0</v>
      </c>
      <c r="AD40" s="226">
        <v>0</v>
      </c>
      <c r="AF40" s="224">
        <v>1</v>
      </c>
      <c r="AG40" s="247" t="s">
        <v>171</v>
      </c>
      <c r="AH40" s="247" t="s">
        <v>5</v>
      </c>
      <c r="AI40" s="247" t="s">
        <v>5</v>
      </c>
      <c r="AJ40" s="247" t="s">
        <v>5</v>
      </c>
      <c r="AK40" s="247" t="s">
        <v>5</v>
      </c>
      <c r="AL40" s="226">
        <v>425</v>
      </c>
      <c r="AM40" s="247">
        <v>1</v>
      </c>
      <c r="AN40" s="247">
        <v>3</v>
      </c>
      <c r="AO40" s="247" t="s">
        <v>5</v>
      </c>
      <c r="AP40" s="246"/>
      <c r="AQ40" s="246" t="s">
        <v>726</v>
      </c>
      <c r="AR40" s="226" t="s">
        <v>737</v>
      </c>
    </row>
    <row r="41" spans="1:44" x14ac:dyDescent="0.2">
      <c r="A41" s="225">
        <v>10001401</v>
      </c>
      <c r="B41" s="226" t="s">
        <v>630</v>
      </c>
      <c r="C41" s="226" t="s">
        <v>631</v>
      </c>
      <c r="D41" s="226">
        <v>1</v>
      </c>
      <c r="E41" s="226" t="s">
        <v>2029</v>
      </c>
      <c r="F41" s="226" t="s">
        <v>637</v>
      </c>
      <c r="G41" s="226">
        <v>1020</v>
      </c>
      <c r="H41" s="226" t="s">
        <v>318</v>
      </c>
      <c r="I41" s="227">
        <v>44526</v>
      </c>
      <c r="J41" s="226" t="s">
        <v>723</v>
      </c>
      <c r="K41" s="226" t="s">
        <v>2308</v>
      </c>
      <c r="L41" s="226">
        <v>28.5</v>
      </c>
      <c r="M41" s="226" t="s">
        <v>814</v>
      </c>
      <c r="N41" s="226" t="s">
        <v>54</v>
      </c>
      <c r="O41" s="226" t="s">
        <v>94</v>
      </c>
      <c r="P41" s="226" t="s">
        <v>725</v>
      </c>
      <c r="Q41" s="224" t="s">
        <v>2340</v>
      </c>
      <c r="R41" s="226" t="s">
        <v>731</v>
      </c>
      <c r="S41" s="226" t="s">
        <v>773</v>
      </c>
      <c r="T41" s="246" t="s">
        <v>726</v>
      </c>
      <c r="U41" s="226" t="s">
        <v>2309</v>
      </c>
      <c r="V41" s="226">
        <v>-11.65</v>
      </c>
      <c r="W41" s="226">
        <v>4</v>
      </c>
      <c r="X41" s="247" t="s">
        <v>5</v>
      </c>
      <c r="Y41" s="226">
        <v>21.6</v>
      </c>
      <c r="Z41" s="226">
        <v>11650</v>
      </c>
      <c r="AD41" s="226">
        <v>0</v>
      </c>
      <c r="AE41" s="226" t="s">
        <v>2311</v>
      </c>
      <c r="AF41" s="224">
        <v>1</v>
      </c>
      <c r="AG41" s="247" t="s">
        <v>125</v>
      </c>
      <c r="AH41" s="247">
        <v>1800</v>
      </c>
      <c r="AI41" s="247" t="s">
        <v>5</v>
      </c>
      <c r="AJ41" s="247">
        <v>4.0999999999999996</v>
      </c>
      <c r="AK41" s="247">
        <v>4.0999999999999996</v>
      </c>
      <c r="AL41" s="226">
        <v>320</v>
      </c>
      <c r="AM41" s="247">
        <v>200</v>
      </c>
      <c r="AN41" s="247">
        <v>1</v>
      </c>
      <c r="AO41" s="247" t="s">
        <v>5</v>
      </c>
      <c r="AP41" s="246"/>
      <c r="AQ41" s="246" t="s">
        <v>726</v>
      </c>
      <c r="AR41" s="226" t="s">
        <v>737</v>
      </c>
    </row>
    <row r="42" spans="1:44" x14ac:dyDescent="0.2">
      <c r="A42" s="225">
        <v>10001401</v>
      </c>
      <c r="B42" s="226" t="s">
        <v>630</v>
      </c>
      <c r="C42" s="226" t="s">
        <v>631</v>
      </c>
      <c r="D42" s="226">
        <v>1</v>
      </c>
      <c r="E42" s="226" t="s">
        <v>2029</v>
      </c>
      <c r="F42" s="226" t="s">
        <v>637</v>
      </c>
      <c r="G42" s="226">
        <v>1020</v>
      </c>
      <c r="H42" s="226" t="s">
        <v>318</v>
      </c>
      <c r="I42" s="227">
        <v>44526</v>
      </c>
      <c r="J42" s="226" t="s">
        <v>723</v>
      </c>
      <c r="K42" s="226" t="s">
        <v>2308</v>
      </c>
      <c r="L42" s="226">
        <v>28.5</v>
      </c>
      <c r="M42" s="226" t="s">
        <v>814</v>
      </c>
      <c r="N42" s="226" t="s">
        <v>54</v>
      </c>
      <c r="O42" s="226" t="s">
        <v>94</v>
      </c>
      <c r="P42" s="226" t="s">
        <v>725</v>
      </c>
      <c r="Q42" s="224" t="s">
        <v>2340</v>
      </c>
      <c r="R42" s="226" t="s">
        <v>731</v>
      </c>
      <c r="S42" s="226" t="s">
        <v>773</v>
      </c>
      <c r="T42" s="246" t="s">
        <v>726</v>
      </c>
      <c r="U42" s="226" t="s">
        <v>2309</v>
      </c>
      <c r="V42" s="226">
        <v>-11.65</v>
      </c>
      <c r="W42" s="226">
        <v>4</v>
      </c>
      <c r="X42" s="247" t="s">
        <v>5</v>
      </c>
      <c r="Y42" s="226">
        <v>21.6</v>
      </c>
      <c r="Z42" s="226">
        <v>11650</v>
      </c>
      <c r="AD42" s="226">
        <v>0</v>
      </c>
      <c r="AE42" s="226" t="s">
        <v>2311</v>
      </c>
      <c r="AF42" s="224">
        <v>2</v>
      </c>
      <c r="AG42" s="247" t="s">
        <v>125</v>
      </c>
      <c r="AH42" s="247">
        <v>2150</v>
      </c>
      <c r="AI42" s="247" t="s">
        <v>5</v>
      </c>
      <c r="AJ42" s="247">
        <v>4.0999999999999996</v>
      </c>
      <c r="AK42" s="247">
        <v>4.0999999999999996</v>
      </c>
      <c r="AL42" s="226">
        <v>80</v>
      </c>
      <c r="AM42" s="247">
        <v>50</v>
      </c>
      <c r="AN42" s="247">
        <v>1.5</v>
      </c>
      <c r="AO42" s="247" t="s">
        <v>5</v>
      </c>
      <c r="AP42" s="246"/>
      <c r="AQ42" s="246" t="s">
        <v>726</v>
      </c>
      <c r="AR42" s="226" t="s">
        <v>737</v>
      </c>
    </row>
    <row r="43" spans="1:44" x14ac:dyDescent="0.2">
      <c r="A43" s="225">
        <v>10001401</v>
      </c>
      <c r="B43" s="226" t="s">
        <v>630</v>
      </c>
      <c r="C43" s="226" t="s">
        <v>631</v>
      </c>
      <c r="D43" s="226">
        <v>1</v>
      </c>
      <c r="E43" s="226" t="s">
        <v>2029</v>
      </c>
      <c r="F43" s="226" t="s">
        <v>637</v>
      </c>
      <c r="G43" s="226">
        <v>1020</v>
      </c>
      <c r="H43" s="226" t="s">
        <v>318</v>
      </c>
      <c r="I43" s="227">
        <v>44526</v>
      </c>
      <c r="J43" s="226" t="s">
        <v>723</v>
      </c>
      <c r="K43" s="226" t="s">
        <v>2308</v>
      </c>
      <c r="L43" s="226">
        <v>28.5</v>
      </c>
      <c r="M43" s="226" t="s">
        <v>814</v>
      </c>
      <c r="N43" s="226" t="s">
        <v>54</v>
      </c>
      <c r="O43" s="226" t="s">
        <v>94</v>
      </c>
      <c r="P43" s="226" t="s">
        <v>725</v>
      </c>
      <c r="Q43" s="224" t="s">
        <v>2340</v>
      </c>
      <c r="R43" s="226" t="s">
        <v>731</v>
      </c>
      <c r="S43" s="226" t="s">
        <v>773</v>
      </c>
      <c r="T43" s="246" t="s">
        <v>726</v>
      </c>
      <c r="U43" s="226" t="s">
        <v>2309</v>
      </c>
      <c r="V43" s="226">
        <v>-11.65</v>
      </c>
      <c r="W43" s="226">
        <v>4</v>
      </c>
      <c r="X43" s="247" t="s">
        <v>5</v>
      </c>
      <c r="Y43" s="226">
        <v>21.6</v>
      </c>
      <c r="Z43" s="226">
        <v>11650</v>
      </c>
      <c r="AD43" s="226">
        <v>0</v>
      </c>
      <c r="AE43" s="226" t="s">
        <v>2311</v>
      </c>
      <c r="AF43" s="224">
        <v>3</v>
      </c>
      <c r="AG43" s="247" t="s">
        <v>125</v>
      </c>
      <c r="AH43" s="247">
        <v>2450</v>
      </c>
      <c r="AI43" s="247" t="s">
        <v>5</v>
      </c>
      <c r="AJ43" s="247">
        <v>4.0999999999999996</v>
      </c>
      <c r="AK43" s="247">
        <v>4.0999999999999996</v>
      </c>
      <c r="AL43" s="226">
        <v>30</v>
      </c>
      <c r="AM43" s="247">
        <v>45</v>
      </c>
      <c r="AN43" s="247">
        <v>1</v>
      </c>
      <c r="AO43" s="247" t="s">
        <v>5</v>
      </c>
      <c r="AP43" s="246"/>
      <c r="AQ43" s="246" t="s">
        <v>726</v>
      </c>
      <c r="AR43" s="226" t="s">
        <v>737</v>
      </c>
    </row>
    <row r="44" spans="1:44" x14ac:dyDescent="0.2">
      <c r="A44" s="225">
        <v>10001401</v>
      </c>
      <c r="B44" s="226" t="s">
        <v>630</v>
      </c>
      <c r="C44" s="226" t="s">
        <v>631</v>
      </c>
      <c r="D44" s="226">
        <v>1</v>
      </c>
      <c r="E44" s="226" t="s">
        <v>2029</v>
      </c>
      <c r="F44" s="226" t="s">
        <v>637</v>
      </c>
      <c r="G44" s="226">
        <v>1020</v>
      </c>
      <c r="H44" s="226" t="s">
        <v>318</v>
      </c>
      <c r="I44" s="227">
        <v>44526</v>
      </c>
      <c r="J44" s="226" t="s">
        <v>723</v>
      </c>
      <c r="K44" s="226" t="s">
        <v>2308</v>
      </c>
      <c r="L44" s="226">
        <v>28.5</v>
      </c>
      <c r="M44" s="226" t="s">
        <v>814</v>
      </c>
      <c r="N44" s="226" t="s">
        <v>54</v>
      </c>
      <c r="O44" s="226" t="s">
        <v>94</v>
      </c>
      <c r="P44" s="226" t="s">
        <v>725</v>
      </c>
      <c r="Q44" s="224" t="s">
        <v>2340</v>
      </c>
      <c r="R44" s="226" t="s">
        <v>731</v>
      </c>
      <c r="S44" s="226" t="s">
        <v>773</v>
      </c>
      <c r="T44" s="246" t="s">
        <v>726</v>
      </c>
      <c r="U44" s="226" t="s">
        <v>2309</v>
      </c>
      <c r="V44" s="226">
        <v>-11.65</v>
      </c>
      <c r="W44" s="226">
        <v>4</v>
      </c>
      <c r="X44" s="247" t="s">
        <v>5</v>
      </c>
      <c r="Y44" s="226">
        <v>21.6</v>
      </c>
      <c r="Z44" s="226">
        <v>11650</v>
      </c>
      <c r="AD44" s="226">
        <v>0</v>
      </c>
      <c r="AE44" s="226" t="s">
        <v>2311</v>
      </c>
      <c r="AF44" s="224">
        <v>4</v>
      </c>
      <c r="AG44" s="247" t="s">
        <v>125</v>
      </c>
      <c r="AH44" s="247">
        <v>2550</v>
      </c>
      <c r="AI44" s="247" t="s">
        <v>5</v>
      </c>
      <c r="AJ44" s="247">
        <v>4.0999999999999996</v>
      </c>
      <c r="AK44" s="247">
        <v>4.0999999999999996</v>
      </c>
      <c r="AL44" s="226">
        <v>200</v>
      </c>
      <c r="AM44" s="247">
        <v>40</v>
      </c>
      <c r="AN44" s="247">
        <v>1</v>
      </c>
      <c r="AO44" s="247" t="s">
        <v>5</v>
      </c>
      <c r="AP44" s="246"/>
      <c r="AQ44" s="246" t="s">
        <v>726</v>
      </c>
      <c r="AR44" s="226" t="s">
        <v>737</v>
      </c>
    </row>
    <row r="45" spans="1:44" x14ac:dyDescent="0.2">
      <c r="A45" s="225">
        <v>10001401</v>
      </c>
      <c r="B45" s="226" t="s">
        <v>630</v>
      </c>
      <c r="C45" s="226" t="s">
        <v>631</v>
      </c>
      <c r="D45" s="226">
        <v>1</v>
      </c>
      <c r="E45" s="226" t="s">
        <v>2029</v>
      </c>
      <c r="F45" s="226" t="s">
        <v>637</v>
      </c>
      <c r="G45" s="226">
        <v>1020</v>
      </c>
      <c r="H45" s="226" t="s">
        <v>318</v>
      </c>
      <c r="I45" s="227">
        <v>44526</v>
      </c>
      <c r="J45" s="226" t="s">
        <v>723</v>
      </c>
      <c r="K45" s="226" t="s">
        <v>2308</v>
      </c>
      <c r="L45" s="226">
        <v>28.5</v>
      </c>
      <c r="M45" s="226" t="s">
        <v>814</v>
      </c>
      <c r="N45" s="226" t="s">
        <v>54</v>
      </c>
      <c r="O45" s="226" t="s">
        <v>94</v>
      </c>
      <c r="P45" s="226" t="s">
        <v>725</v>
      </c>
      <c r="Q45" s="224" t="s">
        <v>2340</v>
      </c>
      <c r="R45" s="226" t="s">
        <v>731</v>
      </c>
      <c r="S45" s="226" t="s">
        <v>773</v>
      </c>
      <c r="T45" s="246" t="s">
        <v>726</v>
      </c>
      <c r="U45" s="226" t="s">
        <v>2309</v>
      </c>
      <c r="V45" s="226">
        <v>-11.65</v>
      </c>
      <c r="W45" s="226">
        <v>4</v>
      </c>
      <c r="X45" s="247" t="s">
        <v>5</v>
      </c>
      <c r="Y45" s="226">
        <v>21.6</v>
      </c>
      <c r="Z45" s="226">
        <v>11650</v>
      </c>
      <c r="AD45" s="226">
        <v>0</v>
      </c>
      <c r="AE45" s="226" t="s">
        <v>2311</v>
      </c>
      <c r="AF45" s="224">
        <v>5</v>
      </c>
      <c r="AG45" s="247" t="s">
        <v>125</v>
      </c>
      <c r="AH45" s="247">
        <v>2700</v>
      </c>
      <c r="AI45" s="247" t="s">
        <v>5</v>
      </c>
      <c r="AJ45" s="247">
        <v>6.5</v>
      </c>
      <c r="AK45" s="247">
        <v>6.5</v>
      </c>
      <c r="AL45" s="226">
        <v>10</v>
      </c>
      <c r="AM45" s="247">
        <v>10</v>
      </c>
      <c r="AN45" s="247">
        <v>1.5</v>
      </c>
      <c r="AO45" s="247" t="s">
        <v>5</v>
      </c>
      <c r="AP45" s="246"/>
      <c r="AQ45" s="246" t="s">
        <v>726</v>
      </c>
      <c r="AR45" s="226" t="s">
        <v>737</v>
      </c>
    </row>
    <row r="46" spans="1:44" x14ac:dyDescent="0.2">
      <c r="A46" s="225">
        <v>10001401</v>
      </c>
      <c r="B46" s="226" t="s">
        <v>630</v>
      </c>
      <c r="C46" s="226" t="s">
        <v>631</v>
      </c>
      <c r="D46" s="226">
        <v>1</v>
      </c>
      <c r="E46" s="226" t="s">
        <v>2029</v>
      </c>
      <c r="F46" s="226" t="s">
        <v>637</v>
      </c>
      <c r="G46" s="226">
        <v>1020</v>
      </c>
      <c r="H46" s="226" t="s">
        <v>318</v>
      </c>
      <c r="I46" s="227">
        <v>44526</v>
      </c>
      <c r="J46" s="226" t="s">
        <v>723</v>
      </c>
      <c r="K46" s="226" t="s">
        <v>2308</v>
      </c>
      <c r="L46" s="226">
        <v>28.5</v>
      </c>
      <c r="M46" s="226" t="s">
        <v>814</v>
      </c>
      <c r="N46" s="226" t="s">
        <v>54</v>
      </c>
      <c r="O46" s="226" t="s">
        <v>94</v>
      </c>
      <c r="P46" s="226" t="s">
        <v>725</v>
      </c>
      <c r="Q46" s="224" t="s">
        <v>2340</v>
      </c>
      <c r="R46" s="226" t="s">
        <v>731</v>
      </c>
      <c r="S46" s="226" t="s">
        <v>773</v>
      </c>
      <c r="T46" s="246" t="s">
        <v>726</v>
      </c>
      <c r="U46" s="226" t="s">
        <v>2309</v>
      </c>
      <c r="V46" s="226">
        <v>-11.65</v>
      </c>
      <c r="W46" s="226">
        <v>4</v>
      </c>
      <c r="X46" s="247" t="s">
        <v>5</v>
      </c>
      <c r="Y46" s="226">
        <v>21.6</v>
      </c>
      <c r="Z46" s="226">
        <v>11650</v>
      </c>
      <c r="AD46" s="226">
        <v>0</v>
      </c>
      <c r="AE46" s="226" t="s">
        <v>2311</v>
      </c>
      <c r="AF46" s="224">
        <v>6</v>
      </c>
      <c r="AG46" s="247" t="s">
        <v>125</v>
      </c>
      <c r="AH46" s="247">
        <v>3600</v>
      </c>
      <c r="AI46" s="247" t="s">
        <v>5</v>
      </c>
      <c r="AJ46" s="247">
        <v>8</v>
      </c>
      <c r="AK46" s="247">
        <v>8</v>
      </c>
      <c r="AL46" s="226">
        <v>570</v>
      </c>
      <c r="AM46" s="247">
        <v>360</v>
      </c>
      <c r="AN46" s="247">
        <v>1</v>
      </c>
      <c r="AO46" s="247" t="s">
        <v>5</v>
      </c>
      <c r="AP46" s="246"/>
      <c r="AQ46" s="246" t="s">
        <v>726</v>
      </c>
      <c r="AR46" s="226" t="s">
        <v>737</v>
      </c>
    </row>
    <row r="47" spans="1:44" x14ac:dyDescent="0.2">
      <c r="A47" s="225">
        <v>10001401</v>
      </c>
      <c r="B47" s="226" t="s">
        <v>630</v>
      </c>
      <c r="C47" s="226" t="s">
        <v>631</v>
      </c>
      <c r="D47" s="226">
        <v>1</v>
      </c>
      <c r="E47" s="226" t="s">
        <v>2029</v>
      </c>
      <c r="F47" s="226" t="s">
        <v>637</v>
      </c>
      <c r="G47" s="226">
        <v>1020</v>
      </c>
      <c r="H47" s="226" t="s">
        <v>318</v>
      </c>
      <c r="I47" s="227">
        <v>44526</v>
      </c>
      <c r="J47" s="226" t="s">
        <v>723</v>
      </c>
      <c r="K47" s="226" t="s">
        <v>2308</v>
      </c>
      <c r="L47" s="226">
        <v>28.5</v>
      </c>
      <c r="M47" s="226" t="s">
        <v>814</v>
      </c>
      <c r="N47" s="226" t="s">
        <v>54</v>
      </c>
      <c r="O47" s="226" t="s">
        <v>94</v>
      </c>
      <c r="P47" s="226" t="s">
        <v>725</v>
      </c>
      <c r="Q47" s="224" t="s">
        <v>2340</v>
      </c>
      <c r="R47" s="226" t="s">
        <v>731</v>
      </c>
      <c r="S47" s="226" t="s">
        <v>773</v>
      </c>
      <c r="T47" s="246" t="s">
        <v>726</v>
      </c>
      <c r="U47" s="226" t="s">
        <v>2309</v>
      </c>
      <c r="V47" s="226">
        <v>-11.65</v>
      </c>
      <c r="W47" s="226">
        <v>4</v>
      </c>
      <c r="X47" s="247" t="s">
        <v>5</v>
      </c>
      <c r="Y47" s="226">
        <v>21.6</v>
      </c>
      <c r="Z47" s="226">
        <v>11650</v>
      </c>
      <c r="AD47" s="226">
        <v>0</v>
      </c>
      <c r="AE47" s="226" t="s">
        <v>2311</v>
      </c>
      <c r="AF47" s="224">
        <v>7</v>
      </c>
      <c r="AG47" s="247" t="s">
        <v>125</v>
      </c>
      <c r="AH47" s="247">
        <v>8750</v>
      </c>
      <c r="AI47" s="247" t="s">
        <v>5</v>
      </c>
      <c r="AJ47" s="247">
        <v>5</v>
      </c>
      <c r="AK47" s="247">
        <v>5</v>
      </c>
      <c r="AL47" s="226">
        <v>10</v>
      </c>
      <c r="AM47" s="247">
        <v>15</v>
      </c>
      <c r="AN47" s="247">
        <v>1.5</v>
      </c>
      <c r="AO47" s="247" t="s">
        <v>5</v>
      </c>
      <c r="AP47" s="246"/>
      <c r="AQ47" s="246" t="s">
        <v>726</v>
      </c>
      <c r="AR47" s="226" t="s">
        <v>737</v>
      </c>
    </row>
    <row r="48" spans="1:44" x14ac:dyDescent="0.2">
      <c r="A48" s="225">
        <v>10001401</v>
      </c>
      <c r="B48" s="226" t="s">
        <v>630</v>
      </c>
      <c r="C48" s="226" t="s">
        <v>631</v>
      </c>
      <c r="D48" s="226">
        <v>1</v>
      </c>
      <c r="E48" s="226" t="s">
        <v>2029</v>
      </c>
      <c r="F48" s="226" t="s">
        <v>637</v>
      </c>
      <c r="G48" s="226">
        <v>1020</v>
      </c>
      <c r="H48" s="226" t="s">
        <v>318</v>
      </c>
      <c r="I48" s="227">
        <v>44526</v>
      </c>
      <c r="J48" s="226" t="s">
        <v>723</v>
      </c>
      <c r="K48" s="226" t="s">
        <v>2308</v>
      </c>
      <c r="L48" s="226">
        <v>28.5</v>
      </c>
      <c r="M48" s="226" t="s">
        <v>814</v>
      </c>
      <c r="N48" s="226" t="s">
        <v>54</v>
      </c>
      <c r="O48" s="226" t="s">
        <v>94</v>
      </c>
      <c r="P48" s="226" t="s">
        <v>725</v>
      </c>
      <c r="Q48" s="224" t="s">
        <v>2340</v>
      </c>
      <c r="R48" s="226" t="s">
        <v>731</v>
      </c>
      <c r="S48" s="226" t="s">
        <v>773</v>
      </c>
      <c r="T48" s="246" t="s">
        <v>726</v>
      </c>
      <c r="U48" s="226" t="s">
        <v>2309</v>
      </c>
      <c r="V48" s="226">
        <v>-11.65</v>
      </c>
      <c r="W48" s="226">
        <v>4</v>
      </c>
      <c r="X48" s="247" t="s">
        <v>5</v>
      </c>
      <c r="Y48" s="226">
        <v>21.6</v>
      </c>
      <c r="Z48" s="226">
        <v>11650</v>
      </c>
      <c r="AD48" s="226">
        <v>0</v>
      </c>
      <c r="AE48" s="226" t="s">
        <v>2311</v>
      </c>
      <c r="AF48" s="224">
        <v>8</v>
      </c>
      <c r="AG48" s="247" t="s">
        <v>125</v>
      </c>
      <c r="AH48" s="247">
        <v>9750</v>
      </c>
      <c r="AI48" s="247" t="s">
        <v>5</v>
      </c>
      <c r="AJ48" s="247">
        <v>4.0999999999999996</v>
      </c>
      <c r="AK48" s="247">
        <v>4.0999999999999996</v>
      </c>
      <c r="AL48" s="226">
        <v>70</v>
      </c>
      <c r="AM48" s="247">
        <v>100</v>
      </c>
      <c r="AN48" s="247">
        <v>1</v>
      </c>
      <c r="AO48" s="247" t="s">
        <v>5</v>
      </c>
      <c r="AP48" s="246"/>
      <c r="AQ48" s="246" t="s">
        <v>726</v>
      </c>
      <c r="AR48" s="226" t="s">
        <v>737</v>
      </c>
    </row>
    <row r="49" spans="1:44" x14ac:dyDescent="0.2">
      <c r="A49" s="225">
        <v>10001401</v>
      </c>
      <c r="B49" s="226" t="s">
        <v>630</v>
      </c>
      <c r="C49" s="226" t="s">
        <v>631</v>
      </c>
      <c r="D49" s="226">
        <v>1</v>
      </c>
      <c r="E49" s="226" t="s">
        <v>2029</v>
      </c>
      <c r="F49" s="226" t="s">
        <v>637</v>
      </c>
      <c r="G49" s="226">
        <v>1020</v>
      </c>
      <c r="H49" s="226" t="s">
        <v>318</v>
      </c>
      <c r="I49" s="227">
        <v>44526</v>
      </c>
      <c r="J49" s="226" t="s">
        <v>723</v>
      </c>
      <c r="K49" s="226" t="s">
        <v>2308</v>
      </c>
      <c r="L49" s="226">
        <v>28.5</v>
      </c>
      <c r="M49" s="226" t="s">
        <v>814</v>
      </c>
      <c r="N49" s="226" t="s">
        <v>54</v>
      </c>
      <c r="O49" s="226" t="s">
        <v>94</v>
      </c>
      <c r="P49" s="226" t="s">
        <v>725</v>
      </c>
      <c r="Q49" s="224" t="s">
        <v>2340</v>
      </c>
      <c r="R49" s="226" t="s">
        <v>731</v>
      </c>
      <c r="S49" s="226" t="s">
        <v>773</v>
      </c>
      <c r="T49" s="246" t="s">
        <v>726</v>
      </c>
      <c r="U49" s="226" t="s">
        <v>2309</v>
      </c>
      <c r="V49" s="226">
        <v>-11.65</v>
      </c>
      <c r="W49" s="226">
        <v>4</v>
      </c>
      <c r="X49" s="247" t="s">
        <v>5</v>
      </c>
      <c r="Y49" s="226">
        <v>21.6</v>
      </c>
      <c r="Z49" s="226">
        <v>11650</v>
      </c>
      <c r="AD49" s="226">
        <v>0</v>
      </c>
      <c r="AE49" s="226" t="s">
        <v>2311</v>
      </c>
      <c r="AF49" s="224">
        <v>9</v>
      </c>
      <c r="AG49" s="247" t="s">
        <v>125</v>
      </c>
      <c r="AH49" s="247">
        <v>10900</v>
      </c>
      <c r="AI49" s="247" t="s">
        <v>5</v>
      </c>
      <c r="AJ49" s="247">
        <v>4.0999999999999996</v>
      </c>
      <c r="AK49" s="247">
        <v>4.0999999999999996</v>
      </c>
      <c r="AL49" s="226">
        <v>500</v>
      </c>
      <c r="AM49" s="247">
        <v>130</v>
      </c>
      <c r="AN49" s="247">
        <v>1</v>
      </c>
      <c r="AO49" s="247" t="s">
        <v>5</v>
      </c>
      <c r="AP49" s="246"/>
      <c r="AQ49" s="246" t="s">
        <v>726</v>
      </c>
      <c r="AR49" s="226" t="s">
        <v>737</v>
      </c>
    </row>
    <row r="50" spans="1:44" x14ac:dyDescent="0.2">
      <c r="A50" s="225">
        <v>10001401</v>
      </c>
      <c r="B50" s="226" t="s">
        <v>630</v>
      </c>
      <c r="C50" s="226" t="s">
        <v>631</v>
      </c>
      <c r="D50" s="226">
        <v>1</v>
      </c>
      <c r="E50" s="226" t="s">
        <v>2029</v>
      </c>
      <c r="F50" s="226" t="s">
        <v>637</v>
      </c>
      <c r="G50" s="226">
        <v>1020</v>
      </c>
      <c r="H50" s="226" t="s">
        <v>318</v>
      </c>
      <c r="I50" s="227">
        <v>44526</v>
      </c>
      <c r="J50" s="226" t="s">
        <v>723</v>
      </c>
      <c r="K50" s="226" t="s">
        <v>2308</v>
      </c>
      <c r="L50" s="226">
        <v>28.5</v>
      </c>
      <c r="M50" s="226" t="s">
        <v>814</v>
      </c>
      <c r="N50" s="226" t="s">
        <v>54</v>
      </c>
      <c r="O50" s="226" t="s">
        <v>94</v>
      </c>
      <c r="P50" s="226" t="s">
        <v>725</v>
      </c>
      <c r="Q50" s="224" t="s">
        <v>2340</v>
      </c>
      <c r="R50" s="226" t="s">
        <v>731</v>
      </c>
      <c r="S50" s="226" t="s">
        <v>773</v>
      </c>
      <c r="T50" s="246" t="s">
        <v>726</v>
      </c>
      <c r="U50" s="226" t="s">
        <v>2309</v>
      </c>
      <c r="V50" s="226">
        <v>-11.65</v>
      </c>
      <c r="W50" s="226">
        <v>4</v>
      </c>
      <c r="X50" s="247" t="s">
        <v>5</v>
      </c>
      <c r="Y50" s="226">
        <v>21.6</v>
      </c>
      <c r="Z50" s="226">
        <v>11650</v>
      </c>
      <c r="AD50" s="226">
        <v>0</v>
      </c>
      <c r="AE50" s="226" t="s">
        <v>2311</v>
      </c>
      <c r="AF50" s="224">
        <v>10</v>
      </c>
      <c r="AG50" s="247" t="s">
        <v>125</v>
      </c>
      <c r="AH50" s="247">
        <v>11000</v>
      </c>
      <c r="AI50" s="247" t="s">
        <v>5</v>
      </c>
      <c r="AJ50" s="247">
        <v>7.8</v>
      </c>
      <c r="AK50" s="247">
        <v>7.8</v>
      </c>
      <c r="AL50" s="226">
        <v>30</v>
      </c>
      <c r="AM50" s="247">
        <v>40</v>
      </c>
      <c r="AN50" s="247">
        <v>1</v>
      </c>
      <c r="AO50" s="247" t="s">
        <v>5</v>
      </c>
      <c r="AP50" s="246"/>
      <c r="AQ50" s="246" t="s">
        <v>726</v>
      </c>
      <c r="AR50" s="226" t="s">
        <v>737</v>
      </c>
    </row>
    <row r="51" spans="1:44" x14ac:dyDescent="0.2">
      <c r="A51" s="225">
        <v>10001401</v>
      </c>
      <c r="B51" s="226" t="s">
        <v>630</v>
      </c>
      <c r="C51" s="226" t="s">
        <v>631</v>
      </c>
      <c r="D51" s="226">
        <v>1</v>
      </c>
      <c r="E51" s="226" t="s">
        <v>2029</v>
      </c>
      <c r="F51" s="226" t="s">
        <v>637</v>
      </c>
      <c r="G51" s="226">
        <v>1020</v>
      </c>
      <c r="H51" s="226" t="s">
        <v>318</v>
      </c>
      <c r="I51" s="227">
        <v>44526</v>
      </c>
      <c r="J51" s="226" t="s">
        <v>723</v>
      </c>
      <c r="K51" s="226" t="s">
        <v>2308</v>
      </c>
      <c r="L51" s="226">
        <v>28.5</v>
      </c>
      <c r="M51" s="226" t="s">
        <v>814</v>
      </c>
      <c r="N51" s="226" t="s">
        <v>54</v>
      </c>
      <c r="O51" s="226" t="s">
        <v>94</v>
      </c>
      <c r="P51" s="226" t="s">
        <v>725</v>
      </c>
      <c r="Q51" s="224" t="s">
        <v>2341</v>
      </c>
      <c r="R51" s="226" t="s">
        <v>426</v>
      </c>
      <c r="S51" s="226" t="s">
        <v>426</v>
      </c>
      <c r="T51" s="246" t="s">
        <v>726</v>
      </c>
      <c r="U51" s="226" t="s">
        <v>2309</v>
      </c>
      <c r="V51" s="226">
        <v>0</v>
      </c>
      <c r="W51" s="247" t="s">
        <v>5</v>
      </c>
      <c r="X51" s="247" t="s">
        <v>5</v>
      </c>
      <c r="Y51" s="226">
        <v>21.7</v>
      </c>
      <c r="Z51" s="226">
        <v>0</v>
      </c>
      <c r="AD51" s="226">
        <v>0</v>
      </c>
      <c r="AF51" s="224">
        <v>1</v>
      </c>
      <c r="AG51" s="247" t="s">
        <v>171</v>
      </c>
      <c r="AH51" s="247" t="s">
        <v>5</v>
      </c>
      <c r="AI51" s="247" t="s">
        <v>5</v>
      </c>
      <c r="AJ51" s="247" t="s">
        <v>5</v>
      </c>
      <c r="AK51" s="247" t="s">
        <v>5</v>
      </c>
      <c r="AL51" s="226">
        <v>528</v>
      </c>
      <c r="AM51" s="247">
        <v>1</v>
      </c>
      <c r="AN51" s="247">
        <v>3</v>
      </c>
      <c r="AO51" s="247" t="s">
        <v>5</v>
      </c>
      <c r="AP51" s="246"/>
      <c r="AQ51" s="246" t="s">
        <v>726</v>
      </c>
      <c r="AR51" s="226" t="s">
        <v>737</v>
      </c>
    </row>
    <row r="52" spans="1:44" x14ac:dyDescent="0.2">
      <c r="A52" s="225">
        <v>10001401</v>
      </c>
      <c r="B52" s="226" t="s">
        <v>630</v>
      </c>
      <c r="C52" s="226" t="s">
        <v>631</v>
      </c>
      <c r="D52" s="226">
        <v>1</v>
      </c>
      <c r="E52" s="226" t="s">
        <v>2029</v>
      </c>
      <c r="F52" s="226" t="s">
        <v>637</v>
      </c>
      <c r="G52" s="226">
        <v>1020</v>
      </c>
      <c r="H52" s="226" t="s">
        <v>318</v>
      </c>
      <c r="I52" s="227">
        <v>44526</v>
      </c>
      <c r="J52" s="226" t="s">
        <v>723</v>
      </c>
      <c r="K52" s="226" t="s">
        <v>2308</v>
      </c>
      <c r="L52" s="226">
        <v>28.5</v>
      </c>
      <c r="M52" s="226" t="s">
        <v>814</v>
      </c>
      <c r="N52" s="226" t="s">
        <v>54</v>
      </c>
      <c r="O52" s="226" t="s">
        <v>94</v>
      </c>
      <c r="P52" s="226" t="s">
        <v>725</v>
      </c>
      <c r="Q52" s="224" t="s">
        <v>2342</v>
      </c>
      <c r="R52" s="226" t="s">
        <v>727</v>
      </c>
      <c r="S52" s="226" t="s">
        <v>773</v>
      </c>
      <c r="T52" s="246" t="s">
        <v>753</v>
      </c>
      <c r="U52" s="226" t="s">
        <v>2309</v>
      </c>
      <c r="V52" s="226">
        <v>0</v>
      </c>
      <c r="W52" s="226" t="s">
        <v>5</v>
      </c>
      <c r="X52" s="247" t="s">
        <v>5</v>
      </c>
      <c r="Y52" s="226">
        <v>25.4</v>
      </c>
      <c r="Z52" s="226">
        <v>3000</v>
      </c>
      <c r="AD52" s="226">
        <v>0</v>
      </c>
      <c r="AF52" s="224">
        <v>1</v>
      </c>
      <c r="AG52" s="247" t="s">
        <v>359</v>
      </c>
      <c r="AH52" s="247" t="s">
        <v>5</v>
      </c>
      <c r="AI52" s="247" t="s">
        <v>5</v>
      </c>
      <c r="AJ52" s="247" t="s">
        <v>5</v>
      </c>
      <c r="AK52" s="247" t="s">
        <v>5</v>
      </c>
      <c r="AL52" s="226">
        <v>0</v>
      </c>
      <c r="AM52" s="247" t="s">
        <v>5</v>
      </c>
      <c r="AN52" s="247" t="s">
        <v>5</v>
      </c>
      <c r="AO52" s="247" t="s">
        <v>5</v>
      </c>
      <c r="AP52" s="246"/>
      <c r="AQ52" s="246" t="s">
        <v>753</v>
      </c>
      <c r="AR52" s="226" t="s">
        <v>737</v>
      </c>
    </row>
    <row r="53" spans="1:44" x14ac:dyDescent="0.2">
      <c r="A53" s="225">
        <v>10001401</v>
      </c>
      <c r="B53" s="226" t="s">
        <v>630</v>
      </c>
      <c r="C53" s="226" t="s">
        <v>631</v>
      </c>
      <c r="D53" s="226">
        <v>1</v>
      </c>
      <c r="E53" s="226" t="s">
        <v>2029</v>
      </c>
      <c r="F53" s="226" t="s">
        <v>637</v>
      </c>
      <c r="G53" s="226">
        <v>1020</v>
      </c>
      <c r="H53" s="226" t="s">
        <v>318</v>
      </c>
      <c r="I53" s="227">
        <v>44526</v>
      </c>
      <c r="J53" s="226" t="s">
        <v>723</v>
      </c>
      <c r="K53" s="226" t="s">
        <v>2308</v>
      </c>
      <c r="L53" s="226">
        <v>28.5</v>
      </c>
      <c r="M53" s="226" t="s">
        <v>814</v>
      </c>
      <c r="N53" s="226" t="s">
        <v>54</v>
      </c>
      <c r="O53" s="226" t="s">
        <v>94</v>
      </c>
      <c r="P53" s="226" t="s">
        <v>725</v>
      </c>
      <c r="Q53" s="224" t="s">
        <v>2343</v>
      </c>
      <c r="R53" s="226" t="s">
        <v>426</v>
      </c>
      <c r="S53" s="226" t="s">
        <v>426</v>
      </c>
      <c r="T53" s="246" t="s">
        <v>726</v>
      </c>
      <c r="U53" s="226" t="s">
        <v>2309</v>
      </c>
      <c r="V53" s="226">
        <v>0</v>
      </c>
      <c r="W53" s="247" t="s">
        <v>5</v>
      </c>
      <c r="X53" s="247" t="s">
        <v>5</v>
      </c>
      <c r="Y53" s="226">
        <v>21.5</v>
      </c>
      <c r="Z53" s="226">
        <v>0</v>
      </c>
      <c r="AD53" s="226">
        <v>0</v>
      </c>
      <c r="AF53" s="224">
        <v>1</v>
      </c>
      <c r="AG53" s="247" t="s">
        <v>171</v>
      </c>
      <c r="AH53" s="247" t="s">
        <v>5</v>
      </c>
      <c r="AI53" s="247" t="s">
        <v>5</v>
      </c>
      <c r="AJ53" s="247" t="s">
        <v>5</v>
      </c>
      <c r="AK53" s="247" t="s">
        <v>5</v>
      </c>
      <c r="AL53" s="226">
        <v>327</v>
      </c>
      <c r="AM53" s="247">
        <v>1</v>
      </c>
      <c r="AN53" s="247">
        <v>3</v>
      </c>
      <c r="AO53" s="247" t="s">
        <v>5</v>
      </c>
      <c r="AP53" s="246"/>
      <c r="AQ53" s="246" t="s">
        <v>726</v>
      </c>
      <c r="AR53" s="226" t="s">
        <v>737</v>
      </c>
    </row>
    <row r="54" spans="1:44" x14ac:dyDescent="0.2">
      <c r="A54" s="225">
        <v>10001401</v>
      </c>
      <c r="B54" s="226" t="s">
        <v>630</v>
      </c>
      <c r="C54" s="226" t="s">
        <v>631</v>
      </c>
      <c r="D54" s="226">
        <v>1</v>
      </c>
      <c r="E54" s="226" t="s">
        <v>2029</v>
      </c>
      <c r="F54" s="226" t="s">
        <v>637</v>
      </c>
      <c r="G54" s="226">
        <v>1020</v>
      </c>
      <c r="H54" s="226" t="s">
        <v>318</v>
      </c>
      <c r="I54" s="227">
        <v>44526</v>
      </c>
      <c r="J54" s="226" t="s">
        <v>723</v>
      </c>
      <c r="K54" s="226" t="s">
        <v>2308</v>
      </c>
      <c r="L54" s="226">
        <v>28.5</v>
      </c>
      <c r="M54" s="226" t="s">
        <v>814</v>
      </c>
      <c r="N54" s="226" t="s">
        <v>54</v>
      </c>
      <c r="O54" s="226" t="s">
        <v>94</v>
      </c>
      <c r="P54" s="226" t="s">
        <v>725</v>
      </c>
      <c r="Q54" s="224" t="s">
        <v>2344</v>
      </c>
      <c r="R54" s="226" t="s">
        <v>731</v>
      </c>
      <c r="S54" s="226" t="s">
        <v>773</v>
      </c>
      <c r="T54" s="246" t="s">
        <v>726</v>
      </c>
      <c r="U54" s="226" t="s">
        <v>2309</v>
      </c>
      <c r="V54" s="226">
        <v>0</v>
      </c>
      <c r="W54" s="226">
        <v>7.5</v>
      </c>
      <c r="X54" s="247" t="s">
        <v>5</v>
      </c>
      <c r="Y54" s="226">
        <v>21.5</v>
      </c>
      <c r="Z54" s="226">
        <v>11510</v>
      </c>
      <c r="AD54" s="226">
        <v>0</v>
      </c>
      <c r="AF54" s="224">
        <v>1</v>
      </c>
      <c r="AG54" s="247" t="s">
        <v>125</v>
      </c>
      <c r="AH54" s="247">
        <v>220</v>
      </c>
      <c r="AI54" s="247" t="s">
        <v>5</v>
      </c>
      <c r="AJ54" s="247">
        <v>7.5</v>
      </c>
      <c r="AK54" s="247">
        <v>7.5</v>
      </c>
      <c r="AL54" s="226">
        <v>130</v>
      </c>
      <c r="AM54" s="247">
        <v>100</v>
      </c>
      <c r="AN54" s="247">
        <v>1</v>
      </c>
      <c r="AO54" s="247" t="s">
        <v>5</v>
      </c>
      <c r="AP54" s="246"/>
      <c r="AQ54" s="246" t="s">
        <v>726</v>
      </c>
      <c r="AR54" s="226" t="s">
        <v>737</v>
      </c>
    </row>
    <row r="55" spans="1:44" x14ac:dyDescent="0.2">
      <c r="A55" s="225">
        <v>10001401</v>
      </c>
      <c r="B55" s="226" t="s">
        <v>630</v>
      </c>
      <c r="C55" s="226" t="s">
        <v>631</v>
      </c>
      <c r="D55" s="226">
        <v>1</v>
      </c>
      <c r="E55" s="226" t="s">
        <v>2029</v>
      </c>
      <c r="F55" s="226" t="s">
        <v>637</v>
      </c>
      <c r="G55" s="226">
        <v>1020</v>
      </c>
      <c r="H55" s="226" t="s">
        <v>318</v>
      </c>
      <c r="I55" s="227">
        <v>44526</v>
      </c>
      <c r="J55" s="226" t="s">
        <v>723</v>
      </c>
      <c r="K55" s="226" t="s">
        <v>2308</v>
      </c>
      <c r="L55" s="226">
        <v>28.5</v>
      </c>
      <c r="M55" s="226" t="s">
        <v>814</v>
      </c>
      <c r="N55" s="226" t="s">
        <v>54</v>
      </c>
      <c r="O55" s="226" t="s">
        <v>94</v>
      </c>
      <c r="P55" s="226" t="s">
        <v>725</v>
      </c>
      <c r="Q55" s="224" t="s">
        <v>2344</v>
      </c>
      <c r="R55" s="226" t="s">
        <v>731</v>
      </c>
      <c r="S55" s="226" t="s">
        <v>773</v>
      </c>
      <c r="T55" s="246" t="s">
        <v>726</v>
      </c>
      <c r="U55" s="226" t="s">
        <v>2309</v>
      </c>
      <c r="V55" s="226">
        <v>0</v>
      </c>
      <c r="W55" s="226">
        <v>7.5</v>
      </c>
      <c r="X55" s="247" t="s">
        <v>5</v>
      </c>
      <c r="Y55" s="226">
        <v>21.5</v>
      </c>
      <c r="Z55" s="226">
        <v>11510</v>
      </c>
      <c r="AD55" s="226">
        <v>0</v>
      </c>
      <c r="AF55" s="224">
        <v>2</v>
      </c>
      <c r="AG55" s="247" t="s">
        <v>125</v>
      </c>
      <c r="AH55" s="247">
        <v>280</v>
      </c>
      <c r="AI55" s="247" t="s">
        <v>5</v>
      </c>
      <c r="AJ55" s="247">
        <v>9.1999999999999993</v>
      </c>
      <c r="AK55" s="247">
        <v>9.1999999999999993</v>
      </c>
      <c r="AL55" s="226">
        <v>50</v>
      </c>
      <c r="AM55" s="247">
        <v>50</v>
      </c>
      <c r="AN55" s="247">
        <v>2</v>
      </c>
      <c r="AO55" s="247" t="s">
        <v>5</v>
      </c>
      <c r="AP55" s="246"/>
      <c r="AQ55" s="246" t="s">
        <v>726</v>
      </c>
      <c r="AR55" s="226" t="s">
        <v>737</v>
      </c>
    </row>
    <row r="56" spans="1:44" x14ac:dyDescent="0.2">
      <c r="A56" s="225">
        <v>10001401</v>
      </c>
      <c r="B56" s="226" t="s">
        <v>630</v>
      </c>
      <c r="C56" s="226" t="s">
        <v>631</v>
      </c>
      <c r="D56" s="226">
        <v>1</v>
      </c>
      <c r="E56" s="226" t="s">
        <v>2029</v>
      </c>
      <c r="F56" s="226" t="s">
        <v>637</v>
      </c>
      <c r="G56" s="226">
        <v>1020</v>
      </c>
      <c r="H56" s="226" t="s">
        <v>318</v>
      </c>
      <c r="I56" s="227">
        <v>44526</v>
      </c>
      <c r="J56" s="226" t="s">
        <v>723</v>
      </c>
      <c r="K56" s="226" t="s">
        <v>2308</v>
      </c>
      <c r="L56" s="226">
        <v>28.5</v>
      </c>
      <c r="M56" s="226" t="s">
        <v>814</v>
      </c>
      <c r="N56" s="226" t="s">
        <v>54</v>
      </c>
      <c r="O56" s="226" t="s">
        <v>94</v>
      </c>
      <c r="P56" s="226" t="s">
        <v>725</v>
      </c>
      <c r="Q56" s="224" t="s">
        <v>2344</v>
      </c>
      <c r="R56" s="226" t="s">
        <v>731</v>
      </c>
      <c r="S56" s="226" t="s">
        <v>773</v>
      </c>
      <c r="T56" s="246" t="s">
        <v>726</v>
      </c>
      <c r="U56" s="226" t="s">
        <v>2309</v>
      </c>
      <c r="V56" s="226">
        <v>0</v>
      </c>
      <c r="W56" s="226">
        <v>7.5</v>
      </c>
      <c r="X56" s="247" t="s">
        <v>5</v>
      </c>
      <c r="Y56" s="226">
        <v>21.5</v>
      </c>
      <c r="Z56" s="226">
        <v>11510</v>
      </c>
      <c r="AD56" s="226">
        <v>0</v>
      </c>
      <c r="AF56" s="224">
        <v>3</v>
      </c>
      <c r="AG56" s="247" t="s">
        <v>125</v>
      </c>
      <c r="AH56" s="247">
        <v>2210</v>
      </c>
      <c r="AI56" s="247" t="s">
        <v>5</v>
      </c>
      <c r="AJ56" s="247">
        <v>11.8</v>
      </c>
      <c r="AK56" s="247">
        <v>11.8</v>
      </c>
      <c r="AL56" s="226">
        <v>480</v>
      </c>
      <c r="AM56" s="247">
        <v>190</v>
      </c>
      <c r="AN56" s="247">
        <v>1.5</v>
      </c>
      <c r="AO56" s="247" t="s">
        <v>5</v>
      </c>
      <c r="AP56" s="246"/>
      <c r="AQ56" s="246" t="s">
        <v>726</v>
      </c>
      <c r="AR56" s="226" t="s">
        <v>737</v>
      </c>
    </row>
    <row r="57" spans="1:44" x14ac:dyDescent="0.2">
      <c r="A57" s="225">
        <v>10001401</v>
      </c>
      <c r="B57" s="226" t="s">
        <v>630</v>
      </c>
      <c r="C57" s="226" t="s">
        <v>631</v>
      </c>
      <c r="D57" s="226">
        <v>1</v>
      </c>
      <c r="E57" s="226" t="s">
        <v>2029</v>
      </c>
      <c r="F57" s="226" t="s">
        <v>637</v>
      </c>
      <c r="G57" s="226">
        <v>1020</v>
      </c>
      <c r="H57" s="226" t="s">
        <v>318</v>
      </c>
      <c r="I57" s="227">
        <v>44526</v>
      </c>
      <c r="J57" s="226" t="s">
        <v>723</v>
      </c>
      <c r="K57" s="226" t="s">
        <v>2308</v>
      </c>
      <c r="L57" s="226">
        <v>28.5</v>
      </c>
      <c r="M57" s="226" t="s">
        <v>814</v>
      </c>
      <c r="N57" s="226" t="s">
        <v>54</v>
      </c>
      <c r="O57" s="226" t="s">
        <v>94</v>
      </c>
      <c r="P57" s="226" t="s">
        <v>725</v>
      </c>
      <c r="Q57" s="224" t="s">
        <v>2344</v>
      </c>
      <c r="R57" s="226" t="s">
        <v>731</v>
      </c>
      <c r="S57" s="226" t="s">
        <v>773</v>
      </c>
      <c r="T57" s="246" t="s">
        <v>726</v>
      </c>
      <c r="U57" s="226" t="s">
        <v>2309</v>
      </c>
      <c r="V57" s="226">
        <v>0</v>
      </c>
      <c r="W57" s="226">
        <v>7.5</v>
      </c>
      <c r="X57" s="247" t="s">
        <v>5</v>
      </c>
      <c r="Y57" s="226">
        <v>21.5</v>
      </c>
      <c r="Z57" s="226">
        <v>11510</v>
      </c>
      <c r="AD57" s="226">
        <v>0</v>
      </c>
      <c r="AF57" s="224">
        <v>4</v>
      </c>
      <c r="AG57" s="247" t="s">
        <v>125</v>
      </c>
      <c r="AH57" s="247">
        <v>2400</v>
      </c>
      <c r="AI57" s="247" t="s">
        <v>5</v>
      </c>
      <c r="AJ57" s="247">
        <v>2.8</v>
      </c>
      <c r="AK57" s="247">
        <v>2.8</v>
      </c>
      <c r="AL57" s="226">
        <v>15</v>
      </c>
      <c r="AM57" s="247">
        <v>10</v>
      </c>
      <c r="AN57" s="247">
        <v>1.5</v>
      </c>
      <c r="AO57" s="247" t="s">
        <v>5</v>
      </c>
      <c r="AP57" s="246"/>
      <c r="AQ57" s="246" t="s">
        <v>726</v>
      </c>
      <c r="AR57" s="226" t="s">
        <v>737</v>
      </c>
    </row>
    <row r="58" spans="1:44" x14ac:dyDescent="0.2">
      <c r="A58" s="225">
        <v>10001401</v>
      </c>
      <c r="B58" s="226" t="s">
        <v>630</v>
      </c>
      <c r="C58" s="226" t="s">
        <v>631</v>
      </c>
      <c r="D58" s="226">
        <v>1</v>
      </c>
      <c r="E58" s="226" t="s">
        <v>2029</v>
      </c>
      <c r="F58" s="226" t="s">
        <v>637</v>
      </c>
      <c r="G58" s="226">
        <v>1020</v>
      </c>
      <c r="H58" s="226" t="s">
        <v>318</v>
      </c>
      <c r="I58" s="227">
        <v>44526</v>
      </c>
      <c r="J58" s="226" t="s">
        <v>723</v>
      </c>
      <c r="K58" s="226" t="s">
        <v>2308</v>
      </c>
      <c r="L58" s="226">
        <v>28.5</v>
      </c>
      <c r="M58" s="226" t="s">
        <v>814</v>
      </c>
      <c r="N58" s="226" t="s">
        <v>54</v>
      </c>
      <c r="O58" s="226" t="s">
        <v>94</v>
      </c>
      <c r="P58" s="226" t="s">
        <v>725</v>
      </c>
      <c r="Q58" s="224" t="s">
        <v>2344</v>
      </c>
      <c r="R58" s="226" t="s">
        <v>731</v>
      </c>
      <c r="S58" s="226" t="s">
        <v>773</v>
      </c>
      <c r="T58" s="246" t="s">
        <v>726</v>
      </c>
      <c r="U58" s="226" t="s">
        <v>2309</v>
      </c>
      <c r="V58" s="226">
        <v>0</v>
      </c>
      <c r="W58" s="226">
        <v>7.5</v>
      </c>
      <c r="X58" s="247" t="s">
        <v>5</v>
      </c>
      <c r="Y58" s="226">
        <v>21.5</v>
      </c>
      <c r="Z58" s="226">
        <v>11510</v>
      </c>
      <c r="AD58" s="226">
        <v>0</v>
      </c>
      <c r="AF58" s="224">
        <v>5</v>
      </c>
      <c r="AG58" s="247" t="s">
        <v>125</v>
      </c>
      <c r="AH58" s="247">
        <v>2400</v>
      </c>
      <c r="AI58" s="247" t="s">
        <v>5</v>
      </c>
      <c r="AJ58" s="247">
        <v>0.1</v>
      </c>
      <c r="AK58" s="247">
        <v>0.1</v>
      </c>
      <c r="AL58" s="226">
        <v>10</v>
      </c>
      <c r="AM58" s="247">
        <v>10</v>
      </c>
      <c r="AN58" s="247">
        <v>1.5</v>
      </c>
      <c r="AO58" s="247" t="s">
        <v>5</v>
      </c>
      <c r="AP58" s="246"/>
      <c r="AQ58" s="246" t="s">
        <v>726</v>
      </c>
      <c r="AR58" s="226" t="s">
        <v>737</v>
      </c>
    </row>
    <row r="59" spans="1:44" x14ac:dyDescent="0.2">
      <c r="A59" s="225">
        <v>10001401</v>
      </c>
      <c r="B59" s="226" t="s">
        <v>630</v>
      </c>
      <c r="C59" s="226" t="s">
        <v>631</v>
      </c>
      <c r="D59" s="226">
        <v>1</v>
      </c>
      <c r="E59" s="226" t="s">
        <v>2029</v>
      </c>
      <c r="F59" s="226" t="s">
        <v>637</v>
      </c>
      <c r="G59" s="226">
        <v>1020</v>
      </c>
      <c r="H59" s="226" t="s">
        <v>318</v>
      </c>
      <c r="I59" s="227">
        <v>44526</v>
      </c>
      <c r="J59" s="226" t="s">
        <v>723</v>
      </c>
      <c r="K59" s="226" t="s">
        <v>2308</v>
      </c>
      <c r="L59" s="226">
        <v>28.5</v>
      </c>
      <c r="M59" s="226" t="s">
        <v>814</v>
      </c>
      <c r="N59" s="226" t="s">
        <v>54</v>
      </c>
      <c r="O59" s="226" t="s">
        <v>94</v>
      </c>
      <c r="P59" s="226" t="s">
        <v>725</v>
      </c>
      <c r="Q59" s="224" t="s">
        <v>2344</v>
      </c>
      <c r="R59" s="226" t="s">
        <v>731</v>
      </c>
      <c r="S59" s="226" t="s">
        <v>773</v>
      </c>
      <c r="T59" s="246" t="s">
        <v>726</v>
      </c>
      <c r="U59" s="226" t="s">
        <v>2309</v>
      </c>
      <c r="V59" s="226">
        <v>0</v>
      </c>
      <c r="W59" s="226">
        <v>7.5</v>
      </c>
      <c r="X59" s="247" t="s">
        <v>5</v>
      </c>
      <c r="Y59" s="226">
        <v>21.5</v>
      </c>
      <c r="Z59" s="226">
        <v>11510</v>
      </c>
      <c r="AD59" s="226">
        <v>0</v>
      </c>
      <c r="AF59" s="224">
        <v>6</v>
      </c>
      <c r="AG59" s="247" t="s">
        <v>125</v>
      </c>
      <c r="AH59" s="247">
        <v>2400</v>
      </c>
      <c r="AI59" s="247" t="s">
        <v>5</v>
      </c>
      <c r="AJ59" s="247">
        <v>0.3</v>
      </c>
      <c r="AK59" s="247">
        <v>0.3</v>
      </c>
      <c r="AL59" s="226">
        <v>10</v>
      </c>
      <c r="AM59" s="247">
        <v>10</v>
      </c>
      <c r="AN59" s="247">
        <v>2</v>
      </c>
      <c r="AO59" s="247" t="s">
        <v>5</v>
      </c>
      <c r="AP59" s="246"/>
      <c r="AQ59" s="246" t="s">
        <v>726</v>
      </c>
      <c r="AR59" s="226" t="s">
        <v>737</v>
      </c>
    </row>
    <row r="60" spans="1:44" x14ac:dyDescent="0.2">
      <c r="A60" s="225">
        <v>10001401</v>
      </c>
      <c r="B60" s="226" t="s">
        <v>630</v>
      </c>
      <c r="C60" s="226" t="s">
        <v>631</v>
      </c>
      <c r="D60" s="226">
        <v>1</v>
      </c>
      <c r="E60" s="226" t="s">
        <v>2029</v>
      </c>
      <c r="F60" s="226" t="s">
        <v>637</v>
      </c>
      <c r="G60" s="226">
        <v>1020</v>
      </c>
      <c r="H60" s="226" t="s">
        <v>318</v>
      </c>
      <c r="I60" s="227">
        <v>44526</v>
      </c>
      <c r="J60" s="226" t="s">
        <v>723</v>
      </c>
      <c r="K60" s="226" t="s">
        <v>2308</v>
      </c>
      <c r="L60" s="226">
        <v>28.5</v>
      </c>
      <c r="M60" s="226" t="s">
        <v>814</v>
      </c>
      <c r="N60" s="226" t="s">
        <v>54</v>
      </c>
      <c r="O60" s="226" t="s">
        <v>94</v>
      </c>
      <c r="P60" s="226" t="s">
        <v>725</v>
      </c>
      <c r="Q60" s="224" t="s">
        <v>2344</v>
      </c>
      <c r="R60" s="226" t="s">
        <v>731</v>
      </c>
      <c r="S60" s="226" t="s">
        <v>773</v>
      </c>
      <c r="T60" s="246" t="s">
        <v>726</v>
      </c>
      <c r="U60" s="226" t="s">
        <v>2309</v>
      </c>
      <c r="V60" s="226">
        <v>0</v>
      </c>
      <c r="W60" s="226">
        <v>7.5</v>
      </c>
      <c r="X60" s="247" t="s">
        <v>5</v>
      </c>
      <c r="Y60" s="226">
        <v>21.5</v>
      </c>
      <c r="Z60" s="226">
        <v>11510</v>
      </c>
      <c r="AD60" s="226">
        <v>0</v>
      </c>
      <c r="AF60" s="224">
        <v>7</v>
      </c>
      <c r="AG60" s="247" t="s">
        <v>125</v>
      </c>
      <c r="AH60" s="247">
        <v>2810</v>
      </c>
      <c r="AI60" s="247" t="s">
        <v>5</v>
      </c>
      <c r="AJ60" s="247">
        <v>11.8</v>
      </c>
      <c r="AK60" s="247">
        <v>11.8</v>
      </c>
      <c r="AL60" s="226">
        <v>130</v>
      </c>
      <c r="AM60" s="247">
        <v>100</v>
      </c>
      <c r="AN60" s="247">
        <v>1.5</v>
      </c>
      <c r="AO60" s="247" t="s">
        <v>5</v>
      </c>
      <c r="AP60" s="246"/>
      <c r="AQ60" s="246" t="s">
        <v>726</v>
      </c>
      <c r="AR60" s="226" t="s">
        <v>737</v>
      </c>
    </row>
    <row r="61" spans="1:44" x14ac:dyDescent="0.2">
      <c r="A61" s="225">
        <v>10001401</v>
      </c>
      <c r="B61" s="226" t="s">
        <v>630</v>
      </c>
      <c r="C61" s="226" t="s">
        <v>631</v>
      </c>
      <c r="D61" s="226">
        <v>1</v>
      </c>
      <c r="E61" s="226" t="s">
        <v>2029</v>
      </c>
      <c r="F61" s="226" t="s">
        <v>637</v>
      </c>
      <c r="G61" s="226">
        <v>1020</v>
      </c>
      <c r="H61" s="226" t="s">
        <v>318</v>
      </c>
      <c r="I61" s="227">
        <v>44526</v>
      </c>
      <c r="J61" s="226" t="s">
        <v>723</v>
      </c>
      <c r="K61" s="226" t="s">
        <v>2308</v>
      </c>
      <c r="L61" s="226">
        <v>28.5</v>
      </c>
      <c r="M61" s="226" t="s">
        <v>814</v>
      </c>
      <c r="N61" s="226" t="s">
        <v>54</v>
      </c>
      <c r="O61" s="226" t="s">
        <v>94</v>
      </c>
      <c r="P61" s="226" t="s">
        <v>725</v>
      </c>
      <c r="Q61" s="224" t="s">
        <v>2344</v>
      </c>
      <c r="R61" s="226" t="s">
        <v>731</v>
      </c>
      <c r="S61" s="226" t="s">
        <v>773</v>
      </c>
      <c r="T61" s="246" t="s">
        <v>726</v>
      </c>
      <c r="U61" s="226" t="s">
        <v>2309</v>
      </c>
      <c r="V61" s="226">
        <v>0</v>
      </c>
      <c r="W61" s="226">
        <v>7.5</v>
      </c>
      <c r="X61" s="247" t="s">
        <v>5</v>
      </c>
      <c r="Y61" s="226">
        <v>21.5</v>
      </c>
      <c r="Z61" s="226">
        <v>11510</v>
      </c>
      <c r="AD61" s="226">
        <v>0</v>
      </c>
      <c r="AF61" s="224">
        <v>8</v>
      </c>
      <c r="AG61" s="247" t="s">
        <v>125</v>
      </c>
      <c r="AH61" s="247">
        <v>3750</v>
      </c>
      <c r="AI61" s="247" t="s">
        <v>5</v>
      </c>
      <c r="AJ61" s="247">
        <v>3.2</v>
      </c>
      <c r="AK61" s="247">
        <v>3.2</v>
      </c>
      <c r="AL61" s="226">
        <v>50</v>
      </c>
      <c r="AM61" s="247">
        <v>60</v>
      </c>
      <c r="AN61" s="247">
        <v>1</v>
      </c>
      <c r="AO61" s="247" t="s">
        <v>5</v>
      </c>
      <c r="AP61" s="246"/>
      <c r="AQ61" s="246" t="s">
        <v>726</v>
      </c>
      <c r="AR61" s="226" t="s">
        <v>737</v>
      </c>
    </row>
    <row r="62" spans="1:44" x14ac:dyDescent="0.2">
      <c r="A62" s="225">
        <v>10001401</v>
      </c>
      <c r="B62" s="226" t="s">
        <v>630</v>
      </c>
      <c r="C62" s="226" t="s">
        <v>631</v>
      </c>
      <c r="D62" s="226">
        <v>1</v>
      </c>
      <c r="E62" s="226" t="s">
        <v>2029</v>
      </c>
      <c r="F62" s="226" t="s">
        <v>637</v>
      </c>
      <c r="G62" s="226">
        <v>1020</v>
      </c>
      <c r="H62" s="226" t="s">
        <v>318</v>
      </c>
      <c r="I62" s="227">
        <v>44526</v>
      </c>
      <c r="J62" s="226" t="s">
        <v>723</v>
      </c>
      <c r="K62" s="226" t="s">
        <v>2308</v>
      </c>
      <c r="L62" s="226">
        <v>28.5</v>
      </c>
      <c r="M62" s="226" t="s">
        <v>814</v>
      </c>
      <c r="N62" s="226" t="s">
        <v>54</v>
      </c>
      <c r="O62" s="226" t="s">
        <v>94</v>
      </c>
      <c r="P62" s="226" t="s">
        <v>725</v>
      </c>
      <c r="Q62" s="224" t="s">
        <v>2344</v>
      </c>
      <c r="R62" s="226" t="s">
        <v>731</v>
      </c>
      <c r="S62" s="226" t="s">
        <v>773</v>
      </c>
      <c r="T62" s="246" t="s">
        <v>726</v>
      </c>
      <c r="U62" s="226" t="s">
        <v>2309</v>
      </c>
      <c r="V62" s="226">
        <v>0</v>
      </c>
      <c r="W62" s="226">
        <v>7.5</v>
      </c>
      <c r="X62" s="247" t="s">
        <v>5</v>
      </c>
      <c r="Y62" s="226">
        <v>21.5</v>
      </c>
      <c r="Z62" s="226">
        <v>11510</v>
      </c>
      <c r="AD62" s="226">
        <v>0</v>
      </c>
      <c r="AF62" s="224">
        <v>9</v>
      </c>
      <c r="AG62" s="247" t="s">
        <v>125</v>
      </c>
      <c r="AH62" s="247">
        <v>8600</v>
      </c>
      <c r="AI62" s="247" t="s">
        <v>5</v>
      </c>
      <c r="AJ62" s="247">
        <v>4.5</v>
      </c>
      <c r="AK62" s="247">
        <v>4.5</v>
      </c>
      <c r="AL62" s="226">
        <v>40</v>
      </c>
      <c r="AM62" s="247">
        <v>60</v>
      </c>
      <c r="AN62" s="247">
        <v>1.5</v>
      </c>
      <c r="AO62" s="247" t="s">
        <v>5</v>
      </c>
      <c r="AP62" s="246"/>
      <c r="AQ62" s="246" t="s">
        <v>726</v>
      </c>
      <c r="AR62" s="226" t="s">
        <v>737</v>
      </c>
    </row>
    <row r="63" spans="1:44" x14ac:dyDescent="0.2">
      <c r="A63" s="225">
        <v>10001401</v>
      </c>
      <c r="B63" s="226" t="s">
        <v>630</v>
      </c>
      <c r="C63" s="226" t="s">
        <v>631</v>
      </c>
      <c r="D63" s="226">
        <v>1</v>
      </c>
      <c r="E63" s="226" t="s">
        <v>2029</v>
      </c>
      <c r="F63" s="226" t="s">
        <v>637</v>
      </c>
      <c r="G63" s="226">
        <v>1020</v>
      </c>
      <c r="H63" s="226" t="s">
        <v>318</v>
      </c>
      <c r="I63" s="227">
        <v>44526</v>
      </c>
      <c r="J63" s="226" t="s">
        <v>723</v>
      </c>
      <c r="K63" s="226" t="s">
        <v>2308</v>
      </c>
      <c r="L63" s="226">
        <v>28.5</v>
      </c>
      <c r="M63" s="226" t="s">
        <v>814</v>
      </c>
      <c r="N63" s="226" t="s">
        <v>54</v>
      </c>
      <c r="O63" s="226" t="s">
        <v>94</v>
      </c>
      <c r="P63" s="226" t="s">
        <v>725</v>
      </c>
      <c r="Q63" s="224" t="s">
        <v>2345</v>
      </c>
      <c r="R63" s="226" t="s">
        <v>426</v>
      </c>
      <c r="S63" s="226" t="s">
        <v>426</v>
      </c>
      <c r="T63" s="246" t="s">
        <v>726</v>
      </c>
      <c r="U63" s="226" t="s">
        <v>2309</v>
      </c>
      <c r="V63" s="226">
        <v>11.5</v>
      </c>
      <c r="W63" s="247" t="s">
        <v>5</v>
      </c>
      <c r="X63" s="247" t="s">
        <v>5</v>
      </c>
      <c r="Y63" s="226">
        <v>21.4</v>
      </c>
      <c r="Z63" s="226">
        <v>0</v>
      </c>
      <c r="AD63" s="226">
        <v>0</v>
      </c>
      <c r="AF63" s="224">
        <v>1</v>
      </c>
      <c r="AG63" s="247" t="s">
        <v>171</v>
      </c>
      <c r="AH63" s="247" t="s">
        <v>5</v>
      </c>
      <c r="AI63" s="247" t="s">
        <v>5</v>
      </c>
      <c r="AJ63" s="247" t="s">
        <v>5</v>
      </c>
      <c r="AK63" s="247" t="s">
        <v>5</v>
      </c>
      <c r="AL63" s="226">
        <v>647</v>
      </c>
      <c r="AM63" s="247">
        <v>1</v>
      </c>
      <c r="AN63" s="247">
        <v>3</v>
      </c>
      <c r="AO63" s="247" t="s">
        <v>5</v>
      </c>
      <c r="AP63" s="246"/>
      <c r="AQ63" s="246" t="s">
        <v>726</v>
      </c>
      <c r="AR63" s="226" t="s">
        <v>737</v>
      </c>
    </row>
    <row r="64" spans="1:44" x14ac:dyDescent="0.2">
      <c r="A64" s="225">
        <v>10001401</v>
      </c>
      <c r="B64" s="226" t="s">
        <v>630</v>
      </c>
      <c r="C64" s="226" t="s">
        <v>631</v>
      </c>
      <c r="D64" s="226">
        <v>1</v>
      </c>
      <c r="E64" s="226" t="s">
        <v>2029</v>
      </c>
      <c r="F64" s="226" t="s">
        <v>637</v>
      </c>
      <c r="G64" s="226">
        <v>1020</v>
      </c>
      <c r="H64" s="226" t="s">
        <v>318</v>
      </c>
      <c r="I64" s="227">
        <v>44526</v>
      </c>
      <c r="J64" s="226" t="s">
        <v>723</v>
      </c>
      <c r="K64" s="226" t="s">
        <v>2308</v>
      </c>
      <c r="L64" s="226">
        <v>28.5</v>
      </c>
      <c r="M64" s="226" t="s">
        <v>814</v>
      </c>
      <c r="N64" s="226" t="s">
        <v>54</v>
      </c>
      <c r="O64" s="226" t="s">
        <v>94</v>
      </c>
      <c r="P64" s="226" t="s">
        <v>725</v>
      </c>
      <c r="Q64" s="224" t="s">
        <v>2346</v>
      </c>
      <c r="R64" s="226" t="s">
        <v>731</v>
      </c>
      <c r="S64" s="226" t="s">
        <v>773</v>
      </c>
      <c r="T64" s="226" t="s">
        <v>753</v>
      </c>
      <c r="U64" s="226" t="s">
        <v>2309</v>
      </c>
      <c r="V64" s="226">
        <v>11.5</v>
      </c>
      <c r="W64" s="226">
        <v>1.5</v>
      </c>
      <c r="X64" s="247" t="s">
        <v>5</v>
      </c>
      <c r="Y64" s="226">
        <v>21.4</v>
      </c>
      <c r="Z64" s="226">
        <v>11510</v>
      </c>
      <c r="AD64" s="226">
        <v>0</v>
      </c>
      <c r="AE64" s="226" t="s">
        <v>350</v>
      </c>
      <c r="AF64" s="224">
        <v>1</v>
      </c>
      <c r="AG64" s="247" t="s">
        <v>359</v>
      </c>
      <c r="AH64" s="247" t="s">
        <v>5</v>
      </c>
      <c r="AI64" s="247" t="s">
        <v>5</v>
      </c>
      <c r="AJ64" s="247" t="s">
        <v>5</v>
      </c>
      <c r="AK64" s="247" t="s">
        <v>5</v>
      </c>
      <c r="AL64" s="226">
        <v>0</v>
      </c>
      <c r="AM64" s="247" t="s">
        <v>5</v>
      </c>
      <c r="AN64" s="247" t="s">
        <v>5</v>
      </c>
      <c r="AO64" s="247" t="s">
        <v>5</v>
      </c>
      <c r="AP64" s="246"/>
      <c r="AQ64" s="246" t="s">
        <v>753</v>
      </c>
      <c r="AR64" s="226" t="s">
        <v>737</v>
      </c>
    </row>
    <row r="65" spans="1:44" x14ac:dyDescent="0.2">
      <c r="A65" s="225">
        <v>10007201</v>
      </c>
      <c r="B65" s="246" t="s">
        <v>670</v>
      </c>
      <c r="C65" s="246" t="s">
        <v>671</v>
      </c>
      <c r="D65" s="246">
        <v>1</v>
      </c>
      <c r="E65" s="246" t="s">
        <v>639</v>
      </c>
      <c r="F65" s="247">
        <v>7</v>
      </c>
      <c r="G65" s="247">
        <v>1020</v>
      </c>
      <c r="H65" s="246" t="s">
        <v>318</v>
      </c>
      <c r="I65" s="227">
        <v>44519</v>
      </c>
      <c r="J65" s="246" t="s">
        <v>723</v>
      </c>
      <c r="K65" s="246" t="s">
        <v>2312</v>
      </c>
      <c r="L65" s="246">
        <v>46.51</v>
      </c>
      <c r="M65" s="246" t="s">
        <v>724</v>
      </c>
      <c r="N65" s="246" t="s">
        <v>54</v>
      </c>
      <c r="O65" s="246" t="s">
        <v>94</v>
      </c>
      <c r="P65" s="246" t="s">
        <v>2026</v>
      </c>
      <c r="Q65" s="224" t="s">
        <v>2347</v>
      </c>
      <c r="R65" s="226" t="s">
        <v>426</v>
      </c>
      <c r="S65" s="226" t="s">
        <v>426</v>
      </c>
      <c r="T65" s="246" t="s">
        <v>726</v>
      </c>
      <c r="U65" s="226" t="s">
        <v>795</v>
      </c>
      <c r="V65" s="226">
        <v>105.9</v>
      </c>
      <c r="W65" s="247" t="s">
        <v>5</v>
      </c>
      <c r="X65" s="247" t="s">
        <v>5</v>
      </c>
      <c r="Y65" s="226">
        <v>15.3</v>
      </c>
      <c r="Z65" s="226">
        <v>0</v>
      </c>
      <c r="AD65" s="226">
        <v>0</v>
      </c>
      <c r="AF65" s="224">
        <v>1</v>
      </c>
      <c r="AG65" s="247" t="s">
        <v>171</v>
      </c>
      <c r="AH65" s="247" t="s">
        <v>5</v>
      </c>
      <c r="AI65" s="247" t="s">
        <v>5</v>
      </c>
      <c r="AJ65" s="247" t="s">
        <v>5</v>
      </c>
      <c r="AK65" s="247" t="s">
        <v>5</v>
      </c>
      <c r="AL65" s="226">
        <v>36</v>
      </c>
      <c r="AM65" s="247">
        <v>1</v>
      </c>
      <c r="AN65" s="247">
        <v>1</v>
      </c>
      <c r="AO65" s="247" t="s">
        <v>5</v>
      </c>
      <c r="AP65" s="246"/>
      <c r="AQ65" s="246" t="s">
        <v>726</v>
      </c>
      <c r="AR65" s="226" t="s">
        <v>737</v>
      </c>
    </row>
    <row r="66" spans="1:44" x14ac:dyDescent="0.2">
      <c r="A66" s="225">
        <v>10007201</v>
      </c>
      <c r="B66" s="246" t="s">
        <v>670</v>
      </c>
      <c r="C66" s="246" t="s">
        <v>671</v>
      </c>
      <c r="D66" s="246">
        <v>1</v>
      </c>
      <c r="E66" s="246" t="s">
        <v>639</v>
      </c>
      <c r="F66" s="247">
        <v>7</v>
      </c>
      <c r="G66" s="247">
        <v>1020</v>
      </c>
      <c r="H66" s="246" t="s">
        <v>318</v>
      </c>
      <c r="I66" s="227">
        <v>44519</v>
      </c>
      <c r="J66" s="246" t="s">
        <v>723</v>
      </c>
      <c r="K66" s="246" t="s">
        <v>2312</v>
      </c>
      <c r="L66" s="246">
        <v>46.51</v>
      </c>
      <c r="M66" s="246" t="s">
        <v>724</v>
      </c>
      <c r="N66" s="246" t="s">
        <v>54</v>
      </c>
      <c r="O66" s="246" t="s">
        <v>94</v>
      </c>
      <c r="P66" s="246" t="s">
        <v>2026</v>
      </c>
      <c r="Q66" s="224" t="s">
        <v>2347</v>
      </c>
      <c r="R66" s="226" t="s">
        <v>426</v>
      </c>
      <c r="S66" s="226" t="s">
        <v>426</v>
      </c>
      <c r="T66" s="246" t="s">
        <v>726</v>
      </c>
      <c r="U66" s="226" t="s">
        <v>795</v>
      </c>
      <c r="V66" s="226">
        <v>105.9</v>
      </c>
      <c r="W66" s="247" t="s">
        <v>5</v>
      </c>
      <c r="X66" s="247" t="s">
        <v>5</v>
      </c>
      <c r="Y66" s="226">
        <v>15.3</v>
      </c>
      <c r="Z66" s="226">
        <v>0</v>
      </c>
      <c r="AD66" s="226">
        <v>0</v>
      </c>
      <c r="AF66" s="224">
        <v>2</v>
      </c>
      <c r="AG66" s="247" t="s">
        <v>57</v>
      </c>
      <c r="AH66" s="247">
        <v>0</v>
      </c>
      <c r="AI66" s="247" t="s">
        <v>5</v>
      </c>
      <c r="AJ66" s="247">
        <v>10.199999999999999</v>
      </c>
      <c r="AK66" s="247">
        <v>10.199999999999999</v>
      </c>
      <c r="AL66" s="226">
        <v>0</v>
      </c>
      <c r="AM66" s="247">
        <v>20</v>
      </c>
      <c r="AN66" s="247">
        <v>2</v>
      </c>
      <c r="AO66" s="247" t="s">
        <v>5</v>
      </c>
      <c r="AP66" s="246"/>
      <c r="AQ66" s="246" t="s">
        <v>726</v>
      </c>
      <c r="AR66" s="226" t="s">
        <v>737</v>
      </c>
    </row>
    <row r="67" spans="1:44" ht="15" x14ac:dyDescent="0.2">
      <c r="A67" s="225">
        <v>10007201</v>
      </c>
      <c r="B67" s="246" t="s">
        <v>670</v>
      </c>
      <c r="C67" s="246" t="s">
        <v>671</v>
      </c>
      <c r="D67" s="246">
        <v>1</v>
      </c>
      <c r="E67" s="246" t="s">
        <v>639</v>
      </c>
      <c r="F67" s="247">
        <v>7</v>
      </c>
      <c r="G67" s="247">
        <v>1020</v>
      </c>
      <c r="H67" s="246" t="s">
        <v>318</v>
      </c>
      <c r="I67" s="227">
        <v>44519</v>
      </c>
      <c r="J67" s="246" t="s">
        <v>723</v>
      </c>
      <c r="K67" s="246" t="s">
        <v>2312</v>
      </c>
      <c r="L67" s="246">
        <v>46.51</v>
      </c>
      <c r="M67" s="246" t="s">
        <v>724</v>
      </c>
      <c r="N67" s="246" t="s">
        <v>54</v>
      </c>
      <c r="O67" s="246" t="s">
        <v>94</v>
      </c>
      <c r="P67" s="246" t="s">
        <v>2026</v>
      </c>
      <c r="Q67" s="247" t="s">
        <v>2348</v>
      </c>
      <c r="R67" s="246" t="s">
        <v>731</v>
      </c>
      <c r="S67" s="248" t="s">
        <v>1569</v>
      </c>
      <c r="T67" s="246" t="s">
        <v>726</v>
      </c>
      <c r="U67" s="226" t="s">
        <v>795</v>
      </c>
      <c r="V67" s="226">
        <v>105.9</v>
      </c>
      <c r="W67" s="247">
        <v>10.8</v>
      </c>
      <c r="X67" s="247" t="s">
        <v>5</v>
      </c>
      <c r="Y67" s="247">
        <v>15.3</v>
      </c>
      <c r="Z67" s="247">
        <v>11450</v>
      </c>
      <c r="AA67" s="247"/>
      <c r="AB67" s="247"/>
      <c r="AC67" s="247"/>
      <c r="AD67" s="247">
        <v>0</v>
      </c>
      <c r="AE67" s="247"/>
      <c r="AF67" s="247">
        <v>1</v>
      </c>
      <c r="AG67" s="247" t="s">
        <v>57</v>
      </c>
      <c r="AH67" s="247">
        <v>80</v>
      </c>
      <c r="AI67" s="247" t="s">
        <v>5</v>
      </c>
      <c r="AJ67" s="247">
        <v>3.5</v>
      </c>
      <c r="AK67" s="247">
        <v>7</v>
      </c>
      <c r="AL67" s="226">
        <v>400</v>
      </c>
      <c r="AM67" s="247">
        <v>850</v>
      </c>
      <c r="AN67" s="247">
        <v>1</v>
      </c>
      <c r="AO67" s="247" t="s">
        <v>5</v>
      </c>
      <c r="AP67" s="246"/>
      <c r="AQ67" s="246" t="s">
        <v>726</v>
      </c>
      <c r="AR67" s="226" t="s">
        <v>737</v>
      </c>
    </row>
    <row r="68" spans="1:44" ht="15" x14ac:dyDescent="0.2">
      <c r="A68" s="225">
        <v>10007201</v>
      </c>
      <c r="B68" s="246" t="s">
        <v>670</v>
      </c>
      <c r="C68" s="246" t="s">
        <v>671</v>
      </c>
      <c r="D68" s="246">
        <v>1</v>
      </c>
      <c r="E68" s="246" t="s">
        <v>639</v>
      </c>
      <c r="F68" s="247">
        <v>7</v>
      </c>
      <c r="G68" s="247">
        <v>1020</v>
      </c>
      <c r="H68" s="246" t="s">
        <v>318</v>
      </c>
      <c r="I68" s="227">
        <v>44519</v>
      </c>
      <c r="J68" s="246" t="s">
        <v>723</v>
      </c>
      <c r="K68" s="246" t="s">
        <v>2312</v>
      </c>
      <c r="L68" s="246">
        <v>46.51</v>
      </c>
      <c r="M68" s="246" t="s">
        <v>724</v>
      </c>
      <c r="N68" s="246" t="s">
        <v>54</v>
      </c>
      <c r="O68" s="246" t="s">
        <v>94</v>
      </c>
      <c r="P68" s="246" t="s">
        <v>2026</v>
      </c>
      <c r="Q68" s="247" t="s">
        <v>2348</v>
      </c>
      <c r="R68" s="246" t="s">
        <v>731</v>
      </c>
      <c r="S68" s="248" t="s">
        <v>1569</v>
      </c>
      <c r="T68" s="246" t="s">
        <v>726</v>
      </c>
      <c r="U68" s="226" t="s">
        <v>795</v>
      </c>
      <c r="V68" s="226">
        <v>105.9</v>
      </c>
      <c r="W68" s="247">
        <v>10.8</v>
      </c>
      <c r="X68" s="247" t="s">
        <v>5</v>
      </c>
      <c r="Y68" s="247">
        <v>15.3</v>
      </c>
      <c r="Z68" s="247">
        <v>11450</v>
      </c>
      <c r="AA68" s="247"/>
      <c r="AB68" s="247"/>
      <c r="AC68" s="247"/>
      <c r="AD68" s="247">
        <v>0</v>
      </c>
      <c r="AE68" s="247"/>
      <c r="AF68" s="247">
        <v>2</v>
      </c>
      <c r="AG68" s="247" t="s">
        <v>57</v>
      </c>
      <c r="AH68" s="247">
        <v>2800</v>
      </c>
      <c r="AI68" s="247" t="s">
        <v>5</v>
      </c>
      <c r="AJ68" s="247">
        <v>4</v>
      </c>
      <c r="AK68" s="247">
        <v>4</v>
      </c>
      <c r="AL68" s="226">
        <v>210</v>
      </c>
      <c r="AM68" s="247">
        <v>50</v>
      </c>
      <c r="AN68" s="247">
        <v>1</v>
      </c>
      <c r="AO68" s="247" t="s">
        <v>5</v>
      </c>
      <c r="AP68" s="246"/>
      <c r="AQ68" s="246" t="s">
        <v>726</v>
      </c>
      <c r="AR68" s="226" t="s">
        <v>737</v>
      </c>
    </row>
    <row r="69" spans="1:44" ht="15" x14ac:dyDescent="0.2">
      <c r="A69" s="225">
        <v>10007201</v>
      </c>
      <c r="B69" s="246" t="s">
        <v>670</v>
      </c>
      <c r="C69" s="246" t="s">
        <v>671</v>
      </c>
      <c r="D69" s="246">
        <v>1</v>
      </c>
      <c r="E69" s="246" t="s">
        <v>639</v>
      </c>
      <c r="F69" s="247">
        <v>7</v>
      </c>
      <c r="G69" s="247">
        <v>1020</v>
      </c>
      <c r="H69" s="246" t="s">
        <v>318</v>
      </c>
      <c r="I69" s="227">
        <v>44519</v>
      </c>
      <c r="J69" s="246" t="s">
        <v>723</v>
      </c>
      <c r="K69" s="246" t="s">
        <v>2312</v>
      </c>
      <c r="L69" s="246">
        <v>46.51</v>
      </c>
      <c r="M69" s="246" t="s">
        <v>724</v>
      </c>
      <c r="N69" s="246" t="s">
        <v>54</v>
      </c>
      <c r="O69" s="246" t="s">
        <v>94</v>
      </c>
      <c r="P69" s="246" t="s">
        <v>2026</v>
      </c>
      <c r="Q69" s="247" t="s">
        <v>2348</v>
      </c>
      <c r="R69" s="246" t="s">
        <v>731</v>
      </c>
      <c r="S69" s="248" t="s">
        <v>1569</v>
      </c>
      <c r="T69" s="246" t="s">
        <v>726</v>
      </c>
      <c r="U69" s="226" t="s">
        <v>795</v>
      </c>
      <c r="V69" s="226">
        <v>105.9</v>
      </c>
      <c r="W69" s="247">
        <v>10.8</v>
      </c>
      <c r="X69" s="247" t="s">
        <v>5</v>
      </c>
      <c r="Y69" s="247">
        <v>15.3</v>
      </c>
      <c r="Z69" s="247">
        <v>11450</v>
      </c>
      <c r="AA69" s="247"/>
      <c r="AB69" s="247"/>
      <c r="AC69" s="247"/>
      <c r="AD69" s="247">
        <v>0</v>
      </c>
      <c r="AE69" s="247"/>
      <c r="AF69" s="247">
        <v>3</v>
      </c>
      <c r="AG69" s="247" t="s">
        <v>57</v>
      </c>
      <c r="AH69" s="247">
        <v>2600</v>
      </c>
      <c r="AI69" s="247" t="s">
        <v>5</v>
      </c>
      <c r="AJ69" s="247">
        <v>5</v>
      </c>
      <c r="AK69" s="247">
        <v>6</v>
      </c>
      <c r="AL69" s="226">
        <v>600</v>
      </c>
      <c r="AM69" s="247">
        <v>500</v>
      </c>
      <c r="AN69" s="247">
        <v>1</v>
      </c>
      <c r="AO69" s="247" t="s">
        <v>5</v>
      </c>
      <c r="AP69" s="246"/>
      <c r="AQ69" s="246" t="s">
        <v>726</v>
      </c>
      <c r="AR69" s="226" t="s">
        <v>737</v>
      </c>
    </row>
    <row r="70" spans="1:44" ht="15" x14ac:dyDescent="0.2">
      <c r="A70" s="225">
        <v>10007201</v>
      </c>
      <c r="B70" s="246" t="s">
        <v>670</v>
      </c>
      <c r="C70" s="246" t="s">
        <v>671</v>
      </c>
      <c r="D70" s="246">
        <v>1</v>
      </c>
      <c r="E70" s="246" t="s">
        <v>639</v>
      </c>
      <c r="F70" s="247">
        <v>7</v>
      </c>
      <c r="G70" s="247">
        <v>1020</v>
      </c>
      <c r="H70" s="246" t="s">
        <v>318</v>
      </c>
      <c r="I70" s="227">
        <v>44519</v>
      </c>
      <c r="J70" s="246" t="s">
        <v>723</v>
      </c>
      <c r="K70" s="246" t="s">
        <v>2312</v>
      </c>
      <c r="L70" s="246">
        <v>46.51</v>
      </c>
      <c r="M70" s="246" t="s">
        <v>724</v>
      </c>
      <c r="N70" s="246" t="s">
        <v>54</v>
      </c>
      <c r="O70" s="246" t="s">
        <v>94</v>
      </c>
      <c r="P70" s="246" t="s">
        <v>2026</v>
      </c>
      <c r="Q70" s="247" t="s">
        <v>2348</v>
      </c>
      <c r="R70" s="246" t="s">
        <v>731</v>
      </c>
      <c r="S70" s="248" t="s">
        <v>1569</v>
      </c>
      <c r="T70" s="246" t="s">
        <v>726</v>
      </c>
      <c r="U70" s="226" t="s">
        <v>795</v>
      </c>
      <c r="V70" s="226">
        <v>105.9</v>
      </c>
      <c r="W70" s="247">
        <v>10.8</v>
      </c>
      <c r="X70" s="247" t="s">
        <v>5</v>
      </c>
      <c r="Y70" s="247">
        <v>15.3</v>
      </c>
      <c r="Z70" s="247">
        <v>11450</v>
      </c>
      <c r="AA70" s="247"/>
      <c r="AB70" s="247"/>
      <c r="AC70" s="247"/>
      <c r="AD70" s="247">
        <v>0</v>
      </c>
      <c r="AE70" s="247"/>
      <c r="AF70" s="247">
        <v>4</v>
      </c>
      <c r="AG70" s="247" t="s">
        <v>57</v>
      </c>
      <c r="AH70" s="247">
        <v>4000</v>
      </c>
      <c r="AI70" s="247" t="s">
        <v>5</v>
      </c>
      <c r="AJ70" s="247">
        <v>3</v>
      </c>
      <c r="AK70" s="247">
        <v>6</v>
      </c>
      <c r="AL70" s="226">
        <v>2100</v>
      </c>
      <c r="AM70" s="247">
        <v>800</v>
      </c>
      <c r="AN70" s="247">
        <v>1</v>
      </c>
      <c r="AO70" s="247" t="s">
        <v>5</v>
      </c>
      <c r="AP70" s="246"/>
      <c r="AQ70" s="246" t="s">
        <v>726</v>
      </c>
      <c r="AR70" s="226" t="s">
        <v>737</v>
      </c>
    </row>
    <row r="71" spans="1:44" ht="15" x14ac:dyDescent="0.2">
      <c r="A71" s="225">
        <v>10007201</v>
      </c>
      <c r="B71" s="246" t="s">
        <v>670</v>
      </c>
      <c r="C71" s="246" t="s">
        <v>671</v>
      </c>
      <c r="D71" s="246">
        <v>1</v>
      </c>
      <c r="E71" s="246" t="s">
        <v>639</v>
      </c>
      <c r="F71" s="247">
        <v>7</v>
      </c>
      <c r="G71" s="247">
        <v>1020</v>
      </c>
      <c r="H71" s="246" t="s">
        <v>318</v>
      </c>
      <c r="I71" s="227">
        <v>44519</v>
      </c>
      <c r="J71" s="246" t="s">
        <v>723</v>
      </c>
      <c r="K71" s="246" t="s">
        <v>2312</v>
      </c>
      <c r="L71" s="246">
        <v>46.51</v>
      </c>
      <c r="M71" s="246" t="s">
        <v>724</v>
      </c>
      <c r="N71" s="246" t="s">
        <v>54</v>
      </c>
      <c r="O71" s="246" t="s">
        <v>94</v>
      </c>
      <c r="P71" s="246" t="s">
        <v>2026</v>
      </c>
      <c r="Q71" s="247" t="s">
        <v>2348</v>
      </c>
      <c r="R71" s="246" t="s">
        <v>731</v>
      </c>
      <c r="S71" s="248" t="s">
        <v>1569</v>
      </c>
      <c r="T71" s="246" t="s">
        <v>726</v>
      </c>
      <c r="U71" s="226" t="s">
        <v>795</v>
      </c>
      <c r="V71" s="226">
        <v>105.9</v>
      </c>
      <c r="W71" s="247">
        <v>10.8</v>
      </c>
      <c r="X71" s="247" t="s">
        <v>5</v>
      </c>
      <c r="Y71" s="247">
        <v>15.3</v>
      </c>
      <c r="Z71" s="247">
        <v>11450</v>
      </c>
      <c r="AA71" s="247"/>
      <c r="AB71" s="247"/>
      <c r="AC71" s="247"/>
      <c r="AD71" s="247">
        <v>0</v>
      </c>
      <c r="AE71" s="247"/>
      <c r="AF71" s="247">
        <v>5</v>
      </c>
      <c r="AG71" s="247" t="s">
        <v>57</v>
      </c>
      <c r="AH71" s="247">
        <v>9000</v>
      </c>
      <c r="AI71" s="247" t="s">
        <v>5</v>
      </c>
      <c r="AJ71" s="247">
        <v>5</v>
      </c>
      <c r="AK71" s="247">
        <v>6</v>
      </c>
      <c r="AL71" s="226">
        <v>800</v>
      </c>
      <c r="AM71" s="247">
        <v>500</v>
      </c>
      <c r="AN71" s="247">
        <v>1</v>
      </c>
      <c r="AO71" s="247" t="s">
        <v>5</v>
      </c>
      <c r="AP71" s="246"/>
      <c r="AQ71" s="246" t="s">
        <v>726</v>
      </c>
      <c r="AR71" s="226" t="s">
        <v>737</v>
      </c>
    </row>
    <row r="72" spans="1:44" ht="15" x14ac:dyDescent="0.2">
      <c r="A72" s="225">
        <v>10007201</v>
      </c>
      <c r="B72" s="246" t="s">
        <v>670</v>
      </c>
      <c r="C72" s="246" t="s">
        <v>671</v>
      </c>
      <c r="D72" s="246">
        <v>1</v>
      </c>
      <c r="E72" s="246" t="s">
        <v>639</v>
      </c>
      <c r="F72" s="247">
        <v>7</v>
      </c>
      <c r="G72" s="247">
        <v>1020</v>
      </c>
      <c r="H72" s="246" t="s">
        <v>318</v>
      </c>
      <c r="I72" s="227">
        <v>44519</v>
      </c>
      <c r="J72" s="246" t="s">
        <v>723</v>
      </c>
      <c r="K72" s="246" t="s">
        <v>2312</v>
      </c>
      <c r="L72" s="246">
        <v>46.51</v>
      </c>
      <c r="M72" s="246" t="s">
        <v>724</v>
      </c>
      <c r="N72" s="246" t="s">
        <v>54</v>
      </c>
      <c r="O72" s="246" t="s">
        <v>94</v>
      </c>
      <c r="P72" s="246" t="s">
        <v>2026</v>
      </c>
      <c r="Q72" s="247" t="s">
        <v>2348</v>
      </c>
      <c r="R72" s="246" t="s">
        <v>731</v>
      </c>
      <c r="S72" s="248" t="s">
        <v>1569</v>
      </c>
      <c r="T72" s="246" t="s">
        <v>726</v>
      </c>
      <c r="U72" s="226" t="s">
        <v>795</v>
      </c>
      <c r="V72" s="226">
        <v>105.9</v>
      </c>
      <c r="W72" s="247">
        <v>10.8</v>
      </c>
      <c r="X72" s="247" t="s">
        <v>5</v>
      </c>
      <c r="Y72" s="247">
        <v>15.3</v>
      </c>
      <c r="Z72" s="247">
        <v>11450</v>
      </c>
      <c r="AA72" s="247"/>
      <c r="AB72" s="247"/>
      <c r="AC72" s="247"/>
      <c r="AD72" s="247">
        <v>0</v>
      </c>
      <c r="AE72" s="247"/>
      <c r="AF72" s="247">
        <v>6</v>
      </c>
      <c r="AG72" s="247" t="s">
        <v>57</v>
      </c>
      <c r="AH72" s="247">
        <v>10900</v>
      </c>
      <c r="AI72" s="247" t="s">
        <v>5</v>
      </c>
      <c r="AJ72" s="247">
        <v>3</v>
      </c>
      <c r="AK72" s="247">
        <v>4</v>
      </c>
      <c r="AL72" s="226">
        <v>550</v>
      </c>
      <c r="AM72" s="247">
        <v>200</v>
      </c>
      <c r="AN72" s="247">
        <v>1.5</v>
      </c>
      <c r="AO72" s="247" t="s">
        <v>5</v>
      </c>
      <c r="AP72" s="246"/>
      <c r="AQ72" s="246" t="s">
        <v>726</v>
      </c>
      <c r="AR72" s="226" t="s">
        <v>737</v>
      </c>
    </row>
    <row r="73" spans="1:44" ht="15" x14ac:dyDescent="0.2">
      <c r="A73" s="225">
        <v>10007201</v>
      </c>
      <c r="B73" s="246" t="s">
        <v>670</v>
      </c>
      <c r="C73" s="246" t="s">
        <v>671</v>
      </c>
      <c r="D73" s="246">
        <v>1</v>
      </c>
      <c r="E73" s="246" t="s">
        <v>639</v>
      </c>
      <c r="F73" s="247">
        <v>7</v>
      </c>
      <c r="G73" s="247">
        <v>1020</v>
      </c>
      <c r="H73" s="246" t="s">
        <v>318</v>
      </c>
      <c r="I73" s="227">
        <v>44519</v>
      </c>
      <c r="J73" s="246" t="s">
        <v>723</v>
      </c>
      <c r="K73" s="246" t="s">
        <v>2312</v>
      </c>
      <c r="L73" s="246">
        <v>46.51</v>
      </c>
      <c r="M73" s="246" t="s">
        <v>724</v>
      </c>
      <c r="N73" s="246" t="s">
        <v>54</v>
      </c>
      <c r="O73" s="246" t="s">
        <v>94</v>
      </c>
      <c r="P73" s="246" t="s">
        <v>2026</v>
      </c>
      <c r="Q73" s="247" t="s">
        <v>2348</v>
      </c>
      <c r="R73" s="246" t="s">
        <v>731</v>
      </c>
      <c r="S73" s="248" t="s">
        <v>1569</v>
      </c>
      <c r="T73" s="246" t="s">
        <v>726</v>
      </c>
      <c r="U73" s="226" t="s">
        <v>795</v>
      </c>
      <c r="V73" s="226">
        <v>105.9</v>
      </c>
      <c r="W73" s="247">
        <v>10.8</v>
      </c>
      <c r="X73" s="247" t="s">
        <v>5</v>
      </c>
      <c r="Y73" s="247">
        <v>15.3</v>
      </c>
      <c r="Z73" s="247">
        <v>11450</v>
      </c>
      <c r="AA73" s="247"/>
      <c r="AB73" s="247"/>
      <c r="AC73" s="247"/>
      <c r="AD73" s="247">
        <v>0</v>
      </c>
      <c r="AE73" s="247"/>
      <c r="AF73" s="247">
        <v>7</v>
      </c>
      <c r="AG73" s="247" t="s">
        <v>57</v>
      </c>
      <c r="AH73" s="247">
        <v>1700</v>
      </c>
      <c r="AI73" s="247" t="s">
        <v>5</v>
      </c>
      <c r="AJ73" s="247">
        <v>8</v>
      </c>
      <c r="AK73" s="247">
        <v>8</v>
      </c>
      <c r="AL73" s="226">
        <v>610</v>
      </c>
      <c r="AM73" s="247">
        <v>200</v>
      </c>
      <c r="AN73" s="247">
        <v>1</v>
      </c>
      <c r="AO73" s="247" t="s">
        <v>5</v>
      </c>
      <c r="AP73" s="246"/>
      <c r="AQ73" s="246" t="s">
        <v>726</v>
      </c>
      <c r="AR73" s="226" t="s">
        <v>737</v>
      </c>
    </row>
    <row r="74" spans="1:44" ht="15" x14ac:dyDescent="0.2">
      <c r="A74" s="225">
        <v>10007201</v>
      </c>
      <c r="B74" s="246" t="s">
        <v>670</v>
      </c>
      <c r="C74" s="246" t="s">
        <v>671</v>
      </c>
      <c r="D74" s="246">
        <v>1</v>
      </c>
      <c r="E74" s="246" t="s">
        <v>639</v>
      </c>
      <c r="F74" s="247">
        <v>7</v>
      </c>
      <c r="G74" s="247">
        <v>1020</v>
      </c>
      <c r="H74" s="246" t="s">
        <v>318</v>
      </c>
      <c r="I74" s="227">
        <v>44519</v>
      </c>
      <c r="J74" s="246" t="s">
        <v>723</v>
      </c>
      <c r="K74" s="246" t="s">
        <v>2312</v>
      </c>
      <c r="L74" s="246">
        <v>46.51</v>
      </c>
      <c r="M74" s="246" t="s">
        <v>724</v>
      </c>
      <c r="N74" s="246" t="s">
        <v>54</v>
      </c>
      <c r="O74" s="246" t="s">
        <v>94</v>
      </c>
      <c r="P74" s="246" t="s">
        <v>2026</v>
      </c>
      <c r="Q74" s="247" t="s">
        <v>2348</v>
      </c>
      <c r="R74" s="246" t="s">
        <v>731</v>
      </c>
      <c r="S74" s="248" t="s">
        <v>1569</v>
      </c>
      <c r="T74" s="246" t="s">
        <v>726</v>
      </c>
      <c r="U74" s="226" t="s">
        <v>795</v>
      </c>
      <c r="V74" s="226">
        <v>105.9</v>
      </c>
      <c r="W74" s="247">
        <v>10.8</v>
      </c>
      <c r="X74" s="247" t="s">
        <v>5</v>
      </c>
      <c r="Y74" s="247">
        <v>15.3</v>
      </c>
      <c r="Z74" s="247">
        <v>11450</v>
      </c>
      <c r="AA74" s="247"/>
      <c r="AB74" s="247"/>
      <c r="AC74" s="247"/>
      <c r="AD74" s="247">
        <v>0</v>
      </c>
      <c r="AE74" s="247"/>
      <c r="AF74" s="247">
        <v>8</v>
      </c>
      <c r="AG74" s="247" t="s">
        <v>57</v>
      </c>
      <c r="AH74" s="247">
        <v>8400</v>
      </c>
      <c r="AI74" s="247" t="s">
        <v>5</v>
      </c>
      <c r="AJ74" s="247">
        <v>7.8</v>
      </c>
      <c r="AK74" s="247">
        <v>8.1999999999999993</v>
      </c>
      <c r="AL74" s="226">
        <v>800</v>
      </c>
      <c r="AM74" s="247">
        <v>120</v>
      </c>
      <c r="AN74" s="247">
        <v>1</v>
      </c>
      <c r="AO74" s="247" t="s">
        <v>5</v>
      </c>
      <c r="AP74" s="246"/>
      <c r="AQ74" s="246" t="s">
        <v>726</v>
      </c>
      <c r="AR74" s="226" t="s">
        <v>737</v>
      </c>
    </row>
    <row r="75" spans="1:44" ht="15" x14ac:dyDescent="0.2">
      <c r="A75" s="225">
        <v>10007201</v>
      </c>
      <c r="B75" s="246" t="s">
        <v>670</v>
      </c>
      <c r="C75" s="246" t="s">
        <v>671</v>
      </c>
      <c r="D75" s="246">
        <v>1</v>
      </c>
      <c r="E75" s="246" t="s">
        <v>639</v>
      </c>
      <c r="F75" s="247">
        <v>7</v>
      </c>
      <c r="G75" s="247">
        <v>1020</v>
      </c>
      <c r="H75" s="246" t="s">
        <v>318</v>
      </c>
      <c r="I75" s="227">
        <v>44519</v>
      </c>
      <c r="J75" s="246" t="s">
        <v>723</v>
      </c>
      <c r="K75" s="246" t="s">
        <v>2312</v>
      </c>
      <c r="L75" s="246">
        <v>46.51</v>
      </c>
      <c r="M75" s="246" t="s">
        <v>724</v>
      </c>
      <c r="N75" s="246" t="s">
        <v>54</v>
      </c>
      <c r="O75" s="246" t="s">
        <v>94</v>
      </c>
      <c r="P75" s="246" t="s">
        <v>2026</v>
      </c>
      <c r="Q75" s="247" t="s">
        <v>2348</v>
      </c>
      <c r="R75" s="246" t="s">
        <v>731</v>
      </c>
      <c r="S75" s="248" t="s">
        <v>1569</v>
      </c>
      <c r="T75" s="246" t="s">
        <v>726</v>
      </c>
      <c r="U75" s="226" t="s">
        <v>795</v>
      </c>
      <c r="V75" s="226">
        <v>105.9</v>
      </c>
      <c r="W75" s="247">
        <v>10.8</v>
      </c>
      <c r="X75" s="247" t="s">
        <v>5</v>
      </c>
      <c r="Y75" s="247">
        <v>15.3</v>
      </c>
      <c r="Z75" s="247">
        <v>11450</v>
      </c>
      <c r="AA75" s="247"/>
      <c r="AB75" s="247"/>
      <c r="AC75" s="247"/>
      <c r="AD75" s="247">
        <v>0</v>
      </c>
      <c r="AE75" s="247"/>
      <c r="AF75" s="247">
        <v>9</v>
      </c>
      <c r="AG75" s="247" t="s">
        <v>57</v>
      </c>
      <c r="AH75" s="247">
        <v>11000</v>
      </c>
      <c r="AI75" s="247" t="s">
        <v>5</v>
      </c>
      <c r="AJ75" s="247">
        <v>7.5</v>
      </c>
      <c r="AK75" s="247">
        <v>7.5</v>
      </c>
      <c r="AL75" s="226">
        <v>600</v>
      </c>
      <c r="AM75" s="247">
        <v>50</v>
      </c>
      <c r="AN75" s="247">
        <v>1</v>
      </c>
      <c r="AO75" s="247" t="s">
        <v>5</v>
      </c>
      <c r="AP75" s="246"/>
      <c r="AQ75" s="246" t="s">
        <v>726</v>
      </c>
      <c r="AR75" s="226" t="s">
        <v>737</v>
      </c>
    </row>
    <row r="76" spans="1:44" x14ac:dyDescent="0.2">
      <c r="A76" s="225">
        <v>10007201</v>
      </c>
      <c r="B76" s="246" t="s">
        <v>670</v>
      </c>
      <c r="C76" s="246" t="s">
        <v>671</v>
      </c>
      <c r="D76" s="246">
        <v>1</v>
      </c>
      <c r="E76" s="246" t="s">
        <v>639</v>
      </c>
      <c r="F76" s="247">
        <v>7</v>
      </c>
      <c r="G76" s="247">
        <v>1020</v>
      </c>
      <c r="H76" s="246" t="s">
        <v>318</v>
      </c>
      <c r="I76" s="227">
        <v>44519</v>
      </c>
      <c r="J76" s="246" t="s">
        <v>723</v>
      </c>
      <c r="K76" s="246" t="s">
        <v>2312</v>
      </c>
      <c r="L76" s="246">
        <v>46.51</v>
      </c>
      <c r="M76" s="246" t="s">
        <v>724</v>
      </c>
      <c r="N76" s="246" t="s">
        <v>54</v>
      </c>
      <c r="O76" s="246" t="s">
        <v>94</v>
      </c>
      <c r="P76" s="246" t="s">
        <v>2026</v>
      </c>
      <c r="Q76" s="224" t="s">
        <v>2349</v>
      </c>
      <c r="R76" s="226" t="s">
        <v>426</v>
      </c>
      <c r="S76" s="226" t="s">
        <v>426</v>
      </c>
      <c r="T76" s="246" t="s">
        <v>726</v>
      </c>
      <c r="U76" s="226" t="s">
        <v>795</v>
      </c>
      <c r="V76" s="226">
        <v>117.35</v>
      </c>
      <c r="W76" s="247" t="s">
        <v>5</v>
      </c>
      <c r="X76" s="247" t="s">
        <v>5</v>
      </c>
      <c r="Y76" s="226">
        <v>15.3</v>
      </c>
      <c r="Z76" s="226">
        <v>0</v>
      </c>
      <c r="AD76" s="226">
        <v>0</v>
      </c>
      <c r="AF76" s="224">
        <v>1</v>
      </c>
      <c r="AG76" s="247" t="s">
        <v>171</v>
      </c>
      <c r="AH76" s="247" t="s">
        <v>5</v>
      </c>
      <c r="AI76" s="247" t="s">
        <v>5</v>
      </c>
      <c r="AJ76" s="247" t="s">
        <v>5</v>
      </c>
      <c r="AK76" s="247" t="s">
        <v>5</v>
      </c>
      <c r="AL76" s="226">
        <v>129</v>
      </c>
      <c r="AM76" s="247">
        <v>1</v>
      </c>
      <c r="AN76" s="247">
        <v>2</v>
      </c>
      <c r="AO76" s="247" t="s">
        <v>5</v>
      </c>
      <c r="AP76" s="246"/>
      <c r="AQ76" s="246" t="s">
        <v>726</v>
      </c>
      <c r="AR76" s="226" t="s">
        <v>737</v>
      </c>
    </row>
    <row r="77" spans="1:44" x14ac:dyDescent="0.2">
      <c r="A77" s="225">
        <v>10007201</v>
      </c>
      <c r="B77" s="246" t="s">
        <v>670</v>
      </c>
      <c r="C77" s="246" t="s">
        <v>671</v>
      </c>
      <c r="D77" s="246">
        <v>1</v>
      </c>
      <c r="E77" s="246" t="s">
        <v>639</v>
      </c>
      <c r="F77" s="247">
        <v>7</v>
      </c>
      <c r="G77" s="247">
        <v>1020</v>
      </c>
      <c r="H77" s="246" t="s">
        <v>318</v>
      </c>
      <c r="I77" s="227">
        <v>44519</v>
      </c>
      <c r="J77" s="246" t="s">
        <v>723</v>
      </c>
      <c r="K77" s="246" t="s">
        <v>2312</v>
      </c>
      <c r="L77" s="246">
        <v>46.51</v>
      </c>
      <c r="M77" s="246" t="s">
        <v>724</v>
      </c>
      <c r="N77" s="246" t="s">
        <v>54</v>
      </c>
      <c r="O77" s="246" t="s">
        <v>94</v>
      </c>
      <c r="P77" s="246" t="s">
        <v>2026</v>
      </c>
      <c r="Q77" s="224" t="s">
        <v>2349</v>
      </c>
      <c r="R77" s="226" t="s">
        <v>426</v>
      </c>
      <c r="S77" s="226" t="s">
        <v>426</v>
      </c>
      <c r="T77" s="246" t="s">
        <v>726</v>
      </c>
      <c r="U77" s="226" t="s">
        <v>795</v>
      </c>
      <c r="V77" s="226">
        <v>117.35</v>
      </c>
      <c r="W77" s="247" t="s">
        <v>5</v>
      </c>
      <c r="X77" s="247" t="s">
        <v>5</v>
      </c>
      <c r="Y77" s="226">
        <v>15.3</v>
      </c>
      <c r="Z77" s="226">
        <v>0</v>
      </c>
      <c r="AD77" s="226">
        <v>0</v>
      </c>
      <c r="AF77" s="224">
        <v>2</v>
      </c>
      <c r="AG77" s="247" t="s">
        <v>57</v>
      </c>
      <c r="AH77" s="247">
        <v>0</v>
      </c>
      <c r="AI77" s="247" t="s">
        <v>5</v>
      </c>
      <c r="AJ77" s="247">
        <v>6.5</v>
      </c>
      <c r="AK77" s="247">
        <v>8</v>
      </c>
      <c r="AL77" s="226">
        <v>0</v>
      </c>
      <c r="AM77" s="247">
        <v>380</v>
      </c>
      <c r="AN77" s="247">
        <v>1.5</v>
      </c>
      <c r="AO77" s="247" t="s">
        <v>5</v>
      </c>
      <c r="AP77" s="246"/>
      <c r="AQ77" s="246" t="s">
        <v>726</v>
      </c>
      <c r="AR77" s="226" t="s">
        <v>737</v>
      </c>
    </row>
    <row r="78" spans="1:44" x14ac:dyDescent="0.2">
      <c r="A78" s="225">
        <v>10007201</v>
      </c>
      <c r="B78" s="246" t="s">
        <v>670</v>
      </c>
      <c r="C78" s="246" t="s">
        <v>671</v>
      </c>
      <c r="D78" s="246">
        <v>1</v>
      </c>
      <c r="E78" s="246" t="s">
        <v>639</v>
      </c>
      <c r="F78" s="247">
        <v>7</v>
      </c>
      <c r="G78" s="247">
        <v>1020</v>
      </c>
      <c r="H78" s="246" t="s">
        <v>318</v>
      </c>
      <c r="I78" s="227">
        <v>44519</v>
      </c>
      <c r="J78" s="246" t="s">
        <v>723</v>
      </c>
      <c r="K78" s="246" t="s">
        <v>2312</v>
      </c>
      <c r="L78" s="246">
        <v>46.51</v>
      </c>
      <c r="M78" s="246" t="s">
        <v>724</v>
      </c>
      <c r="N78" s="246" t="s">
        <v>54</v>
      </c>
      <c r="O78" s="246" t="s">
        <v>94</v>
      </c>
      <c r="P78" s="246" t="s">
        <v>2026</v>
      </c>
      <c r="Q78" s="224" t="s">
        <v>2350</v>
      </c>
      <c r="R78" s="226" t="s">
        <v>426</v>
      </c>
      <c r="S78" s="226" t="s">
        <v>426</v>
      </c>
      <c r="T78" s="246" t="s">
        <v>726</v>
      </c>
      <c r="U78" s="226" t="s">
        <v>795</v>
      </c>
      <c r="V78" s="226">
        <v>128.85</v>
      </c>
      <c r="W78" s="247" t="s">
        <v>5</v>
      </c>
      <c r="X78" s="247" t="s">
        <v>5</v>
      </c>
      <c r="Y78" s="226">
        <v>15.3</v>
      </c>
      <c r="Z78" s="226">
        <v>0</v>
      </c>
      <c r="AD78" s="226">
        <v>0</v>
      </c>
      <c r="AF78" s="224">
        <v>1</v>
      </c>
      <c r="AG78" s="247" t="s">
        <v>161</v>
      </c>
      <c r="AH78" s="247">
        <v>0</v>
      </c>
      <c r="AI78" s="247" t="s">
        <v>5</v>
      </c>
      <c r="AJ78" s="247">
        <v>4.5</v>
      </c>
      <c r="AK78" s="247">
        <v>5.5</v>
      </c>
      <c r="AL78" s="226">
        <v>225</v>
      </c>
      <c r="AM78" s="247">
        <v>0</v>
      </c>
      <c r="AN78" s="247">
        <v>3.5</v>
      </c>
      <c r="AO78" s="247" t="s">
        <v>5</v>
      </c>
      <c r="AP78" s="246"/>
      <c r="AQ78" s="246" t="s">
        <v>726</v>
      </c>
      <c r="AR78" s="226" t="s">
        <v>737</v>
      </c>
    </row>
    <row r="79" spans="1:44" x14ac:dyDescent="0.2">
      <c r="A79" s="225">
        <v>10007201</v>
      </c>
      <c r="B79" s="246" t="s">
        <v>670</v>
      </c>
      <c r="C79" s="246" t="s">
        <v>671</v>
      </c>
      <c r="D79" s="246">
        <v>1</v>
      </c>
      <c r="E79" s="246" t="s">
        <v>639</v>
      </c>
      <c r="F79" s="247">
        <v>7</v>
      </c>
      <c r="G79" s="247">
        <v>1020</v>
      </c>
      <c r="H79" s="246" t="s">
        <v>318</v>
      </c>
      <c r="I79" s="227">
        <v>44519</v>
      </c>
      <c r="J79" s="246" t="s">
        <v>723</v>
      </c>
      <c r="K79" s="246" t="s">
        <v>2312</v>
      </c>
      <c r="L79" s="246">
        <v>46.51</v>
      </c>
      <c r="M79" s="246" t="s">
        <v>724</v>
      </c>
      <c r="N79" s="246" t="s">
        <v>54</v>
      </c>
      <c r="O79" s="246" t="s">
        <v>94</v>
      </c>
      <c r="P79" s="246" t="s">
        <v>2026</v>
      </c>
      <c r="Q79" s="224" t="s">
        <v>2350</v>
      </c>
      <c r="R79" s="226" t="s">
        <v>426</v>
      </c>
      <c r="S79" s="226" t="s">
        <v>426</v>
      </c>
      <c r="T79" s="246" t="s">
        <v>726</v>
      </c>
      <c r="U79" s="226" t="s">
        <v>795</v>
      </c>
      <c r="V79" s="226">
        <v>128.85</v>
      </c>
      <c r="W79" s="247" t="s">
        <v>5</v>
      </c>
      <c r="X79" s="247" t="s">
        <v>5</v>
      </c>
      <c r="Y79" s="226">
        <v>15.3</v>
      </c>
      <c r="Z79" s="226">
        <v>0</v>
      </c>
      <c r="AD79" s="226">
        <v>0</v>
      </c>
      <c r="AF79" s="224">
        <v>2</v>
      </c>
      <c r="AG79" s="247" t="s">
        <v>99</v>
      </c>
      <c r="AH79" s="247">
        <v>0</v>
      </c>
      <c r="AI79" s="247" t="s">
        <v>5</v>
      </c>
      <c r="AJ79" s="247">
        <v>11.5</v>
      </c>
      <c r="AK79" s="247">
        <v>11.5</v>
      </c>
      <c r="AL79" s="226">
        <v>10</v>
      </c>
      <c r="AM79" s="247">
        <v>20</v>
      </c>
      <c r="AN79" s="247">
        <v>0.5</v>
      </c>
      <c r="AO79" s="247" t="s">
        <v>5</v>
      </c>
      <c r="AP79" s="246"/>
      <c r="AQ79" s="246" t="s">
        <v>726</v>
      </c>
      <c r="AR79" s="226" t="s">
        <v>737</v>
      </c>
    </row>
    <row r="80" spans="1:44" ht="15" x14ac:dyDescent="0.2">
      <c r="A80" s="225">
        <v>10007201</v>
      </c>
      <c r="B80" s="246" t="s">
        <v>670</v>
      </c>
      <c r="C80" s="246" t="s">
        <v>671</v>
      </c>
      <c r="D80" s="246">
        <v>1</v>
      </c>
      <c r="E80" s="246" t="s">
        <v>639</v>
      </c>
      <c r="F80" s="247">
        <v>7</v>
      </c>
      <c r="G80" s="247">
        <v>1020</v>
      </c>
      <c r="H80" s="246" t="s">
        <v>318</v>
      </c>
      <c r="I80" s="227">
        <v>44519</v>
      </c>
      <c r="J80" s="246" t="s">
        <v>723</v>
      </c>
      <c r="K80" s="246" t="s">
        <v>2312</v>
      </c>
      <c r="L80" s="246">
        <v>46.51</v>
      </c>
      <c r="M80" s="246" t="s">
        <v>724</v>
      </c>
      <c r="N80" s="246" t="s">
        <v>54</v>
      </c>
      <c r="O80" s="246" t="s">
        <v>94</v>
      </c>
      <c r="P80" s="246" t="s">
        <v>2026</v>
      </c>
      <c r="Q80" s="247" t="s">
        <v>2351</v>
      </c>
      <c r="R80" s="246" t="s">
        <v>731</v>
      </c>
      <c r="S80" s="248" t="s">
        <v>1569</v>
      </c>
      <c r="T80" s="246" t="s">
        <v>726</v>
      </c>
      <c r="U80" s="226" t="s">
        <v>795</v>
      </c>
      <c r="V80" s="226">
        <v>128.85</v>
      </c>
      <c r="W80" s="247">
        <v>8.8000000000000007</v>
      </c>
      <c r="X80" s="247" t="s">
        <v>5</v>
      </c>
      <c r="Y80" s="247">
        <v>15.3</v>
      </c>
      <c r="Z80" s="247">
        <v>11640</v>
      </c>
      <c r="AA80" s="247"/>
      <c r="AB80" s="247"/>
      <c r="AC80" s="247"/>
      <c r="AD80" s="247">
        <v>0</v>
      </c>
      <c r="AE80" s="247"/>
      <c r="AF80" s="247">
        <v>1</v>
      </c>
      <c r="AG80" s="247" t="s">
        <v>57</v>
      </c>
      <c r="AH80" s="247">
        <v>870</v>
      </c>
      <c r="AI80" s="247" t="s">
        <v>5</v>
      </c>
      <c r="AJ80" s="247">
        <v>3</v>
      </c>
      <c r="AK80" s="247">
        <v>3</v>
      </c>
      <c r="AL80" s="226">
        <v>280</v>
      </c>
      <c r="AM80" s="247">
        <v>50</v>
      </c>
      <c r="AN80" s="247">
        <v>1</v>
      </c>
      <c r="AO80" s="247" t="s">
        <v>5</v>
      </c>
      <c r="AP80" s="246"/>
      <c r="AQ80" s="246" t="s">
        <v>726</v>
      </c>
      <c r="AR80" s="226" t="s">
        <v>737</v>
      </c>
    </row>
    <row r="81" spans="1:44" ht="15" x14ac:dyDescent="0.2">
      <c r="A81" s="225">
        <v>10007201</v>
      </c>
      <c r="B81" s="246" t="s">
        <v>670</v>
      </c>
      <c r="C81" s="246" t="s">
        <v>671</v>
      </c>
      <c r="D81" s="246">
        <v>1</v>
      </c>
      <c r="E81" s="246" t="s">
        <v>639</v>
      </c>
      <c r="F81" s="247">
        <v>7</v>
      </c>
      <c r="G81" s="247">
        <v>1020</v>
      </c>
      <c r="H81" s="246" t="s">
        <v>318</v>
      </c>
      <c r="I81" s="227">
        <v>44519</v>
      </c>
      <c r="J81" s="246" t="s">
        <v>723</v>
      </c>
      <c r="K81" s="246" t="s">
        <v>2312</v>
      </c>
      <c r="L81" s="246">
        <v>46.51</v>
      </c>
      <c r="M81" s="246" t="s">
        <v>724</v>
      </c>
      <c r="N81" s="246" t="s">
        <v>54</v>
      </c>
      <c r="O81" s="246" t="s">
        <v>94</v>
      </c>
      <c r="P81" s="246" t="s">
        <v>2026</v>
      </c>
      <c r="Q81" s="247" t="s">
        <v>2351</v>
      </c>
      <c r="R81" s="246" t="s">
        <v>731</v>
      </c>
      <c r="S81" s="248" t="s">
        <v>1569</v>
      </c>
      <c r="T81" s="246" t="s">
        <v>726</v>
      </c>
      <c r="U81" s="226" t="s">
        <v>795</v>
      </c>
      <c r="V81" s="226">
        <v>128.85</v>
      </c>
      <c r="W81" s="247">
        <v>8.8000000000000007</v>
      </c>
      <c r="X81" s="247" t="s">
        <v>5</v>
      </c>
      <c r="Y81" s="247">
        <v>15.3</v>
      </c>
      <c r="Z81" s="247">
        <v>11640</v>
      </c>
      <c r="AA81" s="247"/>
      <c r="AB81" s="247"/>
      <c r="AC81" s="247"/>
      <c r="AD81" s="247">
        <v>0</v>
      </c>
      <c r="AE81" s="247"/>
      <c r="AF81" s="247">
        <v>2</v>
      </c>
      <c r="AG81" s="247" t="s">
        <v>133</v>
      </c>
      <c r="AH81" s="247">
        <v>1500</v>
      </c>
      <c r="AI81" s="247" t="s">
        <v>5</v>
      </c>
      <c r="AJ81" s="247">
        <v>4</v>
      </c>
      <c r="AK81" s="247">
        <v>4</v>
      </c>
      <c r="AL81" s="226">
        <v>110</v>
      </c>
      <c r="AM81" s="247">
        <v>50</v>
      </c>
      <c r="AN81" s="247">
        <v>1</v>
      </c>
      <c r="AO81" s="247" t="s">
        <v>5</v>
      </c>
      <c r="AP81" s="246"/>
      <c r="AQ81" s="246" t="s">
        <v>726</v>
      </c>
      <c r="AR81" s="226" t="s">
        <v>737</v>
      </c>
    </row>
    <row r="82" spans="1:44" ht="15" x14ac:dyDescent="0.2">
      <c r="A82" s="225">
        <v>10007201</v>
      </c>
      <c r="B82" s="246" t="s">
        <v>670</v>
      </c>
      <c r="C82" s="246" t="s">
        <v>671</v>
      </c>
      <c r="D82" s="246">
        <v>1</v>
      </c>
      <c r="E82" s="246" t="s">
        <v>639</v>
      </c>
      <c r="F82" s="247">
        <v>7</v>
      </c>
      <c r="G82" s="247">
        <v>1020</v>
      </c>
      <c r="H82" s="246" t="s">
        <v>318</v>
      </c>
      <c r="I82" s="227">
        <v>44519</v>
      </c>
      <c r="J82" s="246" t="s">
        <v>723</v>
      </c>
      <c r="K82" s="246" t="s">
        <v>2312</v>
      </c>
      <c r="L82" s="246">
        <v>46.51</v>
      </c>
      <c r="M82" s="246" t="s">
        <v>724</v>
      </c>
      <c r="N82" s="246" t="s">
        <v>54</v>
      </c>
      <c r="O82" s="246" t="s">
        <v>94</v>
      </c>
      <c r="P82" s="246" t="s">
        <v>2026</v>
      </c>
      <c r="Q82" s="247" t="s">
        <v>2351</v>
      </c>
      <c r="R82" s="246" t="s">
        <v>731</v>
      </c>
      <c r="S82" s="248" t="s">
        <v>1569</v>
      </c>
      <c r="T82" s="246" t="s">
        <v>726</v>
      </c>
      <c r="U82" s="226" t="s">
        <v>795</v>
      </c>
      <c r="V82" s="226">
        <v>128.85</v>
      </c>
      <c r="W82" s="247">
        <v>8.8000000000000007</v>
      </c>
      <c r="X82" s="247" t="s">
        <v>5</v>
      </c>
      <c r="Y82" s="247">
        <v>15.3</v>
      </c>
      <c r="Z82" s="247">
        <v>11640</v>
      </c>
      <c r="AA82" s="247"/>
      <c r="AB82" s="247"/>
      <c r="AC82" s="247"/>
      <c r="AD82" s="247">
        <v>0</v>
      </c>
      <c r="AE82" s="247"/>
      <c r="AF82" s="247">
        <v>3</v>
      </c>
      <c r="AG82" s="247" t="s">
        <v>57</v>
      </c>
      <c r="AH82" s="247">
        <v>3300</v>
      </c>
      <c r="AI82" s="247" t="s">
        <v>5</v>
      </c>
      <c r="AJ82" s="247">
        <v>4</v>
      </c>
      <c r="AK82" s="247">
        <v>4</v>
      </c>
      <c r="AL82" s="226">
        <v>400</v>
      </c>
      <c r="AM82" s="247">
        <v>120</v>
      </c>
      <c r="AN82" s="247">
        <v>1</v>
      </c>
      <c r="AO82" s="247" t="s">
        <v>5</v>
      </c>
      <c r="AP82" s="246"/>
      <c r="AQ82" s="246" t="s">
        <v>726</v>
      </c>
      <c r="AR82" s="226" t="s">
        <v>737</v>
      </c>
    </row>
    <row r="83" spans="1:44" ht="15" x14ac:dyDescent="0.2">
      <c r="A83" s="225">
        <v>10007201</v>
      </c>
      <c r="B83" s="246" t="s">
        <v>670</v>
      </c>
      <c r="C83" s="246" t="s">
        <v>671</v>
      </c>
      <c r="D83" s="246">
        <v>1</v>
      </c>
      <c r="E83" s="246" t="s">
        <v>639</v>
      </c>
      <c r="F83" s="247">
        <v>7</v>
      </c>
      <c r="G83" s="247">
        <v>1020</v>
      </c>
      <c r="H83" s="246" t="s">
        <v>318</v>
      </c>
      <c r="I83" s="227">
        <v>44519</v>
      </c>
      <c r="J83" s="246" t="s">
        <v>723</v>
      </c>
      <c r="K83" s="246" t="s">
        <v>2312</v>
      </c>
      <c r="L83" s="246">
        <v>46.51</v>
      </c>
      <c r="M83" s="246" t="s">
        <v>724</v>
      </c>
      <c r="N83" s="246" t="s">
        <v>54</v>
      </c>
      <c r="O83" s="246" t="s">
        <v>94</v>
      </c>
      <c r="P83" s="246" t="s">
        <v>2026</v>
      </c>
      <c r="Q83" s="247" t="s">
        <v>2351</v>
      </c>
      <c r="R83" s="246" t="s">
        <v>731</v>
      </c>
      <c r="S83" s="248" t="s">
        <v>1569</v>
      </c>
      <c r="T83" s="246" t="s">
        <v>726</v>
      </c>
      <c r="U83" s="226" t="s">
        <v>795</v>
      </c>
      <c r="V83" s="226">
        <v>128.85</v>
      </c>
      <c r="W83" s="247">
        <v>8.8000000000000007</v>
      </c>
      <c r="X83" s="247" t="s">
        <v>5</v>
      </c>
      <c r="Y83" s="247">
        <v>15.3</v>
      </c>
      <c r="Z83" s="247">
        <v>11640</v>
      </c>
      <c r="AA83" s="247"/>
      <c r="AB83" s="247"/>
      <c r="AC83" s="247"/>
      <c r="AD83" s="247">
        <v>0</v>
      </c>
      <c r="AE83" s="247"/>
      <c r="AF83" s="247">
        <v>4</v>
      </c>
      <c r="AG83" s="247" t="s">
        <v>57</v>
      </c>
      <c r="AH83" s="247">
        <v>4300</v>
      </c>
      <c r="AI83" s="247" t="s">
        <v>5</v>
      </c>
      <c r="AJ83" s="247">
        <v>4</v>
      </c>
      <c r="AK83" s="247">
        <v>4</v>
      </c>
      <c r="AL83" s="226">
        <v>600</v>
      </c>
      <c r="AM83" s="247">
        <v>70</v>
      </c>
      <c r="AN83" s="247">
        <v>1</v>
      </c>
      <c r="AO83" s="247" t="s">
        <v>5</v>
      </c>
      <c r="AP83" s="246"/>
      <c r="AQ83" s="246" t="s">
        <v>726</v>
      </c>
      <c r="AR83" s="226" t="s">
        <v>737</v>
      </c>
    </row>
    <row r="84" spans="1:44" ht="15" x14ac:dyDescent="0.2">
      <c r="A84" s="225">
        <v>10007201</v>
      </c>
      <c r="B84" s="246" t="s">
        <v>670</v>
      </c>
      <c r="C84" s="246" t="s">
        <v>671</v>
      </c>
      <c r="D84" s="246">
        <v>1</v>
      </c>
      <c r="E84" s="246" t="s">
        <v>639</v>
      </c>
      <c r="F84" s="247">
        <v>7</v>
      </c>
      <c r="G84" s="247">
        <v>1020</v>
      </c>
      <c r="H84" s="246" t="s">
        <v>318</v>
      </c>
      <c r="I84" s="227">
        <v>44519</v>
      </c>
      <c r="J84" s="246" t="s">
        <v>723</v>
      </c>
      <c r="K84" s="246" t="s">
        <v>2312</v>
      </c>
      <c r="L84" s="246">
        <v>46.51</v>
      </c>
      <c r="M84" s="246" t="s">
        <v>724</v>
      </c>
      <c r="N84" s="246" t="s">
        <v>54</v>
      </c>
      <c r="O84" s="246" t="s">
        <v>94</v>
      </c>
      <c r="P84" s="246" t="s">
        <v>2026</v>
      </c>
      <c r="Q84" s="247" t="s">
        <v>2351</v>
      </c>
      <c r="R84" s="246" t="s">
        <v>731</v>
      </c>
      <c r="S84" s="248" t="s">
        <v>1569</v>
      </c>
      <c r="T84" s="246" t="s">
        <v>726</v>
      </c>
      <c r="U84" s="226" t="s">
        <v>795</v>
      </c>
      <c r="V84" s="226">
        <v>128.85</v>
      </c>
      <c r="W84" s="247">
        <v>8.8000000000000007</v>
      </c>
      <c r="X84" s="247" t="s">
        <v>5</v>
      </c>
      <c r="Y84" s="247">
        <v>15.3</v>
      </c>
      <c r="Z84" s="247">
        <v>11640</v>
      </c>
      <c r="AA84" s="247"/>
      <c r="AB84" s="247"/>
      <c r="AC84" s="247"/>
      <c r="AD84" s="247">
        <v>0</v>
      </c>
      <c r="AE84" s="247"/>
      <c r="AF84" s="247">
        <v>5</v>
      </c>
      <c r="AG84" s="247" t="s">
        <v>57</v>
      </c>
      <c r="AH84" s="247">
        <v>4900</v>
      </c>
      <c r="AI84" s="247" t="s">
        <v>5</v>
      </c>
      <c r="AJ84" s="247">
        <v>4.5</v>
      </c>
      <c r="AK84" s="247">
        <v>4.5</v>
      </c>
      <c r="AL84" s="226">
        <v>800</v>
      </c>
      <c r="AM84" s="247">
        <v>70</v>
      </c>
      <c r="AN84" s="247">
        <v>1.5</v>
      </c>
      <c r="AO84" s="247" t="s">
        <v>5</v>
      </c>
      <c r="AP84" s="246"/>
      <c r="AQ84" s="246" t="s">
        <v>726</v>
      </c>
      <c r="AR84" s="226" t="s">
        <v>737</v>
      </c>
    </row>
    <row r="85" spans="1:44" ht="15" x14ac:dyDescent="0.2">
      <c r="A85" s="225">
        <v>10007201</v>
      </c>
      <c r="B85" s="246" t="s">
        <v>670</v>
      </c>
      <c r="C85" s="246" t="s">
        <v>671</v>
      </c>
      <c r="D85" s="246">
        <v>1</v>
      </c>
      <c r="E85" s="246" t="s">
        <v>639</v>
      </c>
      <c r="F85" s="247">
        <v>7</v>
      </c>
      <c r="G85" s="247">
        <v>1020</v>
      </c>
      <c r="H85" s="246" t="s">
        <v>318</v>
      </c>
      <c r="I85" s="227">
        <v>44519</v>
      </c>
      <c r="J85" s="246" t="s">
        <v>723</v>
      </c>
      <c r="K85" s="246" t="s">
        <v>2312</v>
      </c>
      <c r="L85" s="246">
        <v>46.51</v>
      </c>
      <c r="M85" s="246" t="s">
        <v>724</v>
      </c>
      <c r="N85" s="246" t="s">
        <v>54</v>
      </c>
      <c r="O85" s="246" t="s">
        <v>94</v>
      </c>
      <c r="P85" s="246" t="s">
        <v>2026</v>
      </c>
      <c r="Q85" s="247" t="s">
        <v>2351</v>
      </c>
      <c r="R85" s="246" t="s">
        <v>731</v>
      </c>
      <c r="S85" s="248" t="s">
        <v>1569</v>
      </c>
      <c r="T85" s="246" t="s">
        <v>726</v>
      </c>
      <c r="U85" s="226" t="s">
        <v>795</v>
      </c>
      <c r="V85" s="226">
        <v>128.85</v>
      </c>
      <c r="W85" s="247">
        <v>8.8000000000000007</v>
      </c>
      <c r="X85" s="247" t="s">
        <v>5</v>
      </c>
      <c r="Y85" s="247">
        <v>15.3</v>
      </c>
      <c r="Z85" s="247">
        <v>11640</v>
      </c>
      <c r="AA85" s="247"/>
      <c r="AB85" s="247"/>
      <c r="AC85" s="247"/>
      <c r="AD85" s="247">
        <v>0</v>
      </c>
      <c r="AE85" s="247"/>
      <c r="AF85" s="247">
        <v>6</v>
      </c>
      <c r="AG85" s="247" t="s">
        <v>57</v>
      </c>
      <c r="AH85" s="247">
        <v>6000</v>
      </c>
      <c r="AI85" s="247" t="s">
        <v>5</v>
      </c>
      <c r="AJ85" s="247">
        <v>4</v>
      </c>
      <c r="AK85" s="247">
        <v>5</v>
      </c>
      <c r="AL85" s="226">
        <v>1600</v>
      </c>
      <c r="AM85" s="247">
        <v>250</v>
      </c>
      <c r="AN85" s="247">
        <v>1</v>
      </c>
      <c r="AO85" s="247" t="s">
        <v>5</v>
      </c>
      <c r="AP85" s="246"/>
      <c r="AQ85" s="246" t="s">
        <v>726</v>
      </c>
      <c r="AR85" s="226" t="s">
        <v>737</v>
      </c>
    </row>
    <row r="86" spans="1:44" ht="15" x14ac:dyDescent="0.2">
      <c r="A86" s="225">
        <v>10007201</v>
      </c>
      <c r="B86" s="246" t="s">
        <v>670</v>
      </c>
      <c r="C86" s="246" t="s">
        <v>671</v>
      </c>
      <c r="D86" s="246">
        <v>1</v>
      </c>
      <c r="E86" s="246" t="s">
        <v>639</v>
      </c>
      <c r="F86" s="247">
        <v>7</v>
      </c>
      <c r="G86" s="247">
        <v>1020</v>
      </c>
      <c r="H86" s="246" t="s">
        <v>318</v>
      </c>
      <c r="I86" s="227">
        <v>44519</v>
      </c>
      <c r="J86" s="246" t="s">
        <v>723</v>
      </c>
      <c r="K86" s="246" t="s">
        <v>2312</v>
      </c>
      <c r="L86" s="246">
        <v>46.51</v>
      </c>
      <c r="M86" s="246" t="s">
        <v>724</v>
      </c>
      <c r="N86" s="246" t="s">
        <v>54</v>
      </c>
      <c r="O86" s="246" t="s">
        <v>94</v>
      </c>
      <c r="P86" s="246" t="s">
        <v>2026</v>
      </c>
      <c r="Q86" s="247" t="s">
        <v>2351</v>
      </c>
      <c r="R86" s="246" t="s">
        <v>731</v>
      </c>
      <c r="S86" s="248" t="s">
        <v>1569</v>
      </c>
      <c r="T86" s="246" t="s">
        <v>726</v>
      </c>
      <c r="U86" s="226" t="s">
        <v>795</v>
      </c>
      <c r="V86" s="226">
        <v>128.85</v>
      </c>
      <c r="W86" s="247">
        <v>8.8000000000000007</v>
      </c>
      <c r="X86" s="247" t="s">
        <v>5</v>
      </c>
      <c r="Y86" s="247">
        <v>15.3</v>
      </c>
      <c r="Z86" s="247">
        <v>11640</v>
      </c>
      <c r="AA86" s="247"/>
      <c r="AB86" s="247"/>
      <c r="AC86" s="247"/>
      <c r="AD86" s="247">
        <v>0</v>
      </c>
      <c r="AE86" s="247"/>
      <c r="AF86" s="247">
        <v>7</v>
      </c>
      <c r="AG86" s="247" t="s">
        <v>57</v>
      </c>
      <c r="AH86" s="247">
        <v>8900</v>
      </c>
      <c r="AI86" s="247" t="s">
        <v>5</v>
      </c>
      <c r="AJ86" s="247">
        <v>5</v>
      </c>
      <c r="AK86" s="247">
        <v>5</v>
      </c>
      <c r="AL86" s="226">
        <v>60</v>
      </c>
      <c r="AM86" s="247">
        <v>20</v>
      </c>
      <c r="AN86" s="247">
        <v>1.5</v>
      </c>
      <c r="AO86" s="247" t="s">
        <v>5</v>
      </c>
      <c r="AP86" s="246"/>
      <c r="AQ86" s="246" t="s">
        <v>726</v>
      </c>
      <c r="AR86" s="226" t="s">
        <v>737</v>
      </c>
    </row>
    <row r="87" spans="1:44" ht="15" x14ac:dyDescent="0.2">
      <c r="A87" s="225">
        <v>10007201</v>
      </c>
      <c r="B87" s="246" t="s">
        <v>670</v>
      </c>
      <c r="C87" s="246" t="s">
        <v>671</v>
      </c>
      <c r="D87" s="246">
        <v>1</v>
      </c>
      <c r="E87" s="246" t="s">
        <v>639</v>
      </c>
      <c r="F87" s="247">
        <v>7</v>
      </c>
      <c r="G87" s="247">
        <v>1020</v>
      </c>
      <c r="H87" s="246" t="s">
        <v>318</v>
      </c>
      <c r="I87" s="227">
        <v>44519</v>
      </c>
      <c r="J87" s="246" t="s">
        <v>723</v>
      </c>
      <c r="K87" s="246" t="s">
        <v>2312</v>
      </c>
      <c r="L87" s="246">
        <v>46.51</v>
      </c>
      <c r="M87" s="246" t="s">
        <v>724</v>
      </c>
      <c r="N87" s="246" t="s">
        <v>54</v>
      </c>
      <c r="O87" s="246" t="s">
        <v>94</v>
      </c>
      <c r="P87" s="246" t="s">
        <v>2026</v>
      </c>
      <c r="Q87" s="247" t="s">
        <v>2351</v>
      </c>
      <c r="R87" s="246" t="s">
        <v>731</v>
      </c>
      <c r="S87" s="248" t="s">
        <v>1569</v>
      </c>
      <c r="T87" s="246" t="s">
        <v>726</v>
      </c>
      <c r="U87" s="226" t="s">
        <v>795</v>
      </c>
      <c r="V87" s="226">
        <v>128.85</v>
      </c>
      <c r="W87" s="247">
        <v>8.8000000000000007</v>
      </c>
      <c r="X87" s="247" t="s">
        <v>5</v>
      </c>
      <c r="Y87" s="247">
        <v>15.3</v>
      </c>
      <c r="Z87" s="247">
        <v>11640</v>
      </c>
      <c r="AA87" s="247"/>
      <c r="AB87" s="247"/>
      <c r="AC87" s="247"/>
      <c r="AD87" s="247">
        <v>0</v>
      </c>
      <c r="AE87" s="247"/>
      <c r="AF87" s="247">
        <v>8</v>
      </c>
      <c r="AG87" s="247" t="s">
        <v>57</v>
      </c>
      <c r="AH87" s="247">
        <v>10500</v>
      </c>
      <c r="AI87" s="247" t="s">
        <v>5</v>
      </c>
      <c r="AJ87" s="247">
        <v>4</v>
      </c>
      <c r="AK87" s="247">
        <v>4</v>
      </c>
      <c r="AL87" s="226">
        <v>600</v>
      </c>
      <c r="AM87" s="247">
        <v>100</v>
      </c>
      <c r="AN87" s="247">
        <v>1</v>
      </c>
      <c r="AO87" s="247" t="s">
        <v>5</v>
      </c>
      <c r="AP87" s="246"/>
      <c r="AQ87" s="246" t="s">
        <v>726</v>
      </c>
      <c r="AR87" s="226" t="s">
        <v>737</v>
      </c>
    </row>
    <row r="88" spans="1:44" ht="15" x14ac:dyDescent="0.2">
      <c r="A88" s="225">
        <v>10007201</v>
      </c>
      <c r="B88" s="246" t="s">
        <v>670</v>
      </c>
      <c r="C88" s="246" t="s">
        <v>671</v>
      </c>
      <c r="D88" s="246">
        <v>1</v>
      </c>
      <c r="E88" s="246" t="s">
        <v>639</v>
      </c>
      <c r="F88" s="247">
        <v>7</v>
      </c>
      <c r="G88" s="247">
        <v>1020</v>
      </c>
      <c r="H88" s="246" t="s">
        <v>318</v>
      </c>
      <c r="I88" s="227">
        <v>44519</v>
      </c>
      <c r="J88" s="246" t="s">
        <v>723</v>
      </c>
      <c r="K88" s="246" t="s">
        <v>2312</v>
      </c>
      <c r="L88" s="246">
        <v>46.51</v>
      </c>
      <c r="M88" s="246" t="s">
        <v>724</v>
      </c>
      <c r="N88" s="246" t="s">
        <v>54</v>
      </c>
      <c r="O88" s="246" t="s">
        <v>94</v>
      </c>
      <c r="P88" s="246" t="s">
        <v>2026</v>
      </c>
      <c r="Q88" s="247" t="s">
        <v>2351</v>
      </c>
      <c r="R88" s="246" t="s">
        <v>731</v>
      </c>
      <c r="S88" s="248" t="s">
        <v>1569</v>
      </c>
      <c r="T88" s="246" t="s">
        <v>726</v>
      </c>
      <c r="U88" s="226" t="s">
        <v>795</v>
      </c>
      <c r="V88" s="226">
        <v>128.85</v>
      </c>
      <c r="W88" s="247">
        <v>8.8000000000000007</v>
      </c>
      <c r="X88" s="247" t="s">
        <v>5</v>
      </c>
      <c r="Y88" s="247">
        <v>15.3</v>
      </c>
      <c r="Z88" s="247">
        <v>11640</v>
      </c>
      <c r="AA88" s="247"/>
      <c r="AB88" s="247"/>
      <c r="AC88" s="247"/>
      <c r="AD88" s="247">
        <v>0</v>
      </c>
      <c r="AE88" s="247"/>
      <c r="AF88" s="247">
        <v>9</v>
      </c>
      <c r="AG88" s="247" t="s">
        <v>57</v>
      </c>
      <c r="AH88" s="247">
        <v>6000</v>
      </c>
      <c r="AI88" s="247" t="s">
        <v>5</v>
      </c>
      <c r="AJ88" s="247">
        <v>4</v>
      </c>
      <c r="AK88" s="247">
        <v>5</v>
      </c>
      <c r="AL88" s="226">
        <v>1600</v>
      </c>
      <c r="AM88" s="247">
        <v>250</v>
      </c>
      <c r="AN88" s="247">
        <v>1</v>
      </c>
      <c r="AO88" s="247" t="s">
        <v>5</v>
      </c>
      <c r="AP88" s="246"/>
      <c r="AQ88" s="246" t="s">
        <v>726</v>
      </c>
      <c r="AR88" s="226" t="s">
        <v>737</v>
      </c>
    </row>
    <row r="89" spans="1:44" ht="15" x14ac:dyDescent="0.2">
      <c r="A89" s="225">
        <v>10007201</v>
      </c>
      <c r="B89" s="246" t="s">
        <v>670</v>
      </c>
      <c r="C89" s="246" t="s">
        <v>671</v>
      </c>
      <c r="D89" s="246">
        <v>1</v>
      </c>
      <c r="E89" s="246" t="s">
        <v>639</v>
      </c>
      <c r="F89" s="247">
        <v>7</v>
      </c>
      <c r="G89" s="247">
        <v>1020</v>
      </c>
      <c r="H89" s="246" t="s">
        <v>318</v>
      </c>
      <c r="I89" s="227">
        <v>44519</v>
      </c>
      <c r="J89" s="246" t="s">
        <v>723</v>
      </c>
      <c r="K89" s="246" t="s">
        <v>2312</v>
      </c>
      <c r="L89" s="246">
        <v>46.51</v>
      </c>
      <c r="M89" s="246" t="s">
        <v>724</v>
      </c>
      <c r="N89" s="246" t="s">
        <v>54</v>
      </c>
      <c r="O89" s="246" t="s">
        <v>94</v>
      </c>
      <c r="P89" s="246" t="s">
        <v>2026</v>
      </c>
      <c r="Q89" s="247" t="s">
        <v>2351</v>
      </c>
      <c r="R89" s="246" t="s">
        <v>731</v>
      </c>
      <c r="S89" s="248" t="s">
        <v>1569</v>
      </c>
      <c r="T89" s="246" t="s">
        <v>726</v>
      </c>
      <c r="U89" s="226" t="s">
        <v>795</v>
      </c>
      <c r="V89" s="226">
        <v>128.85</v>
      </c>
      <c r="W89" s="247">
        <v>8.8000000000000007</v>
      </c>
      <c r="X89" s="247" t="s">
        <v>5</v>
      </c>
      <c r="Y89" s="247">
        <v>15.3</v>
      </c>
      <c r="Z89" s="247">
        <v>11640</v>
      </c>
      <c r="AA89" s="247"/>
      <c r="AB89" s="247"/>
      <c r="AC89" s="247"/>
      <c r="AD89" s="247">
        <v>0</v>
      </c>
      <c r="AE89" s="247"/>
      <c r="AF89" s="247">
        <v>10</v>
      </c>
      <c r="AG89" s="247" t="s">
        <v>57</v>
      </c>
      <c r="AH89" s="247">
        <v>300</v>
      </c>
      <c r="AI89" s="247" t="s">
        <v>5</v>
      </c>
      <c r="AJ89" s="247">
        <v>8.8000000000000007</v>
      </c>
      <c r="AK89" s="247">
        <v>8.8000000000000007</v>
      </c>
      <c r="AL89" s="226">
        <v>1850</v>
      </c>
      <c r="AM89" s="247">
        <v>80</v>
      </c>
      <c r="AN89" s="247">
        <v>1</v>
      </c>
      <c r="AO89" s="247" t="s">
        <v>5</v>
      </c>
      <c r="AP89" s="246"/>
      <c r="AQ89" s="246" t="s">
        <v>726</v>
      </c>
      <c r="AR89" s="226" t="s">
        <v>737</v>
      </c>
    </row>
    <row r="90" spans="1:44" ht="15" x14ac:dyDescent="0.2">
      <c r="A90" s="225">
        <v>10007201</v>
      </c>
      <c r="B90" s="246" t="s">
        <v>670</v>
      </c>
      <c r="C90" s="246" t="s">
        <v>671</v>
      </c>
      <c r="D90" s="246">
        <v>1</v>
      </c>
      <c r="E90" s="246" t="s">
        <v>639</v>
      </c>
      <c r="F90" s="247">
        <v>7</v>
      </c>
      <c r="G90" s="247">
        <v>1020</v>
      </c>
      <c r="H90" s="246" t="s">
        <v>318</v>
      </c>
      <c r="I90" s="227">
        <v>44519</v>
      </c>
      <c r="J90" s="246" t="s">
        <v>723</v>
      </c>
      <c r="K90" s="246" t="s">
        <v>2312</v>
      </c>
      <c r="L90" s="246">
        <v>46.51</v>
      </c>
      <c r="M90" s="246" t="s">
        <v>724</v>
      </c>
      <c r="N90" s="246" t="s">
        <v>54</v>
      </c>
      <c r="O90" s="246" t="s">
        <v>94</v>
      </c>
      <c r="P90" s="246" t="s">
        <v>2026</v>
      </c>
      <c r="Q90" s="247" t="s">
        <v>2351</v>
      </c>
      <c r="R90" s="246" t="s">
        <v>731</v>
      </c>
      <c r="S90" s="248" t="s">
        <v>1569</v>
      </c>
      <c r="T90" s="246" t="s">
        <v>726</v>
      </c>
      <c r="U90" s="226" t="s">
        <v>795</v>
      </c>
      <c r="V90" s="226">
        <v>128.85</v>
      </c>
      <c r="W90" s="247">
        <v>8.8000000000000007</v>
      </c>
      <c r="X90" s="247" t="s">
        <v>5</v>
      </c>
      <c r="Y90" s="247">
        <v>15.3</v>
      </c>
      <c r="Z90" s="247">
        <v>11640</v>
      </c>
      <c r="AA90" s="247"/>
      <c r="AB90" s="247"/>
      <c r="AC90" s="247"/>
      <c r="AD90" s="247">
        <v>0</v>
      </c>
      <c r="AE90" s="247"/>
      <c r="AF90" s="247">
        <v>11</v>
      </c>
      <c r="AG90" s="247" t="s">
        <v>99</v>
      </c>
      <c r="AH90" s="247">
        <v>1000</v>
      </c>
      <c r="AI90" s="247" t="s">
        <v>5</v>
      </c>
      <c r="AJ90" s="247">
        <v>11.5</v>
      </c>
      <c r="AK90" s="247">
        <v>11.5</v>
      </c>
      <c r="AL90" s="226">
        <v>20</v>
      </c>
      <c r="AM90" s="247">
        <v>30</v>
      </c>
      <c r="AN90" s="247">
        <v>0.5</v>
      </c>
      <c r="AO90" s="247" t="s">
        <v>5</v>
      </c>
      <c r="AP90" s="246"/>
      <c r="AQ90" s="246" t="s">
        <v>726</v>
      </c>
      <c r="AR90" s="226" t="s">
        <v>737</v>
      </c>
    </row>
    <row r="91" spans="1:44" ht="15" x14ac:dyDescent="0.2">
      <c r="A91" s="225">
        <v>10007201</v>
      </c>
      <c r="B91" s="246" t="s">
        <v>670</v>
      </c>
      <c r="C91" s="246" t="s">
        <v>671</v>
      </c>
      <c r="D91" s="246">
        <v>1</v>
      </c>
      <c r="E91" s="246" t="s">
        <v>639</v>
      </c>
      <c r="F91" s="247">
        <v>7</v>
      </c>
      <c r="G91" s="247">
        <v>1020</v>
      </c>
      <c r="H91" s="246" t="s">
        <v>318</v>
      </c>
      <c r="I91" s="227">
        <v>44519</v>
      </c>
      <c r="J91" s="246" t="s">
        <v>723</v>
      </c>
      <c r="K91" s="246" t="s">
        <v>2312</v>
      </c>
      <c r="L91" s="246">
        <v>46.51</v>
      </c>
      <c r="M91" s="246" t="s">
        <v>724</v>
      </c>
      <c r="N91" s="246" t="s">
        <v>54</v>
      </c>
      <c r="O91" s="246" t="s">
        <v>94</v>
      </c>
      <c r="P91" s="246" t="s">
        <v>2026</v>
      </c>
      <c r="Q91" s="247" t="s">
        <v>2351</v>
      </c>
      <c r="R91" s="246" t="s">
        <v>731</v>
      </c>
      <c r="S91" s="248" t="s">
        <v>1569</v>
      </c>
      <c r="T91" s="246" t="s">
        <v>726</v>
      </c>
      <c r="U91" s="226" t="s">
        <v>795</v>
      </c>
      <c r="V91" s="226">
        <v>128.85</v>
      </c>
      <c r="W91" s="247">
        <v>8.8000000000000007</v>
      </c>
      <c r="X91" s="247" t="s">
        <v>5</v>
      </c>
      <c r="Y91" s="247">
        <v>15.3</v>
      </c>
      <c r="Z91" s="247">
        <v>11640</v>
      </c>
      <c r="AA91" s="247"/>
      <c r="AB91" s="247"/>
      <c r="AC91" s="247"/>
      <c r="AD91" s="247">
        <v>0</v>
      </c>
      <c r="AE91" s="247"/>
      <c r="AF91" s="247">
        <v>12</v>
      </c>
      <c r="AG91" s="247" t="s">
        <v>99</v>
      </c>
      <c r="AH91" s="247">
        <v>1300</v>
      </c>
      <c r="AI91" s="247" t="s">
        <v>5</v>
      </c>
      <c r="AJ91" s="247">
        <v>11.5</v>
      </c>
      <c r="AK91" s="247">
        <v>11.5</v>
      </c>
      <c r="AL91" s="226">
        <v>50</v>
      </c>
      <c r="AM91" s="247">
        <v>30</v>
      </c>
      <c r="AN91" s="247">
        <v>0.5</v>
      </c>
      <c r="AO91" s="247" t="s">
        <v>5</v>
      </c>
      <c r="AP91" s="246"/>
      <c r="AQ91" s="246" t="s">
        <v>726</v>
      </c>
      <c r="AR91" s="226" t="s">
        <v>737</v>
      </c>
    </row>
    <row r="92" spans="1:44" ht="15" x14ac:dyDescent="0.2">
      <c r="A92" s="225">
        <v>10007201</v>
      </c>
      <c r="B92" s="246" t="s">
        <v>670</v>
      </c>
      <c r="C92" s="246" t="s">
        <v>671</v>
      </c>
      <c r="D92" s="246">
        <v>1</v>
      </c>
      <c r="E92" s="246" t="s">
        <v>639</v>
      </c>
      <c r="F92" s="247">
        <v>7</v>
      </c>
      <c r="G92" s="247">
        <v>1020</v>
      </c>
      <c r="H92" s="246" t="s">
        <v>318</v>
      </c>
      <c r="I92" s="227">
        <v>44519</v>
      </c>
      <c r="J92" s="246" t="s">
        <v>723</v>
      </c>
      <c r="K92" s="246" t="s">
        <v>2312</v>
      </c>
      <c r="L92" s="246">
        <v>46.51</v>
      </c>
      <c r="M92" s="246" t="s">
        <v>724</v>
      </c>
      <c r="N92" s="246" t="s">
        <v>54</v>
      </c>
      <c r="O92" s="246" t="s">
        <v>94</v>
      </c>
      <c r="P92" s="246" t="s">
        <v>2026</v>
      </c>
      <c r="Q92" s="247" t="s">
        <v>2351</v>
      </c>
      <c r="R92" s="246" t="s">
        <v>731</v>
      </c>
      <c r="S92" s="248" t="s">
        <v>1569</v>
      </c>
      <c r="T92" s="246" t="s">
        <v>726</v>
      </c>
      <c r="U92" s="226" t="s">
        <v>795</v>
      </c>
      <c r="V92" s="226">
        <v>128.85</v>
      </c>
      <c r="W92" s="247">
        <v>8.8000000000000007</v>
      </c>
      <c r="X92" s="247" t="s">
        <v>5</v>
      </c>
      <c r="Y92" s="247">
        <v>15.3</v>
      </c>
      <c r="Z92" s="247">
        <v>11640</v>
      </c>
      <c r="AA92" s="247"/>
      <c r="AB92" s="247"/>
      <c r="AC92" s="247"/>
      <c r="AD92" s="247">
        <v>0</v>
      </c>
      <c r="AE92" s="247"/>
      <c r="AF92" s="247">
        <v>13</v>
      </c>
      <c r="AG92" s="247" t="s">
        <v>99</v>
      </c>
      <c r="AH92" s="247">
        <v>1400</v>
      </c>
      <c r="AI92" s="247" t="s">
        <v>5</v>
      </c>
      <c r="AJ92" s="247">
        <v>11.5</v>
      </c>
      <c r="AK92" s="247">
        <v>11.5</v>
      </c>
      <c r="AL92" s="226">
        <v>40</v>
      </c>
      <c r="AM92" s="247">
        <v>40</v>
      </c>
      <c r="AN92" s="247">
        <v>0.5</v>
      </c>
      <c r="AO92" s="247" t="s">
        <v>5</v>
      </c>
      <c r="AP92" s="246"/>
      <c r="AQ92" s="246" t="s">
        <v>726</v>
      </c>
      <c r="AR92" s="226" t="s">
        <v>737</v>
      </c>
    </row>
    <row r="93" spans="1:44" ht="15" x14ac:dyDescent="0.2">
      <c r="A93" s="225">
        <v>10007201</v>
      </c>
      <c r="B93" s="246" t="s">
        <v>670</v>
      </c>
      <c r="C93" s="246" t="s">
        <v>671</v>
      </c>
      <c r="D93" s="246">
        <v>1</v>
      </c>
      <c r="E93" s="246" t="s">
        <v>639</v>
      </c>
      <c r="F93" s="247">
        <v>7</v>
      </c>
      <c r="G93" s="247">
        <v>1020</v>
      </c>
      <c r="H93" s="246" t="s">
        <v>318</v>
      </c>
      <c r="I93" s="227">
        <v>44519</v>
      </c>
      <c r="J93" s="246" t="s">
        <v>723</v>
      </c>
      <c r="K93" s="246" t="s">
        <v>2312</v>
      </c>
      <c r="L93" s="246">
        <v>46.51</v>
      </c>
      <c r="M93" s="246" t="s">
        <v>724</v>
      </c>
      <c r="N93" s="246" t="s">
        <v>54</v>
      </c>
      <c r="O93" s="246" t="s">
        <v>94</v>
      </c>
      <c r="P93" s="246" t="s">
        <v>2026</v>
      </c>
      <c r="Q93" s="247" t="s">
        <v>2351</v>
      </c>
      <c r="R93" s="246" t="s">
        <v>731</v>
      </c>
      <c r="S93" s="248" t="s">
        <v>1569</v>
      </c>
      <c r="T93" s="246" t="s">
        <v>726</v>
      </c>
      <c r="U93" s="226" t="s">
        <v>795</v>
      </c>
      <c r="V93" s="226">
        <v>128.85</v>
      </c>
      <c r="W93" s="247">
        <v>8.8000000000000007</v>
      </c>
      <c r="X93" s="247" t="s">
        <v>5</v>
      </c>
      <c r="Y93" s="247">
        <v>15.3</v>
      </c>
      <c r="Z93" s="247">
        <v>11640</v>
      </c>
      <c r="AA93" s="247"/>
      <c r="AB93" s="247"/>
      <c r="AC93" s="247"/>
      <c r="AD93" s="247">
        <v>0</v>
      </c>
      <c r="AE93" s="247"/>
      <c r="AF93" s="247">
        <v>14</v>
      </c>
      <c r="AG93" s="247" t="s">
        <v>99</v>
      </c>
      <c r="AH93" s="247">
        <v>1600</v>
      </c>
      <c r="AI93" s="247" t="s">
        <v>5</v>
      </c>
      <c r="AJ93" s="247">
        <v>11.5</v>
      </c>
      <c r="AK93" s="247">
        <v>11.5</v>
      </c>
      <c r="AL93" s="226">
        <v>40</v>
      </c>
      <c r="AM93" s="247">
        <v>25</v>
      </c>
      <c r="AN93" s="247">
        <v>0.5</v>
      </c>
      <c r="AO93" s="247" t="s">
        <v>5</v>
      </c>
      <c r="AP93" s="246"/>
      <c r="AQ93" s="246" t="s">
        <v>726</v>
      </c>
      <c r="AR93" s="226" t="s">
        <v>737</v>
      </c>
    </row>
    <row r="94" spans="1:44" ht="15" x14ac:dyDescent="0.2">
      <c r="A94" s="225">
        <v>10007201</v>
      </c>
      <c r="B94" s="246" t="s">
        <v>670</v>
      </c>
      <c r="C94" s="246" t="s">
        <v>671</v>
      </c>
      <c r="D94" s="246">
        <v>1</v>
      </c>
      <c r="E94" s="246" t="s">
        <v>639</v>
      </c>
      <c r="F94" s="247">
        <v>7</v>
      </c>
      <c r="G94" s="247">
        <v>1020</v>
      </c>
      <c r="H94" s="246" t="s">
        <v>318</v>
      </c>
      <c r="I94" s="227">
        <v>44519</v>
      </c>
      <c r="J94" s="246" t="s">
        <v>723</v>
      </c>
      <c r="K94" s="246" t="s">
        <v>2312</v>
      </c>
      <c r="L94" s="246">
        <v>46.51</v>
      </c>
      <c r="M94" s="246" t="s">
        <v>724</v>
      </c>
      <c r="N94" s="246" t="s">
        <v>54</v>
      </c>
      <c r="O94" s="246" t="s">
        <v>94</v>
      </c>
      <c r="P94" s="246" t="s">
        <v>2026</v>
      </c>
      <c r="Q94" s="247" t="s">
        <v>2351</v>
      </c>
      <c r="R94" s="246" t="s">
        <v>731</v>
      </c>
      <c r="S94" s="248" t="s">
        <v>1569</v>
      </c>
      <c r="T94" s="246" t="s">
        <v>726</v>
      </c>
      <c r="U94" s="226" t="s">
        <v>795</v>
      </c>
      <c r="V94" s="226">
        <v>128.85</v>
      </c>
      <c r="W94" s="247">
        <v>8.8000000000000007</v>
      </c>
      <c r="X94" s="247" t="s">
        <v>5</v>
      </c>
      <c r="Y94" s="247">
        <v>15.3</v>
      </c>
      <c r="Z94" s="247">
        <v>11640</v>
      </c>
      <c r="AA94" s="247"/>
      <c r="AB94" s="247"/>
      <c r="AC94" s="247"/>
      <c r="AD94" s="247">
        <v>0</v>
      </c>
      <c r="AE94" s="247"/>
      <c r="AF94" s="247">
        <v>15</v>
      </c>
      <c r="AG94" s="247" t="s">
        <v>133</v>
      </c>
      <c r="AH94" s="247">
        <v>1500</v>
      </c>
      <c r="AI94" s="247" t="s">
        <v>5</v>
      </c>
      <c r="AJ94" s="247">
        <v>4</v>
      </c>
      <c r="AK94" s="247">
        <v>4</v>
      </c>
      <c r="AL94" s="226">
        <v>20</v>
      </c>
      <c r="AM94" s="247">
        <v>10</v>
      </c>
      <c r="AN94" s="247">
        <v>1</v>
      </c>
      <c r="AO94" s="247" t="s">
        <v>5</v>
      </c>
      <c r="AP94" s="246"/>
      <c r="AQ94" s="246" t="s">
        <v>726</v>
      </c>
      <c r="AR94" s="226" t="s">
        <v>737</v>
      </c>
    </row>
    <row r="95" spans="1:44" ht="15" x14ac:dyDescent="0.2">
      <c r="A95" s="225">
        <v>10007201</v>
      </c>
      <c r="B95" s="246" t="s">
        <v>670</v>
      </c>
      <c r="C95" s="246" t="s">
        <v>671</v>
      </c>
      <c r="D95" s="246">
        <v>1</v>
      </c>
      <c r="E95" s="246" t="s">
        <v>639</v>
      </c>
      <c r="F95" s="247">
        <v>7</v>
      </c>
      <c r="G95" s="247">
        <v>1020</v>
      </c>
      <c r="H95" s="246" t="s">
        <v>318</v>
      </c>
      <c r="I95" s="227">
        <v>44519</v>
      </c>
      <c r="J95" s="246" t="s">
        <v>723</v>
      </c>
      <c r="K95" s="246" t="s">
        <v>2312</v>
      </c>
      <c r="L95" s="246">
        <v>46.51</v>
      </c>
      <c r="M95" s="246" t="s">
        <v>724</v>
      </c>
      <c r="N95" s="246" t="s">
        <v>54</v>
      </c>
      <c r="O95" s="246" t="s">
        <v>94</v>
      </c>
      <c r="P95" s="246" t="s">
        <v>2026</v>
      </c>
      <c r="Q95" s="247" t="s">
        <v>2351</v>
      </c>
      <c r="R95" s="246" t="s">
        <v>731</v>
      </c>
      <c r="S95" s="248" t="s">
        <v>1569</v>
      </c>
      <c r="T95" s="246" t="s">
        <v>726</v>
      </c>
      <c r="U95" s="226" t="s">
        <v>795</v>
      </c>
      <c r="V95" s="226">
        <v>128.85</v>
      </c>
      <c r="W95" s="247">
        <v>8.8000000000000007</v>
      </c>
      <c r="X95" s="247" t="s">
        <v>5</v>
      </c>
      <c r="Y95" s="247">
        <v>15.3</v>
      </c>
      <c r="Z95" s="247">
        <v>11640</v>
      </c>
      <c r="AA95" s="247"/>
      <c r="AB95" s="247"/>
      <c r="AC95" s="247"/>
      <c r="AD95" s="247">
        <v>0</v>
      </c>
      <c r="AE95" s="247"/>
      <c r="AF95" s="247">
        <v>16</v>
      </c>
      <c r="AG95" s="247" t="s">
        <v>133</v>
      </c>
      <c r="AH95" s="247">
        <v>1600</v>
      </c>
      <c r="AI95" s="247" t="s">
        <v>5</v>
      </c>
      <c r="AJ95" s="247">
        <v>4</v>
      </c>
      <c r="AK95" s="247">
        <v>4</v>
      </c>
      <c r="AL95" s="226">
        <v>20</v>
      </c>
      <c r="AM95" s="247">
        <v>10</v>
      </c>
      <c r="AN95" s="247">
        <v>1</v>
      </c>
      <c r="AO95" s="247" t="s">
        <v>5</v>
      </c>
      <c r="AP95" s="246"/>
      <c r="AQ95" s="246" t="s">
        <v>726</v>
      </c>
      <c r="AR95" s="226" t="s">
        <v>737</v>
      </c>
    </row>
    <row r="96" spans="1:44" ht="15" x14ac:dyDescent="0.2">
      <c r="A96" s="225">
        <v>10007201</v>
      </c>
      <c r="B96" s="246" t="s">
        <v>670</v>
      </c>
      <c r="C96" s="246" t="s">
        <v>671</v>
      </c>
      <c r="D96" s="246">
        <v>1</v>
      </c>
      <c r="E96" s="246" t="s">
        <v>639</v>
      </c>
      <c r="F96" s="247">
        <v>7</v>
      </c>
      <c r="G96" s="247">
        <v>1020</v>
      </c>
      <c r="H96" s="246" t="s">
        <v>318</v>
      </c>
      <c r="I96" s="227">
        <v>44519</v>
      </c>
      <c r="J96" s="246" t="s">
        <v>723</v>
      </c>
      <c r="K96" s="246" t="s">
        <v>2312</v>
      </c>
      <c r="L96" s="246">
        <v>46.51</v>
      </c>
      <c r="M96" s="246" t="s">
        <v>724</v>
      </c>
      <c r="N96" s="246" t="s">
        <v>54</v>
      </c>
      <c r="O96" s="246" t="s">
        <v>94</v>
      </c>
      <c r="P96" s="246" t="s">
        <v>2026</v>
      </c>
      <c r="Q96" s="247" t="s">
        <v>2351</v>
      </c>
      <c r="R96" s="246" t="s">
        <v>731</v>
      </c>
      <c r="S96" s="248" t="s">
        <v>1569</v>
      </c>
      <c r="T96" s="246" t="s">
        <v>726</v>
      </c>
      <c r="U96" s="226" t="s">
        <v>795</v>
      </c>
      <c r="V96" s="226">
        <v>128.85</v>
      </c>
      <c r="W96" s="247">
        <v>8.8000000000000007</v>
      </c>
      <c r="X96" s="247" t="s">
        <v>5</v>
      </c>
      <c r="Y96" s="247">
        <v>15.3</v>
      </c>
      <c r="Z96" s="247">
        <v>11640</v>
      </c>
      <c r="AA96" s="247"/>
      <c r="AB96" s="247"/>
      <c r="AC96" s="247"/>
      <c r="AD96" s="247">
        <v>0</v>
      </c>
      <c r="AE96" s="247"/>
      <c r="AF96" s="247">
        <v>17</v>
      </c>
      <c r="AG96" s="247" t="s">
        <v>57</v>
      </c>
      <c r="AH96" s="247">
        <v>2900</v>
      </c>
      <c r="AI96" s="247" t="s">
        <v>5</v>
      </c>
      <c r="AJ96" s="247">
        <v>8.5</v>
      </c>
      <c r="AK96" s="247">
        <v>8.5</v>
      </c>
      <c r="AL96" s="226">
        <v>360</v>
      </c>
      <c r="AM96" s="247">
        <v>50</v>
      </c>
      <c r="AN96" s="247">
        <v>1.5</v>
      </c>
      <c r="AO96" s="247" t="s">
        <v>5</v>
      </c>
      <c r="AP96" s="246"/>
      <c r="AQ96" s="246" t="s">
        <v>726</v>
      </c>
      <c r="AR96" s="226" t="s">
        <v>737</v>
      </c>
    </row>
    <row r="97" spans="1:44" ht="15" x14ac:dyDescent="0.2">
      <c r="A97" s="225">
        <v>10007201</v>
      </c>
      <c r="B97" s="246" t="s">
        <v>670</v>
      </c>
      <c r="C97" s="246" t="s">
        <v>671</v>
      </c>
      <c r="D97" s="246">
        <v>1</v>
      </c>
      <c r="E97" s="246" t="s">
        <v>639</v>
      </c>
      <c r="F97" s="247">
        <v>7</v>
      </c>
      <c r="G97" s="247">
        <v>1020</v>
      </c>
      <c r="H97" s="246" t="s">
        <v>318</v>
      </c>
      <c r="I97" s="227">
        <v>44519</v>
      </c>
      <c r="J97" s="246" t="s">
        <v>723</v>
      </c>
      <c r="K97" s="246" t="s">
        <v>2312</v>
      </c>
      <c r="L97" s="246">
        <v>46.51</v>
      </c>
      <c r="M97" s="246" t="s">
        <v>724</v>
      </c>
      <c r="N97" s="246" t="s">
        <v>54</v>
      </c>
      <c r="O97" s="246" t="s">
        <v>94</v>
      </c>
      <c r="P97" s="246" t="s">
        <v>2026</v>
      </c>
      <c r="Q97" s="247" t="s">
        <v>2351</v>
      </c>
      <c r="R97" s="246" t="s">
        <v>731</v>
      </c>
      <c r="S97" s="248" t="s">
        <v>1569</v>
      </c>
      <c r="T97" s="246" t="s">
        <v>726</v>
      </c>
      <c r="U97" s="226" t="s">
        <v>795</v>
      </c>
      <c r="V97" s="226">
        <v>128.85</v>
      </c>
      <c r="W97" s="247">
        <v>8.8000000000000007</v>
      </c>
      <c r="X97" s="247" t="s">
        <v>5</v>
      </c>
      <c r="Y97" s="247">
        <v>15.3</v>
      </c>
      <c r="Z97" s="247">
        <v>11640</v>
      </c>
      <c r="AA97" s="247"/>
      <c r="AB97" s="247"/>
      <c r="AC97" s="247"/>
      <c r="AD97" s="247">
        <v>0</v>
      </c>
      <c r="AE97" s="247"/>
      <c r="AF97" s="247">
        <v>18</v>
      </c>
      <c r="AG97" s="247" t="s">
        <v>57</v>
      </c>
      <c r="AH97" s="247">
        <v>3500</v>
      </c>
      <c r="AI97" s="247" t="s">
        <v>5</v>
      </c>
      <c r="AJ97" s="247">
        <v>8.6</v>
      </c>
      <c r="AK97" s="247">
        <v>8.6</v>
      </c>
      <c r="AL97" s="226">
        <v>710</v>
      </c>
      <c r="AM97" s="247">
        <v>50</v>
      </c>
      <c r="AN97" s="247">
        <v>1</v>
      </c>
      <c r="AO97" s="247" t="s">
        <v>5</v>
      </c>
      <c r="AP97" s="246"/>
      <c r="AQ97" s="246" t="s">
        <v>726</v>
      </c>
      <c r="AR97" s="226" t="s">
        <v>737</v>
      </c>
    </row>
    <row r="98" spans="1:44" ht="15" x14ac:dyDescent="0.2">
      <c r="A98" s="225">
        <v>10007201</v>
      </c>
      <c r="B98" s="246" t="s">
        <v>670</v>
      </c>
      <c r="C98" s="246" t="s">
        <v>671</v>
      </c>
      <c r="D98" s="246">
        <v>1</v>
      </c>
      <c r="E98" s="246" t="s">
        <v>639</v>
      </c>
      <c r="F98" s="247">
        <v>7</v>
      </c>
      <c r="G98" s="247">
        <v>1020</v>
      </c>
      <c r="H98" s="246" t="s">
        <v>318</v>
      </c>
      <c r="I98" s="227">
        <v>44519</v>
      </c>
      <c r="J98" s="246" t="s">
        <v>723</v>
      </c>
      <c r="K98" s="246" t="s">
        <v>2312</v>
      </c>
      <c r="L98" s="246">
        <v>46.51</v>
      </c>
      <c r="M98" s="246" t="s">
        <v>724</v>
      </c>
      <c r="N98" s="246" t="s">
        <v>54</v>
      </c>
      <c r="O98" s="246" t="s">
        <v>94</v>
      </c>
      <c r="P98" s="246" t="s">
        <v>2026</v>
      </c>
      <c r="Q98" s="247" t="s">
        <v>2351</v>
      </c>
      <c r="R98" s="246" t="s">
        <v>731</v>
      </c>
      <c r="S98" s="248" t="s">
        <v>1569</v>
      </c>
      <c r="T98" s="246" t="s">
        <v>726</v>
      </c>
      <c r="U98" s="226" t="s">
        <v>795</v>
      </c>
      <c r="V98" s="226">
        <v>128.85</v>
      </c>
      <c r="W98" s="247">
        <v>8.8000000000000007</v>
      </c>
      <c r="X98" s="247" t="s">
        <v>5</v>
      </c>
      <c r="Y98" s="247">
        <v>15.3</v>
      </c>
      <c r="Z98" s="247">
        <v>11640</v>
      </c>
      <c r="AA98" s="247"/>
      <c r="AB98" s="247"/>
      <c r="AC98" s="247"/>
      <c r="AD98" s="247">
        <v>0</v>
      </c>
      <c r="AE98" s="247"/>
      <c r="AF98" s="247">
        <v>19</v>
      </c>
      <c r="AG98" s="247" t="s">
        <v>99</v>
      </c>
      <c r="AH98" s="247">
        <v>2800</v>
      </c>
      <c r="AI98" s="247" t="s">
        <v>5</v>
      </c>
      <c r="AJ98" s="247">
        <v>11</v>
      </c>
      <c r="AK98" s="247">
        <v>11</v>
      </c>
      <c r="AL98" s="226">
        <v>100</v>
      </c>
      <c r="AM98" s="247">
        <v>50</v>
      </c>
      <c r="AN98" s="247">
        <v>0.5</v>
      </c>
      <c r="AO98" s="247" t="s">
        <v>5</v>
      </c>
      <c r="AP98" s="246"/>
      <c r="AQ98" s="246" t="s">
        <v>726</v>
      </c>
      <c r="AR98" s="226" t="s">
        <v>737</v>
      </c>
    </row>
    <row r="99" spans="1:44" ht="15" x14ac:dyDescent="0.2">
      <c r="A99" s="225">
        <v>10007201</v>
      </c>
      <c r="B99" s="246" t="s">
        <v>670</v>
      </c>
      <c r="C99" s="246" t="s">
        <v>671</v>
      </c>
      <c r="D99" s="246">
        <v>1</v>
      </c>
      <c r="E99" s="246" t="s">
        <v>639</v>
      </c>
      <c r="F99" s="247">
        <v>7</v>
      </c>
      <c r="G99" s="247">
        <v>1020</v>
      </c>
      <c r="H99" s="246" t="s">
        <v>318</v>
      </c>
      <c r="I99" s="227">
        <v>44519</v>
      </c>
      <c r="J99" s="246" t="s">
        <v>723</v>
      </c>
      <c r="K99" s="246" t="s">
        <v>2312</v>
      </c>
      <c r="L99" s="246">
        <v>46.51</v>
      </c>
      <c r="M99" s="246" t="s">
        <v>724</v>
      </c>
      <c r="N99" s="246" t="s">
        <v>54</v>
      </c>
      <c r="O99" s="246" t="s">
        <v>94</v>
      </c>
      <c r="P99" s="246" t="s">
        <v>2026</v>
      </c>
      <c r="Q99" s="247" t="s">
        <v>2351</v>
      </c>
      <c r="R99" s="246" t="s">
        <v>731</v>
      </c>
      <c r="S99" s="248" t="s">
        <v>1569</v>
      </c>
      <c r="T99" s="246" t="s">
        <v>726</v>
      </c>
      <c r="U99" s="226" t="s">
        <v>795</v>
      </c>
      <c r="V99" s="226">
        <v>128.85</v>
      </c>
      <c r="W99" s="247">
        <v>8.8000000000000007</v>
      </c>
      <c r="X99" s="247" t="s">
        <v>5</v>
      </c>
      <c r="Y99" s="247">
        <v>15.3</v>
      </c>
      <c r="Z99" s="247">
        <v>11640</v>
      </c>
      <c r="AA99" s="247"/>
      <c r="AB99" s="247"/>
      <c r="AC99" s="247"/>
      <c r="AD99" s="247">
        <v>0</v>
      </c>
      <c r="AE99" s="247"/>
      <c r="AF99" s="247">
        <v>20</v>
      </c>
      <c r="AG99" s="247" t="s">
        <v>133</v>
      </c>
      <c r="AH99" s="247">
        <v>3000</v>
      </c>
      <c r="AI99" s="247" t="s">
        <v>5</v>
      </c>
      <c r="AJ99" s="247">
        <v>10</v>
      </c>
      <c r="AK99" s="247">
        <v>10</v>
      </c>
      <c r="AL99" s="226">
        <v>190</v>
      </c>
      <c r="AM99" s="247">
        <v>80</v>
      </c>
      <c r="AN99" s="247">
        <v>2</v>
      </c>
      <c r="AO99" s="247" t="s">
        <v>5</v>
      </c>
      <c r="AP99" s="246"/>
      <c r="AQ99" s="246" t="s">
        <v>726</v>
      </c>
      <c r="AR99" s="226" t="s">
        <v>737</v>
      </c>
    </row>
    <row r="100" spans="1:44" ht="15" x14ac:dyDescent="0.2">
      <c r="A100" s="225">
        <v>10007201</v>
      </c>
      <c r="B100" s="246" t="s">
        <v>670</v>
      </c>
      <c r="C100" s="246" t="s">
        <v>671</v>
      </c>
      <c r="D100" s="246">
        <v>1</v>
      </c>
      <c r="E100" s="246" t="s">
        <v>639</v>
      </c>
      <c r="F100" s="247">
        <v>7</v>
      </c>
      <c r="G100" s="247">
        <v>1020</v>
      </c>
      <c r="H100" s="246" t="s">
        <v>318</v>
      </c>
      <c r="I100" s="227">
        <v>44519</v>
      </c>
      <c r="J100" s="246" t="s">
        <v>723</v>
      </c>
      <c r="K100" s="246" t="s">
        <v>2312</v>
      </c>
      <c r="L100" s="246">
        <v>46.51</v>
      </c>
      <c r="M100" s="246" t="s">
        <v>724</v>
      </c>
      <c r="N100" s="246" t="s">
        <v>54</v>
      </c>
      <c r="O100" s="246" t="s">
        <v>94</v>
      </c>
      <c r="P100" s="246" t="s">
        <v>2026</v>
      </c>
      <c r="Q100" s="247" t="s">
        <v>2351</v>
      </c>
      <c r="R100" s="246" t="s">
        <v>731</v>
      </c>
      <c r="S100" s="248" t="s">
        <v>1569</v>
      </c>
      <c r="T100" s="246" t="s">
        <v>726</v>
      </c>
      <c r="U100" s="226" t="s">
        <v>795</v>
      </c>
      <c r="V100" s="226">
        <v>128.85</v>
      </c>
      <c r="W100" s="247">
        <v>8.8000000000000007</v>
      </c>
      <c r="X100" s="247" t="s">
        <v>5</v>
      </c>
      <c r="Y100" s="247">
        <v>15.3</v>
      </c>
      <c r="Z100" s="247">
        <v>11640</v>
      </c>
      <c r="AA100" s="247"/>
      <c r="AB100" s="247"/>
      <c r="AC100" s="247"/>
      <c r="AD100" s="247">
        <v>0</v>
      </c>
      <c r="AE100" s="247"/>
      <c r="AF100" s="247">
        <v>21</v>
      </c>
      <c r="AG100" s="247" t="s">
        <v>99</v>
      </c>
      <c r="AH100" s="247">
        <v>3200</v>
      </c>
      <c r="AI100" s="247" t="s">
        <v>5</v>
      </c>
      <c r="AJ100" s="247">
        <v>11</v>
      </c>
      <c r="AK100" s="247">
        <v>11</v>
      </c>
      <c r="AL100" s="226">
        <v>35</v>
      </c>
      <c r="AM100" s="247">
        <v>35</v>
      </c>
      <c r="AN100" s="247">
        <v>0.5</v>
      </c>
      <c r="AO100" s="247" t="s">
        <v>5</v>
      </c>
      <c r="AP100" s="246"/>
      <c r="AQ100" s="246" t="s">
        <v>726</v>
      </c>
      <c r="AR100" s="226" t="s">
        <v>737</v>
      </c>
    </row>
    <row r="101" spans="1:44" ht="15" x14ac:dyDescent="0.2">
      <c r="A101" s="225">
        <v>10007201</v>
      </c>
      <c r="B101" s="246" t="s">
        <v>670</v>
      </c>
      <c r="C101" s="246" t="s">
        <v>671</v>
      </c>
      <c r="D101" s="246">
        <v>1</v>
      </c>
      <c r="E101" s="246" t="s">
        <v>639</v>
      </c>
      <c r="F101" s="247">
        <v>7</v>
      </c>
      <c r="G101" s="247">
        <v>1020</v>
      </c>
      <c r="H101" s="246" t="s">
        <v>318</v>
      </c>
      <c r="I101" s="227">
        <v>44519</v>
      </c>
      <c r="J101" s="246" t="s">
        <v>723</v>
      </c>
      <c r="K101" s="246" t="s">
        <v>2312</v>
      </c>
      <c r="L101" s="246">
        <v>46.51</v>
      </c>
      <c r="M101" s="246" t="s">
        <v>724</v>
      </c>
      <c r="N101" s="246" t="s">
        <v>54</v>
      </c>
      <c r="O101" s="246" t="s">
        <v>94</v>
      </c>
      <c r="P101" s="246" t="s">
        <v>2026</v>
      </c>
      <c r="Q101" s="247" t="s">
        <v>2351</v>
      </c>
      <c r="R101" s="246" t="s">
        <v>731</v>
      </c>
      <c r="S101" s="248" t="s">
        <v>1569</v>
      </c>
      <c r="T101" s="246" t="s">
        <v>726</v>
      </c>
      <c r="U101" s="226" t="s">
        <v>795</v>
      </c>
      <c r="V101" s="226">
        <v>128.85</v>
      </c>
      <c r="W101" s="247">
        <v>8.8000000000000007</v>
      </c>
      <c r="X101" s="247" t="s">
        <v>5</v>
      </c>
      <c r="Y101" s="247">
        <v>15.3</v>
      </c>
      <c r="Z101" s="247">
        <v>11640</v>
      </c>
      <c r="AA101" s="247"/>
      <c r="AB101" s="247"/>
      <c r="AC101" s="247"/>
      <c r="AD101" s="247">
        <v>0</v>
      </c>
      <c r="AE101" s="247"/>
      <c r="AF101" s="247">
        <v>22</v>
      </c>
      <c r="AG101" s="247" t="s">
        <v>99</v>
      </c>
      <c r="AH101" s="247">
        <v>4200</v>
      </c>
      <c r="AI101" s="247" t="s">
        <v>5</v>
      </c>
      <c r="AJ101" s="247">
        <v>11</v>
      </c>
      <c r="AK101" s="247">
        <v>11</v>
      </c>
      <c r="AL101" s="226">
        <v>90</v>
      </c>
      <c r="AM101" s="247">
        <v>25</v>
      </c>
      <c r="AN101" s="247">
        <v>0.5</v>
      </c>
      <c r="AO101" s="247" t="s">
        <v>5</v>
      </c>
      <c r="AP101" s="246"/>
      <c r="AQ101" s="246" t="s">
        <v>726</v>
      </c>
      <c r="AR101" s="226" t="s">
        <v>737</v>
      </c>
    </row>
    <row r="102" spans="1:44" ht="15" x14ac:dyDescent="0.2">
      <c r="A102" s="225">
        <v>10007201</v>
      </c>
      <c r="B102" s="246" t="s">
        <v>670</v>
      </c>
      <c r="C102" s="246" t="s">
        <v>671</v>
      </c>
      <c r="D102" s="246">
        <v>1</v>
      </c>
      <c r="E102" s="246" t="s">
        <v>639</v>
      </c>
      <c r="F102" s="247">
        <v>7</v>
      </c>
      <c r="G102" s="247">
        <v>1020</v>
      </c>
      <c r="H102" s="246" t="s">
        <v>318</v>
      </c>
      <c r="I102" s="227">
        <v>44519</v>
      </c>
      <c r="J102" s="246" t="s">
        <v>723</v>
      </c>
      <c r="K102" s="246" t="s">
        <v>2312</v>
      </c>
      <c r="L102" s="246">
        <v>46.51</v>
      </c>
      <c r="M102" s="246" t="s">
        <v>724</v>
      </c>
      <c r="N102" s="246" t="s">
        <v>54</v>
      </c>
      <c r="O102" s="246" t="s">
        <v>94</v>
      </c>
      <c r="P102" s="246" t="s">
        <v>2026</v>
      </c>
      <c r="Q102" s="247" t="s">
        <v>2351</v>
      </c>
      <c r="R102" s="246" t="s">
        <v>731</v>
      </c>
      <c r="S102" s="248" t="s">
        <v>1569</v>
      </c>
      <c r="T102" s="246" t="s">
        <v>726</v>
      </c>
      <c r="U102" s="226" t="s">
        <v>795</v>
      </c>
      <c r="V102" s="226">
        <v>128.85</v>
      </c>
      <c r="W102" s="247">
        <v>8.8000000000000007</v>
      </c>
      <c r="X102" s="247" t="s">
        <v>5</v>
      </c>
      <c r="Y102" s="247">
        <v>15.3</v>
      </c>
      <c r="Z102" s="247">
        <v>11640</v>
      </c>
      <c r="AA102" s="247"/>
      <c r="AB102" s="247"/>
      <c r="AC102" s="247"/>
      <c r="AD102" s="247">
        <v>0</v>
      </c>
      <c r="AE102" s="247"/>
      <c r="AF102" s="247">
        <v>23</v>
      </c>
      <c r="AG102" s="247" t="s">
        <v>99</v>
      </c>
      <c r="AH102" s="247">
        <v>4400</v>
      </c>
      <c r="AI102" s="247" t="s">
        <v>5</v>
      </c>
      <c r="AJ102" s="247">
        <v>10.5</v>
      </c>
      <c r="AK102" s="247">
        <v>10.5</v>
      </c>
      <c r="AL102" s="226">
        <v>20</v>
      </c>
      <c r="AM102" s="247">
        <v>10</v>
      </c>
      <c r="AN102" s="247">
        <v>0.5</v>
      </c>
      <c r="AO102" s="247" t="s">
        <v>5</v>
      </c>
      <c r="AP102" s="246"/>
      <c r="AQ102" s="246" t="s">
        <v>726</v>
      </c>
      <c r="AR102" s="226" t="s">
        <v>737</v>
      </c>
    </row>
    <row r="103" spans="1:44" ht="15" x14ac:dyDescent="0.2">
      <c r="A103" s="225">
        <v>10007201</v>
      </c>
      <c r="B103" s="246" t="s">
        <v>670</v>
      </c>
      <c r="C103" s="246" t="s">
        <v>671</v>
      </c>
      <c r="D103" s="246">
        <v>1</v>
      </c>
      <c r="E103" s="246" t="s">
        <v>639</v>
      </c>
      <c r="F103" s="247">
        <v>7</v>
      </c>
      <c r="G103" s="247">
        <v>1020</v>
      </c>
      <c r="H103" s="246" t="s">
        <v>318</v>
      </c>
      <c r="I103" s="227">
        <v>44519</v>
      </c>
      <c r="J103" s="246" t="s">
        <v>723</v>
      </c>
      <c r="K103" s="246" t="s">
        <v>2312</v>
      </c>
      <c r="L103" s="246">
        <v>46.51</v>
      </c>
      <c r="M103" s="246" t="s">
        <v>724</v>
      </c>
      <c r="N103" s="246" t="s">
        <v>54</v>
      </c>
      <c r="O103" s="246" t="s">
        <v>94</v>
      </c>
      <c r="P103" s="246" t="s">
        <v>2026</v>
      </c>
      <c r="Q103" s="247" t="s">
        <v>2351</v>
      </c>
      <c r="R103" s="246" t="s">
        <v>731</v>
      </c>
      <c r="S103" s="248" t="s">
        <v>1569</v>
      </c>
      <c r="T103" s="246" t="s">
        <v>726</v>
      </c>
      <c r="U103" s="226" t="s">
        <v>795</v>
      </c>
      <c r="V103" s="226">
        <v>128.85</v>
      </c>
      <c r="W103" s="247">
        <v>8.8000000000000007</v>
      </c>
      <c r="X103" s="247" t="s">
        <v>5</v>
      </c>
      <c r="Y103" s="247">
        <v>15.3</v>
      </c>
      <c r="Z103" s="247">
        <v>11640</v>
      </c>
      <c r="AA103" s="247"/>
      <c r="AB103" s="247"/>
      <c r="AC103" s="247"/>
      <c r="AD103" s="247">
        <v>0</v>
      </c>
      <c r="AE103" s="247"/>
      <c r="AF103" s="247">
        <v>24</v>
      </c>
      <c r="AG103" s="247" t="s">
        <v>99</v>
      </c>
      <c r="AH103" s="247">
        <v>4800</v>
      </c>
      <c r="AI103" s="247" t="s">
        <v>5</v>
      </c>
      <c r="AJ103" s="247">
        <v>10.5</v>
      </c>
      <c r="AK103" s="247">
        <v>10.5</v>
      </c>
      <c r="AL103" s="226">
        <v>30</v>
      </c>
      <c r="AM103" s="247">
        <v>40</v>
      </c>
      <c r="AN103" s="247">
        <v>0.5</v>
      </c>
      <c r="AO103" s="247" t="s">
        <v>5</v>
      </c>
      <c r="AP103" s="246"/>
      <c r="AQ103" s="246" t="s">
        <v>726</v>
      </c>
      <c r="AR103" s="226" t="s">
        <v>737</v>
      </c>
    </row>
    <row r="104" spans="1:44" ht="15" x14ac:dyDescent="0.2">
      <c r="A104" s="225">
        <v>10007201</v>
      </c>
      <c r="B104" s="246" t="s">
        <v>670</v>
      </c>
      <c r="C104" s="246" t="s">
        <v>671</v>
      </c>
      <c r="D104" s="246">
        <v>1</v>
      </c>
      <c r="E104" s="246" t="s">
        <v>639</v>
      </c>
      <c r="F104" s="247">
        <v>7</v>
      </c>
      <c r="G104" s="247">
        <v>1020</v>
      </c>
      <c r="H104" s="246" t="s">
        <v>318</v>
      </c>
      <c r="I104" s="227">
        <v>44519</v>
      </c>
      <c r="J104" s="246" t="s">
        <v>723</v>
      </c>
      <c r="K104" s="246" t="s">
        <v>2312</v>
      </c>
      <c r="L104" s="246">
        <v>46.51</v>
      </c>
      <c r="M104" s="246" t="s">
        <v>724</v>
      </c>
      <c r="N104" s="246" t="s">
        <v>54</v>
      </c>
      <c r="O104" s="246" t="s">
        <v>94</v>
      </c>
      <c r="P104" s="246" t="s">
        <v>2026</v>
      </c>
      <c r="Q104" s="247" t="s">
        <v>2351</v>
      </c>
      <c r="R104" s="246" t="s">
        <v>731</v>
      </c>
      <c r="S104" s="248" t="s">
        <v>1569</v>
      </c>
      <c r="T104" s="246" t="s">
        <v>726</v>
      </c>
      <c r="U104" s="226" t="s">
        <v>795</v>
      </c>
      <c r="V104" s="226">
        <v>128.85</v>
      </c>
      <c r="W104" s="247">
        <v>8.8000000000000007</v>
      </c>
      <c r="X104" s="247" t="s">
        <v>5</v>
      </c>
      <c r="Y104" s="247">
        <v>15.3</v>
      </c>
      <c r="Z104" s="247">
        <v>11640</v>
      </c>
      <c r="AA104" s="247"/>
      <c r="AB104" s="247"/>
      <c r="AC104" s="247"/>
      <c r="AD104" s="247">
        <v>0</v>
      </c>
      <c r="AE104" s="247"/>
      <c r="AF104" s="247">
        <v>25</v>
      </c>
      <c r="AG104" s="247" t="s">
        <v>99</v>
      </c>
      <c r="AH104" s="247">
        <v>4800</v>
      </c>
      <c r="AI104" s="247" t="s">
        <v>5</v>
      </c>
      <c r="AJ104" s="247">
        <v>10.5</v>
      </c>
      <c r="AK104" s="247">
        <v>10.5</v>
      </c>
      <c r="AL104" s="226">
        <v>10</v>
      </c>
      <c r="AM104" s="247">
        <v>10</v>
      </c>
      <c r="AN104" s="247">
        <v>0.5</v>
      </c>
      <c r="AO104" s="247" t="s">
        <v>5</v>
      </c>
      <c r="AP104" s="246"/>
      <c r="AQ104" s="246" t="s">
        <v>726</v>
      </c>
      <c r="AR104" s="226" t="s">
        <v>737</v>
      </c>
    </row>
    <row r="105" spans="1:44" ht="15" x14ac:dyDescent="0.2">
      <c r="A105" s="225">
        <v>10007201</v>
      </c>
      <c r="B105" s="246" t="s">
        <v>670</v>
      </c>
      <c r="C105" s="246" t="s">
        <v>671</v>
      </c>
      <c r="D105" s="246">
        <v>1</v>
      </c>
      <c r="E105" s="246" t="s">
        <v>639</v>
      </c>
      <c r="F105" s="247">
        <v>7</v>
      </c>
      <c r="G105" s="247">
        <v>1020</v>
      </c>
      <c r="H105" s="246" t="s">
        <v>318</v>
      </c>
      <c r="I105" s="227">
        <v>44519</v>
      </c>
      <c r="J105" s="246" t="s">
        <v>723</v>
      </c>
      <c r="K105" s="246" t="s">
        <v>2312</v>
      </c>
      <c r="L105" s="246">
        <v>46.51</v>
      </c>
      <c r="M105" s="246" t="s">
        <v>724</v>
      </c>
      <c r="N105" s="246" t="s">
        <v>54</v>
      </c>
      <c r="O105" s="246" t="s">
        <v>94</v>
      </c>
      <c r="P105" s="246" t="s">
        <v>2026</v>
      </c>
      <c r="Q105" s="247" t="s">
        <v>2351</v>
      </c>
      <c r="R105" s="246" t="s">
        <v>731</v>
      </c>
      <c r="S105" s="248" t="s">
        <v>1569</v>
      </c>
      <c r="T105" s="246" t="s">
        <v>726</v>
      </c>
      <c r="U105" s="226" t="s">
        <v>795</v>
      </c>
      <c r="V105" s="226">
        <v>128.85</v>
      </c>
      <c r="W105" s="247">
        <v>8.8000000000000007</v>
      </c>
      <c r="X105" s="247" t="s">
        <v>5</v>
      </c>
      <c r="Y105" s="247">
        <v>15.3</v>
      </c>
      <c r="Z105" s="247">
        <v>11640</v>
      </c>
      <c r="AA105" s="247"/>
      <c r="AB105" s="247"/>
      <c r="AC105" s="247"/>
      <c r="AD105" s="247">
        <v>0</v>
      </c>
      <c r="AE105" s="247"/>
      <c r="AF105" s="247">
        <v>26</v>
      </c>
      <c r="AG105" s="247" t="s">
        <v>57</v>
      </c>
      <c r="AH105" s="247">
        <v>5000</v>
      </c>
      <c r="AI105" s="247" t="s">
        <v>5</v>
      </c>
      <c r="AJ105" s="247">
        <v>8.6999999999999993</v>
      </c>
      <c r="AK105" s="247">
        <v>8.6999999999999993</v>
      </c>
      <c r="AL105" s="226">
        <v>3700</v>
      </c>
      <c r="AM105" s="247">
        <v>150</v>
      </c>
      <c r="AN105" s="247">
        <v>1</v>
      </c>
      <c r="AO105" s="247" t="s">
        <v>5</v>
      </c>
      <c r="AP105" s="246"/>
      <c r="AQ105" s="246" t="s">
        <v>726</v>
      </c>
      <c r="AR105" s="226" t="s">
        <v>737</v>
      </c>
    </row>
    <row r="106" spans="1:44" ht="15" x14ac:dyDescent="0.2">
      <c r="A106" s="225">
        <v>10007201</v>
      </c>
      <c r="B106" s="246" t="s">
        <v>670</v>
      </c>
      <c r="C106" s="246" t="s">
        <v>671</v>
      </c>
      <c r="D106" s="246">
        <v>1</v>
      </c>
      <c r="E106" s="246" t="s">
        <v>639</v>
      </c>
      <c r="F106" s="247">
        <v>7</v>
      </c>
      <c r="G106" s="247">
        <v>1020</v>
      </c>
      <c r="H106" s="246" t="s">
        <v>318</v>
      </c>
      <c r="I106" s="227">
        <v>44519</v>
      </c>
      <c r="J106" s="246" t="s">
        <v>723</v>
      </c>
      <c r="K106" s="246" t="s">
        <v>2312</v>
      </c>
      <c r="L106" s="246">
        <v>46.51</v>
      </c>
      <c r="M106" s="246" t="s">
        <v>724</v>
      </c>
      <c r="N106" s="246" t="s">
        <v>54</v>
      </c>
      <c r="O106" s="246" t="s">
        <v>94</v>
      </c>
      <c r="P106" s="246" t="s">
        <v>2026</v>
      </c>
      <c r="Q106" s="247" t="s">
        <v>2351</v>
      </c>
      <c r="R106" s="246" t="s">
        <v>731</v>
      </c>
      <c r="S106" s="248" t="s">
        <v>1569</v>
      </c>
      <c r="T106" s="246" t="s">
        <v>726</v>
      </c>
      <c r="U106" s="226" t="s">
        <v>795</v>
      </c>
      <c r="V106" s="226">
        <v>128.85</v>
      </c>
      <c r="W106" s="247">
        <v>8.8000000000000007</v>
      </c>
      <c r="X106" s="247" t="s">
        <v>5</v>
      </c>
      <c r="Y106" s="247">
        <v>15.3</v>
      </c>
      <c r="Z106" s="247">
        <v>11640</v>
      </c>
      <c r="AA106" s="247"/>
      <c r="AB106" s="247"/>
      <c r="AC106" s="247"/>
      <c r="AD106" s="247">
        <v>0</v>
      </c>
      <c r="AE106" s="247"/>
      <c r="AF106" s="247">
        <v>27</v>
      </c>
      <c r="AG106" s="247" t="s">
        <v>133</v>
      </c>
      <c r="AH106" s="247">
        <v>9200</v>
      </c>
      <c r="AI106" s="247" t="s">
        <v>5</v>
      </c>
      <c r="AJ106" s="247">
        <v>8.8000000000000007</v>
      </c>
      <c r="AK106" s="247">
        <v>8.8000000000000007</v>
      </c>
      <c r="AL106" s="226">
        <v>20</v>
      </c>
      <c r="AM106" s="247">
        <v>10</v>
      </c>
      <c r="AN106" s="247">
        <v>3</v>
      </c>
      <c r="AO106" s="247" t="s">
        <v>5</v>
      </c>
      <c r="AP106" s="246"/>
      <c r="AQ106" s="246" t="s">
        <v>726</v>
      </c>
      <c r="AR106" s="226" t="s">
        <v>737</v>
      </c>
    </row>
    <row r="107" spans="1:44" x14ac:dyDescent="0.2">
      <c r="A107" s="225">
        <v>10007201</v>
      </c>
      <c r="B107" s="246" t="s">
        <v>670</v>
      </c>
      <c r="C107" s="246" t="s">
        <v>671</v>
      </c>
      <c r="D107" s="246">
        <v>1</v>
      </c>
      <c r="E107" s="246" t="s">
        <v>639</v>
      </c>
      <c r="F107" s="247">
        <v>7</v>
      </c>
      <c r="G107" s="247">
        <v>1020</v>
      </c>
      <c r="H107" s="246" t="s">
        <v>318</v>
      </c>
      <c r="I107" s="227">
        <v>44519</v>
      </c>
      <c r="J107" s="246" t="s">
        <v>723</v>
      </c>
      <c r="K107" s="246" t="s">
        <v>2312</v>
      </c>
      <c r="L107" s="246">
        <v>46.51</v>
      </c>
      <c r="M107" s="246" t="s">
        <v>724</v>
      </c>
      <c r="N107" s="246" t="s">
        <v>54</v>
      </c>
      <c r="O107" s="246" t="s">
        <v>94</v>
      </c>
      <c r="P107" s="246" t="s">
        <v>2026</v>
      </c>
      <c r="Q107" s="224" t="s">
        <v>2352</v>
      </c>
      <c r="R107" s="226" t="s">
        <v>426</v>
      </c>
      <c r="S107" s="226" t="s">
        <v>426</v>
      </c>
      <c r="T107" s="246" t="s">
        <v>726</v>
      </c>
      <c r="U107" s="226" t="s">
        <v>795</v>
      </c>
      <c r="V107" s="226">
        <v>140.49</v>
      </c>
      <c r="W107" s="247" t="s">
        <v>5</v>
      </c>
      <c r="X107" s="247" t="s">
        <v>5</v>
      </c>
      <c r="Y107" s="226">
        <v>15.3</v>
      </c>
      <c r="Z107" s="226">
        <v>0</v>
      </c>
      <c r="AD107" s="226">
        <v>0</v>
      </c>
      <c r="AF107" s="224">
        <v>1</v>
      </c>
      <c r="AG107" s="247" t="s">
        <v>171</v>
      </c>
      <c r="AH107" s="247" t="s">
        <v>5</v>
      </c>
      <c r="AI107" s="247" t="s">
        <v>5</v>
      </c>
      <c r="AJ107" s="247">
        <v>5</v>
      </c>
      <c r="AK107" s="247" t="s">
        <v>5</v>
      </c>
      <c r="AL107" s="226">
        <v>404</v>
      </c>
      <c r="AM107" s="247">
        <v>1</v>
      </c>
      <c r="AN107" s="247">
        <v>2</v>
      </c>
      <c r="AO107" s="247" t="s">
        <v>5</v>
      </c>
      <c r="AP107" s="246"/>
      <c r="AQ107" s="246" t="s">
        <v>726</v>
      </c>
      <c r="AR107" s="226" t="s">
        <v>737</v>
      </c>
    </row>
    <row r="108" spans="1:44" x14ac:dyDescent="0.2">
      <c r="A108" s="225">
        <v>10007201</v>
      </c>
      <c r="B108" s="246" t="s">
        <v>670</v>
      </c>
      <c r="C108" s="246" t="s">
        <v>671</v>
      </c>
      <c r="D108" s="246">
        <v>1</v>
      </c>
      <c r="E108" s="246" t="s">
        <v>639</v>
      </c>
      <c r="F108" s="247">
        <v>7</v>
      </c>
      <c r="G108" s="247">
        <v>1020</v>
      </c>
      <c r="H108" s="246" t="s">
        <v>318</v>
      </c>
      <c r="I108" s="227">
        <v>44519</v>
      </c>
      <c r="J108" s="246" t="s">
        <v>723</v>
      </c>
      <c r="K108" s="246" t="s">
        <v>2312</v>
      </c>
      <c r="L108" s="246">
        <v>46.51</v>
      </c>
      <c r="M108" s="246" t="s">
        <v>724</v>
      </c>
      <c r="N108" s="246" t="s">
        <v>54</v>
      </c>
      <c r="O108" s="246" t="s">
        <v>94</v>
      </c>
      <c r="P108" s="246" t="s">
        <v>2026</v>
      </c>
      <c r="Q108" s="224" t="s">
        <v>2352</v>
      </c>
      <c r="R108" s="226" t="s">
        <v>426</v>
      </c>
      <c r="S108" s="226" t="s">
        <v>426</v>
      </c>
      <c r="T108" s="246" t="s">
        <v>726</v>
      </c>
      <c r="U108" s="226" t="s">
        <v>795</v>
      </c>
      <c r="V108" s="226">
        <v>140.49</v>
      </c>
      <c r="W108" s="247" t="s">
        <v>5</v>
      </c>
      <c r="X108" s="247" t="s">
        <v>5</v>
      </c>
      <c r="Y108" s="226">
        <v>15.3</v>
      </c>
      <c r="Z108" s="226">
        <v>0</v>
      </c>
      <c r="AD108" s="226">
        <v>0</v>
      </c>
      <c r="AF108" s="224">
        <v>2</v>
      </c>
      <c r="AG108" s="247" t="s">
        <v>111</v>
      </c>
      <c r="AH108" s="247" t="s">
        <v>5</v>
      </c>
      <c r="AI108" s="247" t="s">
        <v>5</v>
      </c>
      <c r="AJ108" s="247">
        <v>5.5</v>
      </c>
      <c r="AK108" s="247">
        <v>5.5</v>
      </c>
      <c r="AL108" s="226">
        <v>2</v>
      </c>
      <c r="AM108" s="247">
        <v>2</v>
      </c>
      <c r="AN108" s="247">
        <v>1.5</v>
      </c>
      <c r="AO108" s="247" t="s">
        <v>5</v>
      </c>
      <c r="AP108" s="246"/>
      <c r="AQ108" s="246" t="s">
        <v>726</v>
      </c>
      <c r="AR108" s="226" t="s">
        <v>737</v>
      </c>
    </row>
    <row r="109" spans="1:44" x14ac:dyDescent="0.2">
      <c r="A109" s="225">
        <v>10007201</v>
      </c>
      <c r="B109" s="246" t="s">
        <v>670</v>
      </c>
      <c r="C109" s="246" t="s">
        <v>671</v>
      </c>
      <c r="D109" s="246">
        <v>1</v>
      </c>
      <c r="E109" s="246" t="s">
        <v>639</v>
      </c>
      <c r="F109" s="247">
        <v>7</v>
      </c>
      <c r="G109" s="247">
        <v>1020</v>
      </c>
      <c r="H109" s="246" t="s">
        <v>318</v>
      </c>
      <c r="I109" s="227">
        <v>44519</v>
      </c>
      <c r="J109" s="246" t="s">
        <v>723</v>
      </c>
      <c r="K109" s="246" t="s">
        <v>2312</v>
      </c>
      <c r="L109" s="246">
        <v>46.51</v>
      </c>
      <c r="M109" s="246" t="s">
        <v>724</v>
      </c>
      <c r="N109" s="246" t="s">
        <v>54</v>
      </c>
      <c r="O109" s="246" t="s">
        <v>94</v>
      </c>
      <c r="P109" s="246" t="s">
        <v>2026</v>
      </c>
      <c r="Q109" s="224" t="s">
        <v>2352</v>
      </c>
      <c r="R109" s="226" t="s">
        <v>426</v>
      </c>
      <c r="S109" s="226" t="s">
        <v>426</v>
      </c>
      <c r="T109" s="246" t="s">
        <v>726</v>
      </c>
      <c r="U109" s="226" t="s">
        <v>795</v>
      </c>
      <c r="V109" s="226">
        <v>140.49</v>
      </c>
      <c r="W109" s="247" t="s">
        <v>5</v>
      </c>
      <c r="X109" s="247" t="s">
        <v>5</v>
      </c>
      <c r="Y109" s="226">
        <v>15.3</v>
      </c>
      <c r="Z109" s="226">
        <v>0</v>
      </c>
      <c r="AD109" s="226">
        <v>0</v>
      </c>
      <c r="AF109" s="224">
        <v>3</v>
      </c>
      <c r="AG109" s="247" t="s">
        <v>550</v>
      </c>
      <c r="AH109" s="247" t="s">
        <v>5</v>
      </c>
      <c r="AI109" s="247" t="s">
        <v>5</v>
      </c>
      <c r="AJ109" s="247">
        <v>5.5</v>
      </c>
      <c r="AK109" s="247">
        <v>5.5</v>
      </c>
      <c r="AL109" s="226">
        <v>40</v>
      </c>
      <c r="AM109" s="247" t="s">
        <v>5</v>
      </c>
      <c r="AN109" s="247" t="s">
        <v>5</v>
      </c>
      <c r="AO109" s="247" t="s">
        <v>5</v>
      </c>
      <c r="AP109" s="246"/>
      <c r="AQ109" s="246" t="s">
        <v>726</v>
      </c>
      <c r="AR109" s="226" t="s">
        <v>737</v>
      </c>
    </row>
    <row r="110" spans="1:44" x14ac:dyDescent="0.2">
      <c r="A110" s="225">
        <v>10007201</v>
      </c>
      <c r="B110" s="246" t="s">
        <v>670</v>
      </c>
      <c r="C110" s="246" t="s">
        <v>671</v>
      </c>
      <c r="D110" s="246">
        <v>1</v>
      </c>
      <c r="E110" s="246" t="s">
        <v>639</v>
      </c>
      <c r="F110" s="247">
        <v>7</v>
      </c>
      <c r="G110" s="247">
        <v>1020</v>
      </c>
      <c r="H110" s="246" t="s">
        <v>318</v>
      </c>
      <c r="I110" s="227">
        <v>44519</v>
      </c>
      <c r="J110" s="246" t="s">
        <v>723</v>
      </c>
      <c r="K110" s="246" t="s">
        <v>2312</v>
      </c>
      <c r="L110" s="246">
        <v>46.51</v>
      </c>
      <c r="M110" s="246" t="s">
        <v>724</v>
      </c>
      <c r="N110" s="246" t="s">
        <v>54</v>
      </c>
      <c r="O110" s="246" t="s">
        <v>94</v>
      </c>
      <c r="P110" s="246" t="s">
        <v>2026</v>
      </c>
      <c r="Q110" s="224" t="s">
        <v>2352</v>
      </c>
      <c r="R110" s="226" t="s">
        <v>426</v>
      </c>
      <c r="S110" s="226" t="s">
        <v>426</v>
      </c>
      <c r="T110" s="246" t="s">
        <v>726</v>
      </c>
      <c r="U110" s="226" t="s">
        <v>795</v>
      </c>
      <c r="V110" s="226">
        <v>140.49</v>
      </c>
      <c r="W110" s="247" t="s">
        <v>5</v>
      </c>
      <c r="X110" s="247" t="s">
        <v>5</v>
      </c>
      <c r="Y110" s="226">
        <v>15.3</v>
      </c>
      <c r="Z110" s="226">
        <v>0</v>
      </c>
      <c r="AD110" s="226">
        <v>0</v>
      </c>
      <c r="AF110" s="224">
        <v>4</v>
      </c>
      <c r="AG110" s="247" t="s">
        <v>171</v>
      </c>
      <c r="AH110" s="247" t="s">
        <v>5</v>
      </c>
      <c r="AI110" s="247" t="s">
        <v>5</v>
      </c>
      <c r="AJ110" s="247">
        <v>8</v>
      </c>
      <c r="AK110" s="247">
        <v>11</v>
      </c>
      <c r="AL110" s="226">
        <v>720</v>
      </c>
      <c r="AM110" s="247">
        <v>1</v>
      </c>
      <c r="AN110" s="247">
        <v>3.5</v>
      </c>
      <c r="AO110" s="247" t="s">
        <v>5</v>
      </c>
      <c r="AP110" s="246"/>
      <c r="AQ110" s="246" t="s">
        <v>726</v>
      </c>
      <c r="AR110" s="226" t="s">
        <v>737</v>
      </c>
    </row>
    <row r="111" spans="1:44" x14ac:dyDescent="0.2">
      <c r="A111" s="225">
        <v>10007201</v>
      </c>
      <c r="B111" s="246" t="s">
        <v>670</v>
      </c>
      <c r="C111" s="246" t="s">
        <v>671</v>
      </c>
      <c r="D111" s="246">
        <v>1</v>
      </c>
      <c r="E111" s="246" t="s">
        <v>639</v>
      </c>
      <c r="F111" s="247">
        <v>7</v>
      </c>
      <c r="G111" s="247">
        <v>1020</v>
      </c>
      <c r="H111" s="246" t="s">
        <v>318</v>
      </c>
      <c r="I111" s="227">
        <v>44519</v>
      </c>
      <c r="J111" s="246" t="s">
        <v>723</v>
      </c>
      <c r="K111" s="246" t="s">
        <v>2312</v>
      </c>
      <c r="L111" s="246">
        <v>46.51</v>
      </c>
      <c r="M111" s="246" t="s">
        <v>724</v>
      </c>
      <c r="N111" s="246" t="s">
        <v>54</v>
      </c>
      <c r="O111" s="246" t="s">
        <v>94</v>
      </c>
      <c r="P111" s="246" t="s">
        <v>2026</v>
      </c>
      <c r="Q111" s="224" t="s">
        <v>2352</v>
      </c>
      <c r="R111" s="226" t="s">
        <v>426</v>
      </c>
      <c r="S111" s="226" t="s">
        <v>426</v>
      </c>
      <c r="T111" s="246" t="s">
        <v>726</v>
      </c>
      <c r="U111" s="226" t="s">
        <v>795</v>
      </c>
      <c r="V111" s="226">
        <v>140.49</v>
      </c>
      <c r="W111" s="247" t="s">
        <v>5</v>
      </c>
      <c r="X111" s="247" t="s">
        <v>5</v>
      </c>
      <c r="Y111" s="226">
        <v>15.3</v>
      </c>
      <c r="Z111" s="226">
        <v>0</v>
      </c>
      <c r="AD111" s="226">
        <v>0</v>
      </c>
      <c r="AF111" s="224">
        <v>5</v>
      </c>
      <c r="AG111" s="247" t="s">
        <v>98</v>
      </c>
      <c r="AH111" s="247" t="s">
        <v>5</v>
      </c>
      <c r="AI111" s="247" t="s">
        <v>5</v>
      </c>
      <c r="AJ111" s="247">
        <v>6.5</v>
      </c>
      <c r="AK111" s="247">
        <v>8</v>
      </c>
      <c r="AL111" s="226">
        <v>360</v>
      </c>
      <c r="AM111" s="247" t="s">
        <v>5</v>
      </c>
      <c r="AN111" s="247">
        <v>1</v>
      </c>
      <c r="AO111" s="247" t="s">
        <v>5</v>
      </c>
      <c r="AP111" s="246"/>
      <c r="AQ111" s="246" t="s">
        <v>726</v>
      </c>
      <c r="AR111" s="226" t="s">
        <v>737</v>
      </c>
    </row>
    <row r="112" spans="1:44" x14ac:dyDescent="0.2">
      <c r="A112" s="225">
        <v>10007201</v>
      </c>
      <c r="B112" s="246" t="s">
        <v>670</v>
      </c>
      <c r="C112" s="246" t="s">
        <v>671</v>
      </c>
      <c r="D112" s="246">
        <v>1</v>
      </c>
      <c r="E112" s="246" t="s">
        <v>639</v>
      </c>
      <c r="F112" s="247">
        <v>7</v>
      </c>
      <c r="G112" s="247">
        <v>1020</v>
      </c>
      <c r="H112" s="246" t="s">
        <v>318</v>
      </c>
      <c r="I112" s="227">
        <v>44519</v>
      </c>
      <c r="J112" s="246" t="s">
        <v>723</v>
      </c>
      <c r="K112" s="246" t="s">
        <v>2312</v>
      </c>
      <c r="L112" s="246">
        <v>46.51</v>
      </c>
      <c r="M112" s="246" t="s">
        <v>724</v>
      </c>
      <c r="N112" s="246" t="s">
        <v>54</v>
      </c>
      <c r="O112" s="246" t="s">
        <v>94</v>
      </c>
      <c r="P112" s="246" t="s">
        <v>2026</v>
      </c>
      <c r="Q112" s="224" t="s">
        <v>2352</v>
      </c>
      <c r="R112" s="226" t="s">
        <v>426</v>
      </c>
      <c r="S112" s="226" t="s">
        <v>426</v>
      </c>
      <c r="T112" s="246" t="s">
        <v>726</v>
      </c>
      <c r="U112" s="226" t="s">
        <v>795</v>
      </c>
      <c r="V112" s="226">
        <v>140.49</v>
      </c>
      <c r="W112" s="247" t="s">
        <v>5</v>
      </c>
      <c r="X112" s="247" t="s">
        <v>5</v>
      </c>
      <c r="Y112" s="226">
        <v>15.3</v>
      </c>
      <c r="Z112" s="226">
        <v>0</v>
      </c>
      <c r="AD112" s="226">
        <v>0</v>
      </c>
      <c r="AF112" s="224">
        <v>6</v>
      </c>
      <c r="AG112" s="247" t="s">
        <v>133</v>
      </c>
      <c r="AH112" s="247">
        <v>0</v>
      </c>
      <c r="AI112" s="247" t="s">
        <v>5</v>
      </c>
      <c r="AJ112" s="247">
        <v>8</v>
      </c>
      <c r="AK112" s="247">
        <v>9.1999999999999993</v>
      </c>
      <c r="AL112" s="226">
        <v>0</v>
      </c>
      <c r="AM112" s="247">
        <v>10</v>
      </c>
      <c r="AN112" s="247">
        <v>1</v>
      </c>
      <c r="AO112" s="247" t="s">
        <v>5</v>
      </c>
      <c r="AP112" s="246"/>
      <c r="AQ112" s="246" t="s">
        <v>726</v>
      </c>
      <c r="AR112" s="226" t="s">
        <v>737</v>
      </c>
    </row>
    <row r="113" spans="1:44" x14ac:dyDescent="0.2">
      <c r="A113" s="225">
        <v>10007201</v>
      </c>
      <c r="B113" s="246" t="s">
        <v>670</v>
      </c>
      <c r="C113" s="246" t="s">
        <v>671</v>
      </c>
      <c r="D113" s="246">
        <v>1</v>
      </c>
      <c r="E113" s="246" t="s">
        <v>639</v>
      </c>
      <c r="F113" s="247">
        <v>7</v>
      </c>
      <c r="G113" s="247">
        <v>1020</v>
      </c>
      <c r="H113" s="246" t="s">
        <v>318</v>
      </c>
      <c r="I113" s="227">
        <v>44519</v>
      </c>
      <c r="J113" s="246" t="s">
        <v>723</v>
      </c>
      <c r="K113" s="246" t="s">
        <v>2312</v>
      </c>
      <c r="L113" s="246">
        <v>46.51</v>
      </c>
      <c r="M113" s="246" t="s">
        <v>724</v>
      </c>
      <c r="N113" s="246" t="s">
        <v>54</v>
      </c>
      <c r="O113" s="246" t="s">
        <v>94</v>
      </c>
      <c r="P113" s="246" t="s">
        <v>2026</v>
      </c>
      <c r="Q113" s="224" t="s">
        <v>2353</v>
      </c>
      <c r="R113" s="226" t="s">
        <v>426</v>
      </c>
      <c r="S113" s="226" t="s">
        <v>426</v>
      </c>
      <c r="T113" s="226" t="s">
        <v>753</v>
      </c>
      <c r="U113" s="226" t="s">
        <v>795</v>
      </c>
      <c r="V113" s="226">
        <v>151.84</v>
      </c>
      <c r="W113" s="247" t="s">
        <v>5</v>
      </c>
      <c r="X113" s="247" t="s">
        <v>5</v>
      </c>
      <c r="Y113" s="226">
        <v>15.3</v>
      </c>
      <c r="Z113" s="226">
        <v>0</v>
      </c>
      <c r="AD113" s="226">
        <v>0</v>
      </c>
      <c r="AF113" s="247">
        <v>1</v>
      </c>
      <c r="AG113" s="247" t="s">
        <v>359</v>
      </c>
      <c r="AH113" s="247" t="s">
        <v>5</v>
      </c>
      <c r="AI113" s="247" t="s">
        <v>5</v>
      </c>
      <c r="AJ113" s="247" t="s">
        <v>5</v>
      </c>
      <c r="AK113" s="247" t="s">
        <v>5</v>
      </c>
      <c r="AL113" s="226">
        <v>0</v>
      </c>
      <c r="AM113" s="247" t="s">
        <v>5</v>
      </c>
      <c r="AN113" s="247" t="s">
        <v>5</v>
      </c>
      <c r="AO113" s="247" t="s">
        <v>5</v>
      </c>
      <c r="AP113" s="246"/>
      <c r="AQ113" s="246" t="s">
        <v>753</v>
      </c>
      <c r="AR113" s="226" t="s">
        <v>737</v>
      </c>
    </row>
    <row r="114" spans="1:44" ht="15" x14ac:dyDescent="0.2">
      <c r="A114" s="225">
        <v>10007201</v>
      </c>
      <c r="B114" s="246" t="s">
        <v>670</v>
      </c>
      <c r="C114" s="246" t="s">
        <v>671</v>
      </c>
      <c r="D114" s="246">
        <v>1</v>
      </c>
      <c r="E114" s="246" t="s">
        <v>639</v>
      </c>
      <c r="F114" s="247">
        <v>7</v>
      </c>
      <c r="G114" s="247">
        <v>1020</v>
      </c>
      <c r="H114" s="246" t="s">
        <v>318</v>
      </c>
      <c r="I114" s="227">
        <v>44519</v>
      </c>
      <c r="J114" s="246" t="s">
        <v>723</v>
      </c>
      <c r="K114" s="246" t="s">
        <v>2312</v>
      </c>
      <c r="L114" s="246">
        <v>46.51</v>
      </c>
      <c r="M114" s="246" t="s">
        <v>724</v>
      </c>
      <c r="N114" s="246" t="s">
        <v>54</v>
      </c>
      <c r="O114" s="246" t="s">
        <v>94</v>
      </c>
      <c r="P114" s="246" t="s">
        <v>2026</v>
      </c>
      <c r="Q114" s="247" t="s">
        <v>2354</v>
      </c>
      <c r="R114" s="246" t="s">
        <v>731</v>
      </c>
      <c r="S114" s="248" t="s">
        <v>1569</v>
      </c>
      <c r="T114" s="246" t="s">
        <v>726</v>
      </c>
      <c r="U114" s="226" t="s">
        <v>795</v>
      </c>
      <c r="V114" s="226">
        <v>151.84</v>
      </c>
      <c r="W114" s="247">
        <v>6.2</v>
      </c>
      <c r="X114" s="247" t="s">
        <v>5</v>
      </c>
      <c r="Y114" s="247">
        <v>15.3</v>
      </c>
      <c r="Z114" s="247">
        <v>11550</v>
      </c>
      <c r="AA114" s="247"/>
      <c r="AB114" s="247"/>
      <c r="AC114" s="247"/>
      <c r="AD114" s="247">
        <v>0</v>
      </c>
      <c r="AE114" s="247"/>
      <c r="AF114" s="247">
        <v>1</v>
      </c>
      <c r="AG114" s="247" t="s">
        <v>57</v>
      </c>
      <c r="AH114" s="247">
        <v>2000</v>
      </c>
      <c r="AI114" s="247" t="s">
        <v>5</v>
      </c>
      <c r="AJ114" s="247">
        <v>4.8</v>
      </c>
      <c r="AK114" s="247">
        <v>4.8</v>
      </c>
      <c r="AL114" s="226">
        <v>200</v>
      </c>
      <c r="AM114" s="247">
        <v>100</v>
      </c>
      <c r="AN114" s="247">
        <v>1</v>
      </c>
      <c r="AO114" s="247" t="s">
        <v>5</v>
      </c>
      <c r="AP114" s="246"/>
      <c r="AQ114" s="246" t="s">
        <v>726</v>
      </c>
      <c r="AR114" s="226" t="s">
        <v>737</v>
      </c>
    </row>
    <row r="115" spans="1:44" ht="15" x14ac:dyDescent="0.2">
      <c r="A115" s="225">
        <v>10007201</v>
      </c>
      <c r="B115" s="246" t="s">
        <v>670</v>
      </c>
      <c r="C115" s="246" t="s">
        <v>671</v>
      </c>
      <c r="D115" s="246">
        <v>1</v>
      </c>
      <c r="E115" s="246" t="s">
        <v>639</v>
      </c>
      <c r="F115" s="247">
        <v>7</v>
      </c>
      <c r="G115" s="247">
        <v>1020</v>
      </c>
      <c r="H115" s="246" t="s">
        <v>318</v>
      </c>
      <c r="I115" s="227">
        <v>44519</v>
      </c>
      <c r="J115" s="246" t="s">
        <v>723</v>
      </c>
      <c r="K115" s="246" t="s">
        <v>2312</v>
      </c>
      <c r="L115" s="246">
        <v>46.51</v>
      </c>
      <c r="M115" s="246" t="s">
        <v>724</v>
      </c>
      <c r="N115" s="246" t="s">
        <v>54</v>
      </c>
      <c r="O115" s="246" t="s">
        <v>94</v>
      </c>
      <c r="P115" s="246" t="s">
        <v>2026</v>
      </c>
      <c r="Q115" s="247" t="s">
        <v>2354</v>
      </c>
      <c r="R115" s="246" t="s">
        <v>731</v>
      </c>
      <c r="S115" s="248" t="s">
        <v>1569</v>
      </c>
      <c r="T115" s="246" t="s">
        <v>726</v>
      </c>
      <c r="U115" s="226" t="s">
        <v>795</v>
      </c>
      <c r="V115" s="226">
        <v>151.84</v>
      </c>
      <c r="W115" s="247">
        <v>6.2</v>
      </c>
      <c r="X115" s="247" t="s">
        <v>5</v>
      </c>
      <c r="Y115" s="247">
        <v>15.3</v>
      </c>
      <c r="Z115" s="247">
        <v>11550</v>
      </c>
      <c r="AA115" s="247"/>
      <c r="AB115" s="247"/>
      <c r="AC115" s="247"/>
      <c r="AD115" s="247">
        <v>0</v>
      </c>
      <c r="AE115" s="247"/>
      <c r="AF115" s="247">
        <v>2</v>
      </c>
      <c r="AG115" s="247" t="s">
        <v>57</v>
      </c>
      <c r="AH115" s="247">
        <v>3100</v>
      </c>
      <c r="AI115" s="247" t="s">
        <v>5</v>
      </c>
      <c r="AJ115" s="247">
        <v>3.5</v>
      </c>
      <c r="AK115" s="247">
        <v>3.5</v>
      </c>
      <c r="AL115" s="226">
        <v>450</v>
      </c>
      <c r="AM115" s="247">
        <v>100</v>
      </c>
      <c r="AN115" s="247">
        <v>1</v>
      </c>
      <c r="AO115" s="247" t="s">
        <v>5</v>
      </c>
      <c r="AP115" s="246"/>
      <c r="AQ115" s="246" t="s">
        <v>726</v>
      </c>
      <c r="AR115" s="226" t="s">
        <v>737</v>
      </c>
    </row>
    <row r="116" spans="1:44" ht="15" x14ac:dyDescent="0.2">
      <c r="A116" s="225">
        <v>10007201</v>
      </c>
      <c r="B116" s="246" t="s">
        <v>670</v>
      </c>
      <c r="C116" s="246" t="s">
        <v>671</v>
      </c>
      <c r="D116" s="246">
        <v>1</v>
      </c>
      <c r="E116" s="246" t="s">
        <v>639</v>
      </c>
      <c r="F116" s="247">
        <v>7</v>
      </c>
      <c r="G116" s="247">
        <v>1020</v>
      </c>
      <c r="H116" s="246" t="s">
        <v>318</v>
      </c>
      <c r="I116" s="227">
        <v>44519</v>
      </c>
      <c r="J116" s="246" t="s">
        <v>723</v>
      </c>
      <c r="K116" s="246" t="s">
        <v>2312</v>
      </c>
      <c r="L116" s="246">
        <v>46.51</v>
      </c>
      <c r="M116" s="246" t="s">
        <v>724</v>
      </c>
      <c r="N116" s="246" t="s">
        <v>54</v>
      </c>
      <c r="O116" s="246" t="s">
        <v>94</v>
      </c>
      <c r="P116" s="246" t="s">
        <v>2026</v>
      </c>
      <c r="Q116" s="247" t="s">
        <v>2354</v>
      </c>
      <c r="R116" s="246" t="s">
        <v>731</v>
      </c>
      <c r="S116" s="248" t="s">
        <v>1569</v>
      </c>
      <c r="T116" s="246" t="s">
        <v>726</v>
      </c>
      <c r="U116" s="226" t="s">
        <v>795</v>
      </c>
      <c r="V116" s="226">
        <v>151.84</v>
      </c>
      <c r="W116" s="247">
        <v>6.2</v>
      </c>
      <c r="X116" s="247" t="s">
        <v>5</v>
      </c>
      <c r="Y116" s="247">
        <v>15.3</v>
      </c>
      <c r="Z116" s="247">
        <v>11550</v>
      </c>
      <c r="AA116" s="247"/>
      <c r="AB116" s="247"/>
      <c r="AC116" s="247"/>
      <c r="AD116" s="247">
        <v>0</v>
      </c>
      <c r="AE116" s="247"/>
      <c r="AF116" s="247">
        <v>3</v>
      </c>
      <c r="AG116" s="247" t="s">
        <v>57</v>
      </c>
      <c r="AH116" s="247">
        <v>3300</v>
      </c>
      <c r="AI116" s="247" t="s">
        <v>5</v>
      </c>
      <c r="AJ116" s="247">
        <v>5.5</v>
      </c>
      <c r="AK116" s="247">
        <v>5.5</v>
      </c>
      <c r="AL116" s="226">
        <v>140</v>
      </c>
      <c r="AM116" s="247">
        <v>130</v>
      </c>
      <c r="AN116" s="247">
        <v>1.5</v>
      </c>
      <c r="AO116" s="247" t="s">
        <v>5</v>
      </c>
      <c r="AP116" s="246"/>
      <c r="AQ116" s="246" t="s">
        <v>726</v>
      </c>
      <c r="AR116" s="226" t="s">
        <v>737</v>
      </c>
    </row>
    <row r="117" spans="1:44" ht="15" x14ac:dyDescent="0.2">
      <c r="A117" s="225">
        <v>10007201</v>
      </c>
      <c r="B117" s="246" t="s">
        <v>670</v>
      </c>
      <c r="C117" s="246" t="s">
        <v>671</v>
      </c>
      <c r="D117" s="246">
        <v>1</v>
      </c>
      <c r="E117" s="246" t="s">
        <v>639</v>
      </c>
      <c r="F117" s="247">
        <v>7</v>
      </c>
      <c r="G117" s="247">
        <v>1020</v>
      </c>
      <c r="H117" s="246" t="s">
        <v>318</v>
      </c>
      <c r="I117" s="227">
        <v>44519</v>
      </c>
      <c r="J117" s="246" t="s">
        <v>723</v>
      </c>
      <c r="K117" s="246" t="s">
        <v>2312</v>
      </c>
      <c r="L117" s="246">
        <v>46.51</v>
      </c>
      <c r="M117" s="246" t="s">
        <v>724</v>
      </c>
      <c r="N117" s="246" t="s">
        <v>54</v>
      </c>
      <c r="O117" s="246" t="s">
        <v>94</v>
      </c>
      <c r="P117" s="246" t="s">
        <v>2026</v>
      </c>
      <c r="Q117" s="247" t="s">
        <v>2354</v>
      </c>
      <c r="R117" s="246" t="s">
        <v>731</v>
      </c>
      <c r="S117" s="248" t="s">
        <v>1569</v>
      </c>
      <c r="T117" s="246" t="s">
        <v>726</v>
      </c>
      <c r="U117" s="226" t="s">
        <v>795</v>
      </c>
      <c r="V117" s="226">
        <v>151.84</v>
      </c>
      <c r="W117" s="247">
        <v>6.2</v>
      </c>
      <c r="X117" s="247" t="s">
        <v>5</v>
      </c>
      <c r="Y117" s="247">
        <v>15.3</v>
      </c>
      <c r="Z117" s="247">
        <v>11550</v>
      </c>
      <c r="AA117" s="247"/>
      <c r="AB117" s="247"/>
      <c r="AC117" s="247"/>
      <c r="AD117" s="247">
        <v>0</v>
      </c>
      <c r="AE117" s="247"/>
      <c r="AF117" s="247">
        <v>4</v>
      </c>
      <c r="AG117" s="247" t="s">
        <v>57</v>
      </c>
      <c r="AH117" s="247">
        <v>3400</v>
      </c>
      <c r="AI117" s="247" t="s">
        <v>5</v>
      </c>
      <c r="AJ117" s="247">
        <v>3</v>
      </c>
      <c r="AK117" s="247">
        <v>3</v>
      </c>
      <c r="AL117" s="226">
        <v>520</v>
      </c>
      <c r="AM117" s="247">
        <v>130</v>
      </c>
      <c r="AN117" s="247">
        <v>1</v>
      </c>
      <c r="AO117" s="247" t="s">
        <v>5</v>
      </c>
      <c r="AP117" s="246"/>
      <c r="AQ117" s="246" t="s">
        <v>726</v>
      </c>
      <c r="AR117" s="226" t="s">
        <v>737</v>
      </c>
    </row>
    <row r="118" spans="1:44" ht="15" x14ac:dyDescent="0.2">
      <c r="A118" s="225">
        <v>10007201</v>
      </c>
      <c r="B118" s="246" t="s">
        <v>670</v>
      </c>
      <c r="C118" s="246" t="s">
        <v>671</v>
      </c>
      <c r="D118" s="246">
        <v>1</v>
      </c>
      <c r="E118" s="246" t="s">
        <v>639</v>
      </c>
      <c r="F118" s="247">
        <v>7</v>
      </c>
      <c r="G118" s="247">
        <v>1020</v>
      </c>
      <c r="H118" s="246" t="s">
        <v>318</v>
      </c>
      <c r="I118" s="227">
        <v>44519</v>
      </c>
      <c r="J118" s="246" t="s">
        <v>723</v>
      </c>
      <c r="K118" s="246" t="s">
        <v>2312</v>
      </c>
      <c r="L118" s="246">
        <v>46.51</v>
      </c>
      <c r="M118" s="246" t="s">
        <v>724</v>
      </c>
      <c r="N118" s="246" t="s">
        <v>54</v>
      </c>
      <c r="O118" s="246" t="s">
        <v>94</v>
      </c>
      <c r="P118" s="246" t="s">
        <v>2026</v>
      </c>
      <c r="Q118" s="247" t="s">
        <v>2354</v>
      </c>
      <c r="R118" s="246" t="s">
        <v>731</v>
      </c>
      <c r="S118" s="248" t="s">
        <v>1569</v>
      </c>
      <c r="T118" s="246" t="s">
        <v>726</v>
      </c>
      <c r="U118" s="226" t="s">
        <v>795</v>
      </c>
      <c r="V118" s="226">
        <v>151.84</v>
      </c>
      <c r="W118" s="247">
        <v>6.2</v>
      </c>
      <c r="X118" s="247" t="s">
        <v>5</v>
      </c>
      <c r="Y118" s="247">
        <v>15.3</v>
      </c>
      <c r="Z118" s="247">
        <v>11550</v>
      </c>
      <c r="AA118" s="247"/>
      <c r="AB118" s="247"/>
      <c r="AC118" s="247"/>
      <c r="AD118" s="247">
        <v>0</v>
      </c>
      <c r="AE118" s="247"/>
      <c r="AF118" s="247">
        <v>5</v>
      </c>
      <c r="AG118" s="247" t="s">
        <v>57</v>
      </c>
      <c r="AH118" s="247">
        <v>4300</v>
      </c>
      <c r="AI118" s="247" t="s">
        <v>5</v>
      </c>
      <c r="AJ118" s="247">
        <v>4</v>
      </c>
      <c r="AK118" s="247">
        <v>4</v>
      </c>
      <c r="AL118" s="226">
        <v>30</v>
      </c>
      <c r="AM118" s="247">
        <v>20</v>
      </c>
      <c r="AN118" s="247">
        <v>1.5</v>
      </c>
      <c r="AO118" s="247" t="s">
        <v>5</v>
      </c>
      <c r="AP118" s="246"/>
      <c r="AQ118" s="246" t="s">
        <v>726</v>
      </c>
      <c r="AR118" s="226" t="s">
        <v>737</v>
      </c>
    </row>
    <row r="119" spans="1:44" ht="15" x14ac:dyDescent="0.2">
      <c r="A119" s="225">
        <v>10007201</v>
      </c>
      <c r="B119" s="246" t="s">
        <v>670</v>
      </c>
      <c r="C119" s="246" t="s">
        <v>671</v>
      </c>
      <c r="D119" s="246">
        <v>1</v>
      </c>
      <c r="E119" s="246" t="s">
        <v>639</v>
      </c>
      <c r="F119" s="247">
        <v>7</v>
      </c>
      <c r="G119" s="247">
        <v>1020</v>
      </c>
      <c r="H119" s="246" t="s">
        <v>318</v>
      </c>
      <c r="I119" s="227">
        <v>44519</v>
      </c>
      <c r="J119" s="246" t="s">
        <v>723</v>
      </c>
      <c r="K119" s="246" t="s">
        <v>2312</v>
      </c>
      <c r="L119" s="246">
        <v>46.51</v>
      </c>
      <c r="M119" s="246" t="s">
        <v>724</v>
      </c>
      <c r="N119" s="246" t="s">
        <v>54</v>
      </c>
      <c r="O119" s="246" t="s">
        <v>94</v>
      </c>
      <c r="P119" s="246" t="s">
        <v>2026</v>
      </c>
      <c r="Q119" s="247" t="s">
        <v>2354</v>
      </c>
      <c r="R119" s="246" t="s">
        <v>731</v>
      </c>
      <c r="S119" s="248" t="s">
        <v>1569</v>
      </c>
      <c r="T119" s="246" t="s">
        <v>726</v>
      </c>
      <c r="U119" s="226" t="s">
        <v>795</v>
      </c>
      <c r="V119" s="226">
        <v>151.84</v>
      </c>
      <c r="W119" s="247">
        <v>6.2</v>
      </c>
      <c r="X119" s="247" t="s">
        <v>5</v>
      </c>
      <c r="Y119" s="247">
        <v>15.3</v>
      </c>
      <c r="Z119" s="247">
        <v>11550</v>
      </c>
      <c r="AA119" s="247"/>
      <c r="AB119" s="247"/>
      <c r="AC119" s="247"/>
      <c r="AD119" s="247">
        <v>0</v>
      </c>
      <c r="AE119" s="247"/>
      <c r="AF119" s="247">
        <v>6</v>
      </c>
      <c r="AG119" s="247" t="s">
        <v>57</v>
      </c>
      <c r="AH119" s="247">
        <v>5700</v>
      </c>
      <c r="AI119" s="247" t="s">
        <v>5</v>
      </c>
      <c r="AJ119" s="247">
        <v>4.5</v>
      </c>
      <c r="AK119" s="247">
        <v>4.5</v>
      </c>
      <c r="AL119" s="226">
        <v>2400</v>
      </c>
      <c r="AM119" s="247">
        <v>150</v>
      </c>
      <c r="AN119" s="247">
        <v>1.5</v>
      </c>
      <c r="AO119" s="247" t="s">
        <v>5</v>
      </c>
      <c r="AP119" s="246"/>
      <c r="AQ119" s="246" t="s">
        <v>726</v>
      </c>
      <c r="AR119" s="226" t="s">
        <v>737</v>
      </c>
    </row>
    <row r="120" spans="1:44" ht="15" x14ac:dyDescent="0.2">
      <c r="A120" s="225">
        <v>10007201</v>
      </c>
      <c r="B120" s="246" t="s">
        <v>670</v>
      </c>
      <c r="C120" s="246" t="s">
        <v>671</v>
      </c>
      <c r="D120" s="246">
        <v>1</v>
      </c>
      <c r="E120" s="246" t="s">
        <v>639</v>
      </c>
      <c r="F120" s="247">
        <v>7</v>
      </c>
      <c r="G120" s="247">
        <v>1020</v>
      </c>
      <c r="H120" s="246" t="s">
        <v>318</v>
      </c>
      <c r="I120" s="227">
        <v>44519</v>
      </c>
      <c r="J120" s="246" t="s">
        <v>723</v>
      </c>
      <c r="K120" s="246" t="s">
        <v>2312</v>
      </c>
      <c r="L120" s="246">
        <v>46.51</v>
      </c>
      <c r="M120" s="246" t="s">
        <v>724</v>
      </c>
      <c r="N120" s="246" t="s">
        <v>54</v>
      </c>
      <c r="O120" s="246" t="s">
        <v>94</v>
      </c>
      <c r="P120" s="246" t="s">
        <v>2026</v>
      </c>
      <c r="Q120" s="247" t="s">
        <v>2354</v>
      </c>
      <c r="R120" s="246" t="s">
        <v>731</v>
      </c>
      <c r="S120" s="248" t="s">
        <v>1569</v>
      </c>
      <c r="T120" s="246" t="s">
        <v>726</v>
      </c>
      <c r="U120" s="226" t="s">
        <v>795</v>
      </c>
      <c r="V120" s="226">
        <v>151.84</v>
      </c>
      <c r="W120" s="247">
        <v>6.2</v>
      </c>
      <c r="X120" s="247" t="s">
        <v>5</v>
      </c>
      <c r="Y120" s="247">
        <v>15.3</v>
      </c>
      <c r="Z120" s="247">
        <v>11550</v>
      </c>
      <c r="AA120" s="247"/>
      <c r="AB120" s="247"/>
      <c r="AC120" s="247"/>
      <c r="AD120" s="247">
        <v>0</v>
      </c>
      <c r="AE120" s="247"/>
      <c r="AF120" s="247">
        <v>7</v>
      </c>
      <c r="AG120" s="247" t="s">
        <v>133</v>
      </c>
      <c r="AH120" s="247">
        <v>5900</v>
      </c>
      <c r="AI120" s="247" t="s">
        <v>5</v>
      </c>
      <c r="AJ120" s="247">
        <v>6.5</v>
      </c>
      <c r="AK120" s="247">
        <v>8</v>
      </c>
      <c r="AL120" s="226">
        <v>350</v>
      </c>
      <c r="AM120" s="247">
        <v>10</v>
      </c>
      <c r="AN120" s="247">
        <v>1</v>
      </c>
      <c r="AO120" s="247" t="s">
        <v>5</v>
      </c>
      <c r="AP120" s="246"/>
      <c r="AQ120" s="246" t="s">
        <v>726</v>
      </c>
      <c r="AR120" s="226" t="s">
        <v>737</v>
      </c>
    </row>
    <row r="121" spans="1:44" ht="15" x14ac:dyDescent="0.2">
      <c r="A121" s="225">
        <v>10007201</v>
      </c>
      <c r="B121" s="246" t="s">
        <v>670</v>
      </c>
      <c r="C121" s="246" t="s">
        <v>671</v>
      </c>
      <c r="D121" s="246">
        <v>1</v>
      </c>
      <c r="E121" s="246" t="s">
        <v>639</v>
      </c>
      <c r="F121" s="247">
        <v>7</v>
      </c>
      <c r="G121" s="247">
        <v>1020</v>
      </c>
      <c r="H121" s="246" t="s">
        <v>318</v>
      </c>
      <c r="I121" s="227">
        <v>44519</v>
      </c>
      <c r="J121" s="246" t="s">
        <v>723</v>
      </c>
      <c r="K121" s="246" t="s">
        <v>2312</v>
      </c>
      <c r="L121" s="246">
        <v>46.51</v>
      </c>
      <c r="M121" s="246" t="s">
        <v>724</v>
      </c>
      <c r="N121" s="246" t="s">
        <v>54</v>
      </c>
      <c r="O121" s="246" t="s">
        <v>94</v>
      </c>
      <c r="P121" s="246" t="s">
        <v>2026</v>
      </c>
      <c r="Q121" s="247" t="s">
        <v>2354</v>
      </c>
      <c r="R121" s="246" t="s">
        <v>731</v>
      </c>
      <c r="S121" s="248" t="s">
        <v>1569</v>
      </c>
      <c r="T121" s="246" t="s">
        <v>726</v>
      </c>
      <c r="U121" s="226" t="s">
        <v>795</v>
      </c>
      <c r="V121" s="226">
        <v>151.84</v>
      </c>
      <c r="W121" s="247">
        <v>6.2</v>
      </c>
      <c r="X121" s="247" t="s">
        <v>5</v>
      </c>
      <c r="Y121" s="247">
        <v>15.3</v>
      </c>
      <c r="Z121" s="247">
        <v>11550</v>
      </c>
      <c r="AA121" s="247"/>
      <c r="AB121" s="247"/>
      <c r="AC121" s="247"/>
      <c r="AD121" s="247">
        <v>0</v>
      </c>
      <c r="AE121" s="247"/>
      <c r="AF121" s="247">
        <v>8</v>
      </c>
      <c r="AG121" s="247" t="s">
        <v>133</v>
      </c>
      <c r="AH121" s="247">
        <v>6300</v>
      </c>
      <c r="AI121" s="247" t="s">
        <v>5</v>
      </c>
      <c r="AJ121" s="247">
        <v>6.5</v>
      </c>
      <c r="AK121" s="247">
        <v>8</v>
      </c>
      <c r="AL121" s="226">
        <v>10</v>
      </c>
      <c r="AM121" s="247">
        <v>10</v>
      </c>
      <c r="AN121" s="247">
        <v>1</v>
      </c>
      <c r="AO121" s="247" t="s">
        <v>5</v>
      </c>
      <c r="AP121" s="246"/>
      <c r="AQ121" s="246" t="s">
        <v>726</v>
      </c>
      <c r="AR121" s="226" t="s">
        <v>737</v>
      </c>
    </row>
    <row r="122" spans="1:44" x14ac:dyDescent="0.2">
      <c r="A122" s="225">
        <v>10007201</v>
      </c>
      <c r="B122" s="246" t="s">
        <v>670</v>
      </c>
      <c r="C122" s="246" t="s">
        <v>671</v>
      </c>
      <c r="D122" s="246">
        <v>1</v>
      </c>
      <c r="E122" s="246" t="s">
        <v>639</v>
      </c>
      <c r="F122" s="247">
        <v>7</v>
      </c>
      <c r="G122" s="247">
        <v>1020</v>
      </c>
      <c r="H122" s="246" t="s">
        <v>318</v>
      </c>
      <c r="I122" s="227">
        <v>44519</v>
      </c>
      <c r="J122" s="246" t="s">
        <v>723</v>
      </c>
      <c r="K122" s="246" t="s">
        <v>2312</v>
      </c>
      <c r="L122" s="246">
        <v>46.51</v>
      </c>
      <c r="M122" s="246" t="s">
        <v>724</v>
      </c>
      <c r="N122" s="246" t="s">
        <v>54</v>
      </c>
      <c r="O122" s="246" t="s">
        <v>94</v>
      </c>
      <c r="P122" s="246" t="s">
        <v>2026</v>
      </c>
      <c r="Q122" s="224" t="s">
        <v>2355</v>
      </c>
      <c r="R122" s="226" t="s">
        <v>426</v>
      </c>
      <c r="S122" s="226" t="s">
        <v>426</v>
      </c>
      <c r="T122" s="246" t="s">
        <v>726</v>
      </c>
      <c r="U122" s="226" t="s">
        <v>795</v>
      </c>
      <c r="V122" s="226">
        <v>163.38999999999999</v>
      </c>
      <c r="W122" s="247" t="s">
        <v>5</v>
      </c>
      <c r="X122" s="247" t="s">
        <v>5</v>
      </c>
      <c r="Y122" s="226">
        <v>15.4</v>
      </c>
      <c r="Z122" s="226">
        <v>0</v>
      </c>
      <c r="AD122" s="226">
        <v>0</v>
      </c>
      <c r="AF122" s="224">
        <v>1</v>
      </c>
      <c r="AG122" s="247" t="s">
        <v>171</v>
      </c>
      <c r="AH122" s="247" t="s">
        <v>5</v>
      </c>
      <c r="AI122" s="247" t="s">
        <v>5</v>
      </c>
      <c r="AJ122" s="247">
        <v>0</v>
      </c>
      <c r="AK122" s="247" t="s">
        <v>5</v>
      </c>
      <c r="AL122" s="226">
        <v>104</v>
      </c>
      <c r="AM122" s="247">
        <v>1</v>
      </c>
      <c r="AN122" s="247">
        <v>2</v>
      </c>
      <c r="AO122" s="247" t="s">
        <v>5</v>
      </c>
      <c r="AP122" s="246"/>
      <c r="AQ122" s="246" t="s">
        <v>726</v>
      </c>
      <c r="AR122" s="226" t="s">
        <v>737</v>
      </c>
    </row>
    <row r="123" spans="1:44" x14ac:dyDescent="0.2">
      <c r="A123" s="225">
        <v>10007201</v>
      </c>
      <c r="B123" s="246" t="s">
        <v>670</v>
      </c>
      <c r="C123" s="246" t="s">
        <v>671</v>
      </c>
      <c r="D123" s="246">
        <v>1</v>
      </c>
      <c r="E123" s="246" t="s">
        <v>639</v>
      </c>
      <c r="F123" s="247">
        <v>7</v>
      </c>
      <c r="G123" s="247">
        <v>1020</v>
      </c>
      <c r="H123" s="246" t="s">
        <v>318</v>
      </c>
      <c r="I123" s="227">
        <v>44519</v>
      </c>
      <c r="J123" s="246" t="s">
        <v>723</v>
      </c>
      <c r="K123" s="246" t="s">
        <v>2312</v>
      </c>
      <c r="L123" s="246">
        <v>46.51</v>
      </c>
      <c r="M123" s="246" t="s">
        <v>724</v>
      </c>
      <c r="N123" s="246" t="s">
        <v>54</v>
      </c>
      <c r="O123" s="246" t="s">
        <v>94</v>
      </c>
      <c r="P123" s="246" t="s">
        <v>2026</v>
      </c>
      <c r="Q123" s="224" t="s">
        <v>2356</v>
      </c>
      <c r="R123" s="226" t="s">
        <v>426</v>
      </c>
      <c r="S123" s="226" t="s">
        <v>426</v>
      </c>
      <c r="T123" s="246" t="s">
        <v>726</v>
      </c>
      <c r="U123" s="226" t="s">
        <v>795</v>
      </c>
      <c r="V123" s="226">
        <v>283.39</v>
      </c>
      <c r="W123" s="247" t="s">
        <v>5</v>
      </c>
      <c r="X123" s="247" t="s">
        <v>5</v>
      </c>
      <c r="Y123" s="226">
        <v>15</v>
      </c>
      <c r="Z123" s="226">
        <v>0</v>
      </c>
      <c r="AD123" s="226">
        <v>0</v>
      </c>
      <c r="AF123" s="224">
        <v>1</v>
      </c>
      <c r="AG123" s="247" t="s">
        <v>171</v>
      </c>
      <c r="AH123" s="247" t="s">
        <v>5</v>
      </c>
      <c r="AI123" s="247" t="s">
        <v>5</v>
      </c>
      <c r="AJ123" s="247">
        <v>0</v>
      </c>
      <c r="AK123" s="247" t="s">
        <v>5</v>
      </c>
      <c r="AL123" s="226">
        <v>222</v>
      </c>
      <c r="AM123" s="247">
        <v>1</v>
      </c>
      <c r="AN123" s="247">
        <v>2</v>
      </c>
      <c r="AO123" s="247" t="s">
        <v>5</v>
      </c>
      <c r="AP123" s="246"/>
      <c r="AQ123" s="246" t="s">
        <v>726</v>
      </c>
      <c r="AR123" s="226" t="s">
        <v>737</v>
      </c>
    </row>
    <row r="124" spans="1:44" ht="15" x14ac:dyDescent="0.2">
      <c r="A124" s="225">
        <v>10007201</v>
      </c>
      <c r="B124" s="246" t="s">
        <v>670</v>
      </c>
      <c r="C124" s="246" t="s">
        <v>671</v>
      </c>
      <c r="D124" s="246">
        <v>1</v>
      </c>
      <c r="E124" s="246" t="s">
        <v>639</v>
      </c>
      <c r="F124" s="247">
        <v>7</v>
      </c>
      <c r="G124" s="247">
        <v>1020</v>
      </c>
      <c r="H124" s="246" t="s">
        <v>318</v>
      </c>
      <c r="I124" s="227">
        <v>44519</v>
      </c>
      <c r="J124" s="246" t="s">
        <v>723</v>
      </c>
      <c r="K124" s="246" t="s">
        <v>2312</v>
      </c>
      <c r="L124" s="246">
        <v>46.51</v>
      </c>
      <c r="M124" s="246" t="s">
        <v>724</v>
      </c>
      <c r="N124" s="246" t="s">
        <v>54</v>
      </c>
      <c r="O124" s="246" t="s">
        <v>94</v>
      </c>
      <c r="P124" s="246" t="s">
        <v>2026</v>
      </c>
      <c r="Q124" s="247" t="s">
        <v>2357</v>
      </c>
      <c r="R124" s="246" t="s">
        <v>731</v>
      </c>
      <c r="S124" s="248" t="s">
        <v>1569</v>
      </c>
      <c r="T124" s="246" t="s">
        <v>726</v>
      </c>
      <c r="U124" s="226" t="s">
        <v>795</v>
      </c>
      <c r="V124" s="226">
        <v>283.39</v>
      </c>
      <c r="W124" s="247">
        <v>0.1</v>
      </c>
      <c r="X124" s="247" t="s">
        <v>5</v>
      </c>
      <c r="Y124" s="247">
        <v>15.9</v>
      </c>
      <c r="Z124" s="247">
        <v>11870</v>
      </c>
      <c r="AA124" s="247"/>
      <c r="AB124" s="247"/>
      <c r="AC124" s="247"/>
      <c r="AD124" s="247">
        <v>0</v>
      </c>
      <c r="AE124" s="247"/>
      <c r="AF124" s="247">
        <v>1</v>
      </c>
      <c r="AG124" s="247" t="s">
        <v>133</v>
      </c>
      <c r="AH124" s="247">
        <v>700</v>
      </c>
      <c r="AI124" s="247" t="s">
        <v>5</v>
      </c>
      <c r="AJ124" s="247">
        <v>1.1000000000000001</v>
      </c>
      <c r="AK124" s="247">
        <v>1.1000000000000001</v>
      </c>
      <c r="AL124" s="226">
        <v>10</v>
      </c>
      <c r="AM124" s="247">
        <v>10</v>
      </c>
      <c r="AN124" s="247">
        <v>1</v>
      </c>
      <c r="AO124" s="247" t="s">
        <v>5</v>
      </c>
      <c r="AP124" s="246"/>
      <c r="AQ124" s="246" t="s">
        <v>726</v>
      </c>
      <c r="AR124" s="226" t="s">
        <v>737</v>
      </c>
    </row>
    <row r="125" spans="1:44" ht="15" x14ac:dyDescent="0.2">
      <c r="A125" s="225">
        <v>10007201</v>
      </c>
      <c r="B125" s="246" t="s">
        <v>670</v>
      </c>
      <c r="C125" s="246" t="s">
        <v>671</v>
      </c>
      <c r="D125" s="246">
        <v>1</v>
      </c>
      <c r="E125" s="246" t="s">
        <v>639</v>
      </c>
      <c r="F125" s="247">
        <v>7</v>
      </c>
      <c r="G125" s="247">
        <v>1020</v>
      </c>
      <c r="H125" s="246" t="s">
        <v>318</v>
      </c>
      <c r="I125" s="227">
        <v>44519</v>
      </c>
      <c r="J125" s="246" t="s">
        <v>723</v>
      </c>
      <c r="K125" s="246" t="s">
        <v>2312</v>
      </c>
      <c r="L125" s="246">
        <v>46.51</v>
      </c>
      <c r="M125" s="246" t="s">
        <v>724</v>
      </c>
      <c r="N125" s="246" t="s">
        <v>54</v>
      </c>
      <c r="O125" s="246" t="s">
        <v>94</v>
      </c>
      <c r="P125" s="246" t="s">
        <v>2026</v>
      </c>
      <c r="Q125" s="247" t="s">
        <v>2357</v>
      </c>
      <c r="R125" s="246" t="s">
        <v>731</v>
      </c>
      <c r="S125" s="248" t="s">
        <v>1569</v>
      </c>
      <c r="T125" s="246" t="s">
        <v>726</v>
      </c>
      <c r="U125" s="226" t="s">
        <v>795</v>
      </c>
      <c r="V125" s="226">
        <v>283.39</v>
      </c>
      <c r="W125" s="247">
        <v>0.1</v>
      </c>
      <c r="X125" s="247" t="s">
        <v>5</v>
      </c>
      <c r="Y125" s="247">
        <v>15.9</v>
      </c>
      <c r="Z125" s="247">
        <v>11870</v>
      </c>
      <c r="AA125" s="247"/>
      <c r="AB125" s="247"/>
      <c r="AC125" s="247"/>
      <c r="AD125" s="247">
        <v>0</v>
      </c>
      <c r="AE125" s="247"/>
      <c r="AF125" s="247">
        <v>2</v>
      </c>
      <c r="AG125" s="247" t="s">
        <v>133</v>
      </c>
      <c r="AH125" s="247">
        <v>3000</v>
      </c>
      <c r="AI125" s="247" t="s">
        <v>5</v>
      </c>
      <c r="AJ125" s="247">
        <v>2.6</v>
      </c>
      <c r="AK125" s="247">
        <v>2.6</v>
      </c>
      <c r="AL125" s="226">
        <v>5</v>
      </c>
      <c r="AM125" s="247">
        <v>5</v>
      </c>
      <c r="AN125" s="247">
        <v>1.5</v>
      </c>
      <c r="AO125" s="247" t="s">
        <v>5</v>
      </c>
      <c r="AP125" s="246"/>
      <c r="AQ125" s="246" t="s">
        <v>726</v>
      </c>
      <c r="AR125" s="226" t="s">
        <v>737</v>
      </c>
    </row>
    <row r="126" spans="1:44" ht="15" x14ac:dyDescent="0.2">
      <c r="A126" s="225">
        <v>10007201</v>
      </c>
      <c r="B126" s="246" t="s">
        <v>670</v>
      </c>
      <c r="C126" s="246" t="s">
        <v>671</v>
      </c>
      <c r="D126" s="246">
        <v>1</v>
      </c>
      <c r="E126" s="246" t="s">
        <v>639</v>
      </c>
      <c r="F126" s="247">
        <v>7</v>
      </c>
      <c r="G126" s="247">
        <v>1020</v>
      </c>
      <c r="H126" s="246" t="s">
        <v>318</v>
      </c>
      <c r="I126" s="227">
        <v>44519</v>
      </c>
      <c r="J126" s="246" t="s">
        <v>723</v>
      </c>
      <c r="K126" s="246" t="s">
        <v>2312</v>
      </c>
      <c r="L126" s="246">
        <v>46.51</v>
      </c>
      <c r="M126" s="246" t="s">
        <v>724</v>
      </c>
      <c r="N126" s="246" t="s">
        <v>54</v>
      </c>
      <c r="O126" s="246" t="s">
        <v>94</v>
      </c>
      <c r="P126" s="246" t="s">
        <v>2026</v>
      </c>
      <c r="Q126" s="247" t="s">
        <v>2357</v>
      </c>
      <c r="R126" s="246" t="s">
        <v>731</v>
      </c>
      <c r="S126" s="248" t="s">
        <v>1569</v>
      </c>
      <c r="T126" s="246" t="s">
        <v>726</v>
      </c>
      <c r="U126" s="226" t="s">
        <v>795</v>
      </c>
      <c r="V126" s="226">
        <v>283.39</v>
      </c>
      <c r="W126" s="247">
        <v>0.1</v>
      </c>
      <c r="X126" s="247" t="s">
        <v>5</v>
      </c>
      <c r="Y126" s="247">
        <v>15.9</v>
      </c>
      <c r="Z126" s="247">
        <v>11870</v>
      </c>
      <c r="AA126" s="247"/>
      <c r="AB126" s="247"/>
      <c r="AC126" s="247"/>
      <c r="AD126" s="247">
        <v>0</v>
      </c>
      <c r="AE126" s="247"/>
      <c r="AF126" s="247">
        <v>3</v>
      </c>
      <c r="AG126" s="247" t="s">
        <v>57</v>
      </c>
      <c r="AH126" s="247">
        <v>5600</v>
      </c>
      <c r="AI126" s="247" t="s">
        <v>5</v>
      </c>
      <c r="AJ126" s="247">
        <v>6</v>
      </c>
      <c r="AK126" s="247">
        <v>6</v>
      </c>
      <c r="AL126" s="226">
        <v>50</v>
      </c>
      <c r="AM126" s="247">
        <v>120</v>
      </c>
      <c r="AN126" s="247">
        <v>1</v>
      </c>
      <c r="AO126" s="247" t="s">
        <v>5</v>
      </c>
      <c r="AP126" s="246"/>
      <c r="AQ126" s="246" t="s">
        <v>726</v>
      </c>
      <c r="AR126" s="226" t="s">
        <v>737</v>
      </c>
    </row>
    <row r="127" spans="1:44" ht="15" x14ac:dyDescent="0.2">
      <c r="A127" s="225">
        <v>10007201</v>
      </c>
      <c r="B127" s="246" t="s">
        <v>670</v>
      </c>
      <c r="C127" s="246" t="s">
        <v>671</v>
      </c>
      <c r="D127" s="246">
        <v>1</v>
      </c>
      <c r="E127" s="246" t="s">
        <v>639</v>
      </c>
      <c r="F127" s="247">
        <v>7</v>
      </c>
      <c r="G127" s="247">
        <v>1020</v>
      </c>
      <c r="H127" s="246" t="s">
        <v>318</v>
      </c>
      <c r="I127" s="227">
        <v>44519</v>
      </c>
      <c r="J127" s="246" t="s">
        <v>723</v>
      </c>
      <c r="K127" s="246" t="s">
        <v>2312</v>
      </c>
      <c r="L127" s="246">
        <v>46.51</v>
      </c>
      <c r="M127" s="246" t="s">
        <v>724</v>
      </c>
      <c r="N127" s="246" t="s">
        <v>54</v>
      </c>
      <c r="O127" s="246" t="s">
        <v>94</v>
      </c>
      <c r="P127" s="246" t="s">
        <v>2026</v>
      </c>
      <c r="Q127" s="247" t="s">
        <v>2357</v>
      </c>
      <c r="R127" s="246" t="s">
        <v>731</v>
      </c>
      <c r="S127" s="248" t="s">
        <v>1569</v>
      </c>
      <c r="T127" s="246" t="s">
        <v>726</v>
      </c>
      <c r="U127" s="226" t="s">
        <v>795</v>
      </c>
      <c r="V127" s="226">
        <v>283.39</v>
      </c>
      <c r="W127" s="247">
        <v>0.1</v>
      </c>
      <c r="X127" s="247" t="s">
        <v>5</v>
      </c>
      <c r="Y127" s="247">
        <v>15.9</v>
      </c>
      <c r="Z127" s="247">
        <v>11870</v>
      </c>
      <c r="AA127" s="247"/>
      <c r="AB127" s="247"/>
      <c r="AC127" s="247"/>
      <c r="AD127" s="247">
        <v>0</v>
      </c>
      <c r="AE127" s="247"/>
      <c r="AF127" s="247">
        <v>4</v>
      </c>
      <c r="AG127" s="247" t="s">
        <v>57</v>
      </c>
      <c r="AH127" s="247">
        <v>5800</v>
      </c>
      <c r="AI127" s="247" t="s">
        <v>5</v>
      </c>
      <c r="AJ127" s="247">
        <v>5.8</v>
      </c>
      <c r="AK127" s="247">
        <v>6.1</v>
      </c>
      <c r="AL127" s="226">
        <v>450</v>
      </c>
      <c r="AM127" s="247">
        <v>130</v>
      </c>
      <c r="AN127" s="247">
        <v>2</v>
      </c>
      <c r="AO127" s="247" t="s">
        <v>5</v>
      </c>
      <c r="AP127" s="246"/>
      <c r="AQ127" s="246" t="s">
        <v>726</v>
      </c>
      <c r="AR127" s="226" t="s">
        <v>737</v>
      </c>
    </row>
    <row r="128" spans="1:44" ht="15" x14ac:dyDescent="0.2">
      <c r="A128" s="225">
        <v>10007201</v>
      </c>
      <c r="B128" s="246" t="s">
        <v>670</v>
      </c>
      <c r="C128" s="246" t="s">
        <v>671</v>
      </c>
      <c r="D128" s="246">
        <v>1</v>
      </c>
      <c r="E128" s="246" t="s">
        <v>639</v>
      </c>
      <c r="F128" s="247">
        <v>7</v>
      </c>
      <c r="G128" s="247">
        <v>1020</v>
      </c>
      <c r="H128" s="246" t="s">
        <v>318</v>
      </c>
      <c r="I128" s="227">
        <v>44519</v>
      </c>
      <c r="J128" s="246" t="s">
        <v>723</v>
      </c>
      <c r="K128" s="246" t="s">
        <v>2312</v>
      </c>
      <c r="L128" s="246">
        <v>46.51</v>
      </c>
      <c r="M128" s="246" t="s">
        <v>724</v>
      </c>
      <c r="N128" s="246" t="s">
        <v>54</v>
      </c>
      <c r="O128" s="246" t="s">
        <v>94</v>
      </c>
      <c r="P128" s="246" t="s">
        <v>2026</v>
      </c>
      <c r="Q128" s="247" t="s">
        <v>2357</v>
      </c>
      <c r="R128" s="246" t="s">
        <v>731</v>
      </c>
      <c r="S128" s="248" t="s">
        <v>1569</v>
      </c>
      <c r="T128" s="246" t="s">
        <v>726</v>
      </c>
      <c r="U128" s="226" t="s">
        <v>795</v>
      </c>
      <c r="V128" s="226">
        <v>283.39</v>
      </c>
      <c r="W128" s="247">
        <v>0.1</v>
      </c>
      <c r="X128" s="247" t="s">
        <v>5</v>
      </c>
      <c r="Y128" s="247">
        <v>15.9</v>
      </c>
      <c r="Z128" s="247">
        <v>11870</v>
      </c>
      <c r="AA128" s="247"/>
      <c r="AB128" s="247"/>
      <c r="AC128" s="247"/>
      <c r="AD128" s="247">
        <v>0</v>
      </c>
      <c r="AE128" s="247"/>
      <c r="AF128" s="247">
        <v>5</v>
      </c>
      <c r="AG128" s="247" t="s">
        <v>133</v>
      </c>
      <c r="AH128" s="247">
        <v>6700</v>
      </c>
      <c r="AI128" s="247" t="s">
        <v>5</v>
      </c>
      <c r="AJ128" s="247">
        <v>2.2000000000000002</v>
      </c>
      <c r="AK128" s="247">
        <v>2.2000000000000002</v>
      </c>
      <c r="AL128" s="226">
        <v>30</v>
      </c>
      <c r="AM128" s="247">
        <v>5</v>
      </c>
      <c r="AN128" s="247">
        <v>0.5</v>
      </c>
      <c r="AO128" s="247" t="s">
        <v>5</v>
      </c>
      <c r="AP128" s="246"/>
      <c r="AQ128" s="246" t="s">
        <v>726</v>
      </c>
      <c r="AR128" s="226" t="s">
        <v>737</v>
      </c>
    </row>
    <row r="129" spans="1:44" ht="15" x14ac:dyDescent="0.2">
      <c r="A129" s="225">
        <v>10007201</v>
      </c>
      <c r="B129" s="246" t="s">
        <v>670</v>
      </c>
      <c r="C129" s="246" t="s">
        <v>671</v>
      </c>
      <c r="D129" s="246">
        <v>1</v>
      </c>
      <c r="E129" s="246" t="s">
        <v>639</v>
      </c>
      <c r="F129" s="247">
        <v>7</v>
      </c>
      <c r="G129" s="247">
        <v>1020</v>
      </c>
      <c r="H129" s="246" t="s">
        <v>318</v>
      </c>
      <c r="I129" s="227">
        <v>44519</v>
      </c>
      <c r="J129" s="246" t="s">
        <v>723</v>
      </c>
      <c r="K129" s="246" t="s">
        <v>2312</v>
      </c>
      <c r="L129" s="246">
        <v>46.51</v>
      </c>
      <c r="M129" s="246" t="s">
        <v>724</v>
      </c>
      <c r="N129" s="246" t="s">
        <v>54</v>
      </c>
      <c r="O129" s="246" t="s">
        <v>94</v>
      </c>
      <c r="P129" s="246" t="s">
        <v>2026</v>
      </c>
      <c r="Q129" s="247" t="s">
        <v>2357</v>
      </c>
      <c r="R129" s="246" t="s">
        <v>731</v>
      </c>
      <c r="S129" s="248" t="s">
        <v>1569</v>
      </c>
      <c r="T129" s="246" t="s">
        <v>726</v>
      </c>
      <c r="U129" s="226" t="s">
        <v>795</v>
      </c>
      <c r="V129" s="226">
        <v>283.39</v>
      </c>
      <c r="W129" s="247">
        <v>0.1</v>
      </c>
      <c r="X129" s="247" t="s">
        <v>5</v>
      </c>
      <c r="Y129" s="247">
        <v>15.9</v>
      </c>
      <c r="Z129" s="247">
        <v>11870</v>
      </c>
      <c r="AA129" s="247"/>
      <c r="AB129" s="247"/>
      <c r="AC129" s="247"/>
      <c r="AD129" s="247">
        <v>0</v>
      </c>
      <c r="AE129" s="247"/>
      <c r="AF129" s="247">
        <v>6</v>
      </c>
      <c r="AG129" s="247" t="s">
        <v>133</v>
      </c>
      <c r="AH129" s="247">
        <v>9900</v>
      </c>
      <c r="AI129" s="247" t="s">
        <v>5</v>
      </c>
      <c r="AJ129" s="247">
        <v>1</v>
      </c>
      <c r="AK129" s="247">
        <v>1</v>
      </c>
      <c r="AL129" s="226">
        <v>20</v>
      </c>
      <c r="AM129" s="247">
        <v>20</v>
      </c>
      <c r="AN129" s="247">
        <v>0.5</v>
      </c>
      <c r="AO129" s="247" t="s">
        <v>5</v>
      </c>
      <c r="AP129" s="246"/>
      <c r="AQ129" s="246" t="s">
        <v>726</v>
      </c>
      <c r="AR129" s="226" t="s">
        <v>737</v>
      </c>
    </row>
    <row r="130" spans="1:44" ht="15" x14ac:dyDescent="0.2">
      <c r="A130" s="225">
        <v>10007201</v>
      </c>
      <c r="B130" s="246" t="s">
        <v>670</v>
      </c>
      <c r="C130" s="246" t="s">
        <v>671</v>
      </c>
      <c r="D130" s="246">
        <v>1</v>
      </c>
      <c r="E130" s="246" t="s">
        <v>639</v>
      </c>
      <c r="F130" s="247">
        <v>7</v>
      </c>
      <c r="G130" s="247">
        <v>1020</v>
      </c>
      <c r="H130" s="246" t="s">
        <v>318</v>
      </c>
      <c r="I130" s="227">
        <v>44519</v>
      </c>
      <c r="J130" s="246" t="s">
        <v>723</v>
      </c>
      <c r="K130" s="246" t="s">
        <v>2312</v>
      </c>
      <c r="L130" s="246">
        <v>46.51</v>
      </c>
      <c r="M130" s="246" t="s">
        <v>724</v>
      </c>
      <c r="N130" s="246" t="s">
        <v>54</v>
      </c>
      <c r="O130" s="246" t="s">
        <v>94</v>
      </c>
      <c r="P130" s="246" t="s">
        <v>2026</v>
      </c>
      <c r="Q130" s="247" t="s">
        <v>2357</v>
      </c>
      <c r="R130" s="246" t="s">
        <v>731</v>
      </c>
      <c r="S130" s="248" t="s">
        <v>1569</v>
      </c>
      <c r="T130" s="246" t="s">
        <v>726</v>
      </c>
      <c r="U130" s="226" t="s">
        <v>795</v>
      </c>
      <c r="V130" s="226">
        <v>283.39</v>
      </c>
      <c r="W130" s="247">
        <v>0.1</v>
      </c>
      <c r="X130" s="247" t="s">
        <v>5</v>
      </c>
      <c r="Y130" s="247">
        <v>15.9</v>
      </c>
      <c r="Z130" s="247">
        <v>11870</v>
      </c>
      <c r="AA130" s="247"/>
      <c r="AB130" s="247"/>
      <c r="AC130" s="247"/>
      <c r="AD130" s="247">
        <v>0</v>
      </c>
      <c r="AE130" s="247"/>
      <c r="AF130" s="247">
        <v>7</v>
      </c>
      <c r="AG130" s="247" t="s">
        <v>133</v>
      </c>
      <c r="AH130" s="247">
        <v>2100</v>
      </c>
      <c r="AI130" s="247" t="s">
        <v>5</v>
      </c>
      <c r="AJ130" s="247">
        <v>9</v>
      </c>
      <c r="AK130" s="247">
        <v>9</v>
      </c>
      <c r="AL130" s="226">
        <v>5</v>
      </c>
      <c r="AM130" s="247">
        <v>5</v>
      </c>
      <c r="AN130" s="247">
        <v>1.5</v>
      </c>
      <c r="AO130" s="247" t="s">
        <v>5</v>
      </c>
      <c r="AP130" s="246"/>
      <c r="AQ130" s="246" t="s">
        <v>726</v>
      </c>
      <c r="AR130" s="226" t="s">
        <v>737</v>
      </c>
    </row>
    <row r="131" spans="1:44" ht="15" x14ac:dyDescent="0.2">
      <c r="A131" s="225">
        <v>10007201</v>
      </c>
      <c r="B131" s="246" t="s">
        <v>670</v>
      </c>
      <c r="C131" s="246" t="s">
        <v>671</v>
      </c>
      <c r="D131" s="246">
        <v>1</v>
      </c>
      <c r="E131" s="246" t="s">
        <v>639</v>
      </c>
      <c r="F131" s="247">
        <v>7</v>
      </c>
      <c r="G131" s="247">
        <v>1020</v>
      </c>
      <c r="H131" s="246" t="s">
        <v>318</v>
      </c>
      <c r="I131" s="227">
        <v>44519</v>
      </c>
      <c r="J131" s="246" t="s">
        <v>723</v>
      </c>
      <c r="K131" s="246" t="s">
        <v>2312</v>
      </c>
      <c r="L131" s="246">
        <v>46.51</v>
      </c>
      <c r="M131" s="246" t="s">
        <v>724</v>
      </c>
      <c r="N131" s="246" t="s">
        <v>54</v>
      </c>
      <c r="O131" s="246" t="s">
        <v>94</v>
      </c>
      <c r="P131" s="246" t="s">
        <v>2026</v>
      </c>
      <c r="Q131" s="247" t="s">
        <v>2357</v>
      </c>
      <c r="R131" s="246" t="s">
        <v>731</v>
      </c>
      <c r="S131" s="248" t="s">
        <v>1569</v>
      </c>
      <c r="T131" s="246" t="s">
        <v>726</v>
      </c>
      <c r="U131" s="226" t="s">
        <v>795</v>
      </c>
      <c r="V131" s="226">
        <v>283.39</v>
      </c>
      <c r="W131" s="247">
        <v>0.1</v>
      </c>
      <c r="X131" s="247" t="s">
        <v>5</v>
      </c>
      <c r="Y131" s="247">
        <v>15.9</v>
      </c>
      <c r="Z131" s="247">
        <v>11870</v>
      </c>
      <c r="AA131" s="247"/>
      <c r="AB131" s="247"/>
      <c r="AC131" s="247"/>
      <c r="AD131" s="247">
        <v>0</v>
      </c>
      <c r="AE131" s="247"/>
      <c r="AF131" s="247">
        <v>8</v>
      </c>
      <c r="AG131" s="247" t="s">
        <v>133</v>
      </c>
      <c r="AH131" s="247">
        <v>3000</v>
      </c>
      <c r="AI131" s="247" t="s">
        <v>5</v>
      </c>
      <c r="AJ131" s="247">
        <v>9</v>
      </c>
      <c r="AK131" s="247">
        <v>9</v>
      </c>
      <c r="AL131" s="226">
        <v>5</v>
      </c>
      <c r="AM131" s="247">
        <v>5</v>
      </c>
      <c r="AN131" s="247">
        <v>1</v>
      </c>
      <c r="AO131" s="247" t="s">
        <v>5</v>
      </c>
      <c r="AP131" s="246"/>
      <c r="AQ131" s="246" t="s">
        <v>726</v>
      </c>
      <c r="AR131" s="226" t="s">
        <v>737</v>
      </c>
    </row>
    <row r="132" spans="1:44" ht="15" x14ac:dyDescent="0.2">
      <c r="A132" s="225">
        <v>10007201</v>
      </c>
      <c r="B132" s="246" t="s">
        <v>670</v>
      </c>
      <c r="C132" s="246" t="s">
        <v>671</v>
      </c>
      <c r="D132" s="246">
        <v>1</v>
      </c>
      <c r="E132" s="246" t="s">
        <v>639</v>
      </c>
      <c r="F132" s="247">
        <v>7</v>
      </c>
      <c r="G132" s="247">
        <v>1020</v>
      </c>
      <c r="H132" s="246" t="s">
        <v>318</v>
      </c>
      <c r="I132" s="227">
        <v>44519</v>
      </c>
      <c r="J132" s="246" t="s">
        <v>723</v>
      </c>
      <c r="K132" s="246" t="s">
        <v>2312</v>
      </c>
      <c r="L132" s="246">
        <v>46.51</v>
      </c>
      <c r="M132" s="246" t="s">
        <v>724</v>
      </c>
      <c r="N132" s="246" t="s">
        <v>54</v>
      </c>
      <c r="O132" s="246" t="s">
        <v>94</v>
      </c>
      <c r="P132" s="246" t="s">
        <v>2026</v>
      </c>
      <c r="Q132" s="247" t="s">
        <v>2357</v>
      </c>
      <c r="R132" s="246" t="s">
        <v>731</v>
      </c>
      <c r="S132" s="248" t="s">
        <v>1569</v>
      </c>
      <c r="T132" s="246" t="s">
        <v>726</v>
      </c>
      <c r="U132" s="226" t="s">
        <v>795</v>
      </c>
      <c r="V132" s="226">
        <v>283.39</v>
      </c>
      <c r="W132" s="247">
        <v>0.1</v>
      </c>
      <c r="X132" s="247" t="s">
        <v>5</v>
      </c>
      <c r="Y132" s="247">
        <v>15.9</v>
      </c>
      <c r="Z132" s="247">
        <v>11870</v>
      </c>
      <c r="AA132" s="247"/>
      <c r="AB132" s="247"/>
      <c r="AC132" s="247"/>
      <c r="AD132" s="247">
        <v>0</v>
      </c>
      <c r="AE132" s="247"/>
      <c r="AF132" s="247">
        <v>9</v>
      </c>
      <c r="AG132" s="247" t="s">
        <v>57</v>
      </c>
      <c r="AH132" s="247">
        <v>3900</v>
      </c>
      <c r="AI132" s="247" t="s">
        <v>5</v>
      </c>
      <c r="AJ132" s="247">
        <v>9</v>
      </c>
      <c r="AK132" s="247">
        <v>9</v>
      </c>
      <c r="AL132" s="226">
        <v>100</v>
      </c>
      <c r="AM132" s="247">
        <v>50</v>
      </c>
      <c r="AN132" s="247">
        <v>1</v>
      </c>
      <c r="AO132" s="247" t="s">
        <v>5</v>
      </c>
      <c r="AP132" s="246"/>
      <c r="AQ132" s="246" t="s">
        <v>726</v>
      </c>
      <c r="AR132" s="226" t="s">
        <v>737</v>
      </c>
    </row>
    <row r="133" spans="1:44" ht="15" x14ac:dyDescent="0.2">
      <c r="A133" s="225">
        <v>10007201</v>
      </c>
      <c r="B133" s="246" t="s">
        <v>670</v>
      </c>
      <c r="C133" s="246" t="s">
        <v>671</v>
      </c>
      <c r="D133" s="246">
        <v>1</v>
      </c>
      <c r="E133" s="246" t="s">
        <v>639</v>
      </c>
      <c r="F133" s="247">
        <v>7</v>
      </c>
      <c r="G133" s="247">
        <v>1020</v>
      </c>
      <c r="H133" s="246" t="s">
        <v>318</v>
      </c>
      <c r="I133" s="227">
        <v>44519</v>
      </c>
      <c r="J133" s="246" t="s">
        <v>723</v>
      </c>
      <c r="K133" s="246" t="s">
        <v>2312</v>
      </c>
      <c r="L133" s="246">
        <v>46.51</v>
      </c>
      <c r="M133" s="246" t="s">
        <v>724</v>
      </c>
      <c r="N133" s="246" t="s">
        <v>54</v>
      </c>
      <c r="O133" s="246" t="s">
        <v>94</v>
      </c>
      <c r="P133" s="246" t="s">
        <v>2026</v>
      </c>
      <c r="Q133" s="247" t="s">
        <v>2357</v>
      </c>
      <c r="R133" s="246" t="s">
        <v>731</v>
      </c>
      <c r="S133" s="248" t="s">
        <v>1569</v>
      </c>
      <c r="T133" s="246" t="s">
        <v>726</v>
      </c>
      <c r="U133" s="226" t="s">
        <v>795</v>
      </c>
      <c r="V133" s="226">
        <v>283.39</v>
      </c>
      <c r="W133" s="247">
        <v>0.1</v>
      </c>
      <c r="X133" s="247" t="s">
        <v>5</v>
      </c>
      <c r="Y133" s="247">
        <v>15.9</v>
      </c>
      <c r="Z133" s="247">
        <v>11870</v>
      </c>
      <c r="AA133" s="247"/>
      <c r="AB133" s="247"/>
      <c r="AC133" s="247"/>
      <c r="AD133" s="247">
        <v>0</v>
      </c>
      <c r="AE133" s="247"/>
      <c r="AF133" s="247">
        <v>10</v>
      </c>
      <c r="AG133" s="247" t="s">
        <v>133</v>
      </c>
      <c r="AH133" s="247">
        <v>9000</v>
      </c>
      <c r="AI133" s="247" t="s">
        <v>5</v>
      </c>
      <c r="AJ133" s="247">
        <v>8</v>
      </c>
      <c r="AK133" s="247">
        <v>8</v>
      </c>
      <c r="AL133" s="226">
        <v>5</v>
      </c>
      <c r="AM133" s="247">
        <v>5</v>
      </c>
      <c r="AN133" s="247">
        <v>1</v>
      </c>
      <c r="AO133" s="247" t="s">
        <v>5</v>
      </c>
      <c r="AP133" s="246"/>
      <c r="AQ133" s="246" t="s">
        <v>726</v>
      </c>
      <c r="AR133" s="226" t="s">
        <v>737</v>
      </c>
    </row>
    <row r="134" spans="1:44" ht="15" x14ac:dyDescent="0.2">
      <c r="A134" s="225">
        <v>10007201</v>
      </c>
      <c r="B134" s="246" t="s">
        <v>670</v>
      </c>
      <c r="C134" s="246" t="s">
        <v>671</v>
      </c>
      <c r="D134" s="246">
        <v>1</v>
      </c>
      <c r="E134" s="246" t="s">
        <v>639</v>
      </c>
      <c r="F134" s="247">
        <v>7</v>
      </c>
      <c r="G134" s="247">
        <v>1020</v>
      </c>
      <c r="H134" s="246" t="s">
        <v>318</v>
      </c>
      <c r="I134" s="227">
        <v>44519</v>
      </c>
      <c r="J134" s="246" t="s">
        <v>723</v>
      </c>
      <c r="K134" s="246" t="s">
        <v>2312</v>
      </c>
      <c r="L134" s="246">
        <v>46.51</v>
      </c>
      <c r="M134" s="246" t="s">
        <v>724</v>
      </c>
      <c r="N134" s="246" t="s">
        <v>54</v>
      </c>
      <c r="O134" s="246" t="s">
        <v>94</v>
      </c>
      <c r="P134" s="246" t="s">
        <v>2026</v>
      </c>
      <c r="Q134" s="247" t="s">
        <v>2357</v>
      </c>
      <c r="R134" s="246" t="s">
        <v>731</v>
      </c>
      <c r="S134" s="248" t="s">
        <v>1569</v>
      </c>
      <c r="T134" s="246" t="s">
        <v>726</v>
      </c>
      <c r="U134" s="226" t="s">
        <v>795</v>
      </c>
      <c r="V134" s="226">
        <v>283.39</v>
      </c>
      <c r="W134" s="247">
        <v>0.1</v>
      </c>
      <c r="X134" s="247" t="s">
        <v>5</v>
      </c>
      <c r="Y134" s="247">
        <v>15.9</v>
      </c>
      <c r="Z134" s="247">
        <v>11870</v>
      </c>
      <c r="AA134" s="247"/>
      <c r="AB134" s="247"/>
      <c r="AC134" s="247"/>
      <c r="AD134" s="247">
        <v>0</v>
      </c>
      <c r="AE134" s="247"/>
      <c r="AF134" s="247">
        <v>11</v>
      </c>
      <c r="AG134" s="247" t="s">
        <v>133</v>
      </c>
      <c r="AH134" s="247">
        <v>9200</v>
      </c>
      <c r="AI134" s="247" t="s">
        <v>5</v>
      </c>
      <c r="AJ134" s="247">
        <v>9</v>
      </c>
      <c r="AK134" s="247">
        <v>9</v>
      </c>
      <c r="AL134" s="226">
        <v>5</v>
      </c>
      <c r="AM134" s="247">
        <v>5</v>
      </c>
      <c r="AN134" s="247">
        <v>1</v>
      </c>
      <c r="AO134" s="247" t="s">
        <v>5</v>
      </c>
      <c r="AP134" s="246"/>
      <c r="AQ134" s="246" t="s">
        <v>726</v>
      </c>
      <c r="AR134" s="226" t="s">
        <v>737</v>
      </c>
    </row>
    <row r="135" spans="1:44" ht="15" x14ac:dyDescent="0.2">
      <c r="A135" s="225">
        <v>10007201</v>
      </c>
      <c r="B135" s="246" t="s">
        <v>670</v>
      </c>
      <c r="C135" s="246" t="s">
        <v>671</v>
      </c>
      <c r="D135" s="246">
        <v>1</v>
      </c>
      <c r="E135" s="246" t="s">
        <v>639</v>
      </c>
      <c r="F135" s="247">
        <v>7</v>
      </c>
      <c r="G135" s="247">
        <v>1020</v>
      </c>
      <c r="H135" s="246" t="s">
        <v>318</v>
      </c>
      <c r="I135" s="227">
        <v>44519</v>
      </c>
      <c r="J135" s="246" t="s">
        <v>723</v>
      </c>
      <c r="K135" s="246" t="s">
        <v>2312</v>
      </c>
      <c r="L135" s="246">
        <v>46.51</v>
      </c>
      <c r="M135" s="246" t="s">
        <v>724</v>
      </c>
      <c r="N135" s="246" t="s">
        <v>54</v>
      </c>
      <c r="O135" s="246" t="s">
        <v>94</v>
      </c>
      <c r="P135" s="246" t="s">
        <v>2026</v>
      </c>
      <c r="Q135" s="247" t="s">
        <v>2357</v>
      </c>
      <c r="R135" s="246" t="s">
        <v>731</v>
      </c>
      <c r="S135" s="248" t="s">
        <v>1569</v>
      </c>
      <c r="T135" s="246" t="s">
        <v>726</v>
      </c>
      <c r="U135" s="226" t="s">
        <v>795</v>
      </c>
      <c r="V135" s="226">
        <v>283.39</v>
      </c>
      <c r="W135" s="247">
        <v>0.1</v>
      </c>
      <c r="X135" s="247" t="s">
        <v>5</v>
      </c>
      <c r="Y135" s="247">
        <v>15.9</v>
      </c>
      <c r="Z135" s="247">
        <v>11870</v>
      </c>
      <c r="AA135" s="247"/>
      <c r="AB135" s="247"/>
      <c r="AC135" s="247"/>
      <c r="AD135" s="247">
        <v>0</v>
      </c>
      <c r="AE135" s="247"/>
      <c r="AF135" s="247">
        <v>12</v>
      </c>
      <c r="AG135" s="247" t="s">
        <v>133</v>
      </c>
      <c r="AH135" s="247">
        <v>9500</v>
      </c>
      <c r="AI135" s="247" t="s">
        <v>5</v>
      </c>
      <c r="AJ135" s="247">
        <v>8.8000000000000007</v>
      </c>
      <c r="AK135" s="247">
        <v>8.8000000000000007</v>
      </c>
      <c r="AL135" s="226">
        <v>5</v>
      </c>
      <c r="AM135" s="247">
        <v>5</v>
      </c>
      <c r="AN135" s="247">
        <v>1</v>
      </c>
      <c r="AO135" s="247" t="s">
        <v>5</v>
      </c>
      <c r="AP135" s="246"/>
      <c r="AQ135" s="246" t="s">
        <v>726</v>
      </c>
      <c r="AR135" s="226" t="s">
        <v>737</v>
      </c>
    </row>
    <row r="136" spans="1:44" ht="15" x14ac:dyDescent="0.2">
      <c r="A136" s="225">
        <v>10007201</v>
      </c>
      <c r="B136" s="246" t="s">
        <v>670</v>
      </c>
      <c r="C136" s="246" t="s">
        <v>671</v>
      </c>
      <c r="D136" s="246">
        <v>1</v>
      </c>
      <c r="E136" s="246" t="s">
        <v>639</v>
      </c>
      <c r="F136" s="247">
        <v>7</v>
      </c>
      <c r="G136" s="247">
        <v>1020</v>
      </c>
      <c r="H136" s="246" t="s">
        <v>318</v>
      </c>
      <c r="I136" s="227">
        <v>44519</v>
      </c>
      <c r="J136" s="246" t="s">
        <v>723</v>
      </c>
      <c r="K136" s="246" t="s">
        <v>2312</v>
      </c>
      <c r="L136" s="246">
        <v>46.51</v>
      </c>
      <c r="M136" s="246" t="s">
        <v>724</v>
      </c>
      <c r="N136" s="246" t="s">
        <v>54</v>
      </c>
      <c r="O136" s="246" t="s">
        <v>94</v>
      </c>
      <c r="P136" s="246" t="s">
        <v>2026</v>
      </c>
      <c r="Q136" s="247" t="s">
        <v>2357</v>
      </c>
      <c r="R136" s="246" t="s">
        <v>731</v>
      </c>
      <c r="S136" s="248" t="s">
        <v>1569</v>
      </c>
      <c r="T136" s="246" t="s">
        <v>726</v>
      </c>
      <c r="U136" s="226" t="s">
        <v>795</v>
      </c>
      <c r="V136" s="226">
        <v>283.39</v>
      </c>
      <c r="W136" s="247">
        <v>0.1</v>
      </c>
      <c r="X136" s="247" t="s">
        <v>5</v>
      </c>
      <c r="Y136" s="247">
        <v>15.9</v>
      </c>
      <c r="Z136" s="247">
        <v>11870</v>
      </c>
      <c r="AA136" s="247"/>
      <c r="AB136" s="247"/>
      <c r="AC136" s="247"/>
      <c r="AD136" s="247">
        <v>0</v>
      </c>
      <c r="AE136" s="247"/>
      <c r="AF136" s="247">
        <v>13</v>
      </c>
      <c r="AG136" s="247" t="s">
        <v>57</v>
      </c>
      <c r="AH136" s="247">
        <v>9600</v>
      </c>
      <c r="AI136" s="247" t="s">
        <v>5</v>
      </c>
      <c r="AJ136" s="247">
        <v>8.5</v>
      </c>
      <c r="AK136" s="247">
        <v>9</v>
      </c>
      <c r="AL136" s="226">
        <v>800</v>
      </c>
      <c r="AM136" s="247">
        <v>120</v>
      </c>
      <c r="AN136" s="247">
        <v>1</v>
      </c>
      <c r="AO136" s="247" t="s">
        <v>5</v>
      </c>
      <c r="AP136" s="246"/>
      <c r="AQ136" s="246" t="s">
        <v>726</v>
      </c>
      <c r="AR136" s="226" t="s">
        <v>737</v>
      </c>
    </row>
    <row r="137" spans="1:44" x14ac:dyDescent="0.2">
      <c r="A137" s="225">
        <v>10007201</v>
      </c>
      <c r="B137" s="246" t="s">
        <v>670</v>
      </c>
      <c r="C137" s="246" t="s">
        <v>671</v>
      </c>
      <c r="D137" s="246">
        <v>1</v>
      </c>
      <c r="E137" s="246" t="s">
        <v>639</v>
      </c>
      <c r="F137" s="247">
        <v>7</v>
      </c>
      <c r="G137" s="247">
        <v>1020</v>
      </c>
      <c r="H137" s="246" t="s">
        <v>318</v>
      </c>
      <c r="I137" s="227">
        <v>44519</v>
      </c>
      <c r="J137" s="246" t="s">
        <v>723</v>
      </c>
      <c r="K137" s="246" t="s">
        <v>2312</v>
      </c>
      <c r="L137" s="246">
        <v>46.51</v>
      </c>
      <c r="M137" s="246" t="s">
        <v>724</v>
      </c>
      <c r="N137" s="246" t="s">
        <v>54</v>
      </c>
      <c r="O137" s="246" t="s">
        <v>94</v>
      </c>
      <c r="P137" s="246" t="s">
        <v>2026</v>
      </c>
      <c r="Q137" s="224" t="s">
        <v>2358</v>
      </c>
      <c r="R137" s="226" t="s">
        <v>426</v>
      </c>
      <c r="S137" s="226" t="s">
        <v>426</v>
      </c>
      <c r="T137" s="246" t="s">
        <v>726</v>
      </c>
      <c r="U137" s="226" t="s">
        <v>795</v>
      </c>
      <c r="V137" s="226">
        <v>295.26</v>
      </c>
      <c r="W137" s="247" t="s">
        <v>5</v>
      </c>
      <c r="X137" s="247" t="s">
        <v>5</v>
      </c>
      <c r="Y137" s="226">
        <v>15.8</v>
      </c>
      <c r="Z137" s="226">
        <v>0</v>
      </c>
      <c r="AD137" s="226">
        <v>0</v>
      </c>
      <c r="AF137" s="224">
        <v>1</v>
      </c>
      <c r="AG137" s="247" t="s">
        <v>171</v>
      </c>
      <c r="AH137" s="247" t="s">
        <v>5</v>
      </c>
      <c r="AI137" s="247" t="s">
        <v>5</v>
      </c>
      <c r="AJ137" s="247">
        <v>0</v>
      </c>
      <c r="AK137" s="247" t="s">
        <v>5</v>
      </c>
      <c r="AL137" s="226">
        <v>350</v>
      </c>
      <c r="AM137" s="247">
        <v>1</v>
      </c>
      <c r="AN137" s="247">
        <v>1</v>
      </c>
      <c r="AO137" s="247" t="s">
        <v>5</v>
      </c>
      <c r="AP137" s="246"/>
      <c r="AQ137" s="246" t="s">
        <v>726</v>
      </c>
      <c r="AR137" s="226" t="s">
        <v>737</v>
      </c>
    </row>
    <row r="138" spans="1:44" x14ac:dyDescent="0.2">
      <c r="A138" s="225">
        <v>10007201</v>
      </c>
      <c r="B138" s="246" t="s">
        <v>670</v>
      </c>
      <c r="C138" s="246" t="s">
        <v>671</v>
      </c>
      <c r="D138" s="246">
        <v>1</v>
      </c>
      <c r="E138" s="246" t="s">
        <v>639</v>
      </c>
      <c r="F138" s="247">
        <v>7</v>
      </c>
      <c r="G138" s="247">
        <v>1020</v>
      </c>
      <c r="H138" s="246" t="s">
        <v>318</v>
      </c>
      <c r="I138" s="227">
        <v>44519</v>
      </c>
      <c r="J138" s="246" t="s">
        <v>723</v>
      </c>
      <c r="K138" s="246" t="s">
        <v>2312</v>
      </c>
      <c r="L138" s="246">
        <v>46.51</v>
      </c>
      <c r="M138" s="246" t="s">
        <v>724</v>
      </c>
      <c r="N138" s="246" t="s">
        <v>54</v>
      </c>
      <c r="O138" s="246" t="s">
        <v>94</v>
      </c>
      <c r="P138" s="246" t="s">
        <v>2026</v>
      </c>
      <c r="Q138" s="224" t="s">
        <v>2358</v>
      </c>
      <c r="R138" s="226" t="s">
        <v>426</v>
      </c>
      <c r="S138" s="226" t="s">
        <v>426</v>
      </c>
      <c r="T138" s="246" t="s">
        <v>726</v>
      </c>
      <c r="U138" s="226" t="s">
        <v>795</v>
      </c>
      <c r="V138" s="226">
        <v>295.26</v>
      </c>
      <c r="W138" s="247" t="s">
        <v>5</v>
      </c>
      <c r="X138" s="247" t="s">
        <v>5</v>
      </c>
      <c r="Y138" s="226">
        <v>15.8</v>
      </c>
      <c r="Z138" s="226">
        <v>0</v>
      </c>
      <c r="AD138" s="226">
        <v>0</v>
      </c>
      <c r="AF138" s="224">
        <v>2</v>
      </c>
      <c r="AG138" s="247" t="s">
        <v>550</v>
      </c>
      <c r="AH138" s="247" t="s">
        <v>5</v>
      </c>
      <c r="AI138" s="247" t="s">
        <v>5</v>
      </c>
      <c r="AJ138" s="247">
        <v>6</v>
      </c>
      <c r="AK138" s="247">
        <v>6</v>
      </c>
      <c r="AL138" s="226">
        <v>20</v>
      </c>
      <c r="AM138" s="247">
        <v>2</v>
      </c>
      <c r="AN138" s="247">
        <v>2</v>
      </c>
      <c r="AO138" s="247" t="s">
        <v>5</v>
      </c>
      <c r="AP138" s="246"/>
      <c r="AQ138" s="246" t="s">
        <v>726</v>
      </c>
      <c r="AR138" s="226" t="s">
        <v>737</v>
      </c>
    </row>
    <row r="139" spans="1:44" x14ac:dyDescent="0.2">
      <c r="A139" s="225">
        <v>10007201</v>
      </c>
      <c r="B139" s="246" t="s">
        <v>670</v>
      </c>
      <c r="C139" s="246" t="s">
        <v>671</v>
      </c>
      <c r="D139" s="246">
        <v>1</v>
      </c>
      <c r="E139" s="246" t="s">
        <v>639</v>
      </c>
      <c r="F139" s="247">
        <v>7</v>
      </c>
      <c r="G139" s="247">
        <v>1020</v>
      </c>
      <c r="H139" s="246" t="s">
        <v>318</v>
      </c>
      <c r="I139" s="227">
        <v>44519</v>
      </c>
      <c r="J139" s="246" t="s">
        <v>723</v>
      </c>
      <c r="K139" s="246" t="s">
        <v>2312</v>
      </c>
      <c r="L139" s="246">
        <v>46.51</v>
      </c>
      <c r="M139" s="246" t="s">
        <v>724</v>
      </c>
      <c r="N139" s="246" t="s">
        <v>54</v>
      </c>
      <c r="O139" s="246" t="s">
        <v>94</v>
      </c>
      <c r="P139" s="246" t="s">
        <v>2026</v>
      </c>
      <c r="Q139" s="224" t="s">
        <v>2358</v>
      </c>
      <c r="R139" s="226" t="s">
        <v>426</v>
      </c>
      <c r="S139" s="226" t="s">
        <v>426</v>
      </c>
      <c r="T139" s="246" t="s">
        <v>726</v>
      </c>
      <c r="U139" s="226" t="s">
        <v>795</v>
      </c>
      <c r="V139" s="226">
        <v>295.26</v>
      </c>
      <c r="W139" s="247" t="s">
        <v>5</v>
      </c>
      <c r="X139" s="247" t="s">
        <v>5</v>
      </c>
      <c r="Y139" s="226">
        <v>15.8</v>
      </c>
      <c r="Z139" s="226">
        <v>0</v>
      </c>
      <c r="AD139" s="226">
        <v>0</v>
      </c>
      <c r="AF139" s="224">
        <v>3</v>
      </c>
      <c r="AG139" s="247" t="s">
        <v>161</v>
      </c>
      <c r="AH139" s="247" t="s">
        <v>5</v>
      </c>
      <c r="AI139" s="247" t="s">
        <v>5</v>
      </c>
      <c r="AJ139" s="247">
        <v>9</v>
      </c>
      <c r="AK139" s="247">
        <v>11.2</v>
      </c>
      <c r="AL139" s="226">
        <v>570</v>
      </c>
      <c r="AM139" s="247">
        <v>1</v>
      </c>
      <c r="AN139" s="247">
        <v>4</v>
      </c>
      <c r="AO139" s="247" t="s">
        <v>5</v>
      </c>
      <c r="AP139" s="246"/>
      <c r="AQ139" s="246" t="s">
        <v>726</v>
      </c>
      <c r="AR139" s="226" t="s">
        <v>737</v>
      </c>
    </row>
    <row r="140" spans="1:44" ht="15" x14ac:dyDescent="0.2">
      <c r="A140" s="225">
        <v>10003201</v>
      </c>
      <c r="B140" s="226" t="s">
        <v>630</v>
      </c>
      <c r="C140" s="226" t="s">
        <v>631</v>
      </c>
      <c r="D140" s="246">
        <v>3</v>
      </c>
      <c r="E140" s="246" t="s">
        <v>639</v>
      </c>
      <c r="F140" s="247">
        <v>7</v>
      </c>
      <c r="G140" s="247">
        <v>1020</v>
      </c>
      <c r="H140" s="246" t="s">
        <v>318</v>
      </c>
      <c r="I140" s="227">
        <v>44447</v>
      </c>
      <c r="J140" s="246" t="s">
        <v>93</v>
      </c>
      <c r="K140" s="246" t="s">
        <v>2314</v>
      </c>
      <c r="L140" s="246">
        <v>25</v>
      </c>
      <c r="M140" s="246" t="s">
        <v>724</v>
      </c>
      <c r="N140" s="246" t="s">
        <v>54</v>
      </c>
      <c r="O140" s="246" t="s">
        <v>94</v>
      </c>
      <c r="P140" s="246" t="s">
        <v>780</v>
      </c>
      <c r="Q140" s="247" t="s">
        <v>2359</v>
      </c>
      <c r="R140" s="246" t="s">
        <v>731</v>
      </c>
      <c r="S140" s="248" t="s">
        <v>1207</v>
      </c>
      <c r="T140" s="246" t="s">
        <v>753</v>
      </c>
      <c r="U140" s="246" t="s">
        <v>2313</v>
      </c>
      <c r="V140" s="247">
        <v>24</v>
      </c>
      <c r="W140" s="247" t="s">
        <v>5</v>
      </c>
      <c r="X140" s="247" t="s">
        <v>5</v>
      </c>
      <c r="Y140" s="247">
        <v>16.100000000000001</v>
      </c>
      <c r="Z140" s="247">
        <v>5800</v>
      </c>
      <c r="AA140" s="247"/>
      <c r="AB140" s="247"/>
      <c r="AC140" s="247"/>
      <c r="AD140" s="247">
        <v>0</v>
      </c>
      <c r="AE140" s="247"/>
      <c r="AF140" s="247">
        <v>1</v>
      </c>
      <c r="AG140" s="247" t="s">
        <v>359</v>
      </c>
      <c r="AH140" s="247" t="s">
        <v>5</v>
      </c>
      <c r="AI140" s="247" t="s">
        <v>5</v>
      </c>
      <c r="AJ140" s="247" t="s">
        <v>5</v>
      </c>
      <c r="AK140" s="247" t="s">
        <v>5</v>
      </c>
      <c r="AL140" s="226">
        <v>0</v>
      </c>
      <c r="AM140" s="247" t="s">
        <v>5</v>
      </c>
      <c r="AN140" s="247" t="s">
        <v>5</v>
      </c>
      <c r="AO140" s="247" t="s">
        <v>5</v>
      </c>
      <c r="AP140" s="246"/>
      <c r="AQ140" s="246" t="s">
        <v>753</v>
      </c>
      <c r="AR140" s="226" t="s">
        <v>737</v>
      </c>
    </row>
    <row r="141" spans="1:44" ht="15" x14ac:dyDescent="0.2">
      <c r="A141" s="225">
        <v>10003201</v>
      </c>
      <c r="B141" s="226" t="s">
        <v>630</v>
      </c>
      <c r="C141" s="226" t="s">
        <v>631</v>
      </c>
      <c r="D141" s="246">
        <v>3</v>
      </c>
      <c r="E141" s="246" t="s">
        <v>639</v>
      </c>
      <c r="F141" s="247">
        <v>7</v>
      </c>
      <c r="G141" s="247">
        <v>1020</v>
      </c>
      <c r="H141" s="246" t="s">
        <v>318</v>
      </c>
      <c r="I141" s="227">
        <v>44447</v>
      </c>
      <c r="J141" s="246" t="s">
        <v>93</v>
      </c>
      <c r="K141" s="246" t="s">
        <v>2314</v>
      </c>
      <c r="L141" s="246">
        <v>25</v>
      </c>
      <c r="M141" s="246" t="s">
        <v>724</v>
      </c>
      <c r="N141" s="246" t="s">
        <v>54</v>
      </c>
      <c r="O141" s="246" t="s">
        <v>94</v>
      </c>
      <c r="P141" s="246" t="s">
        <v>780</v>
      </c>
      <c r="Q141" s="247" t="s">
        <v>2360</v>
      </c>
      <c r="R141" s="246" t="s">
        <v>731</v>
      </c>
      <c r="S141" s="248" t="s">
        <v>1207</v>
      </c>
      <c r="T141" s="246" t="s">
        <v>753</v>
      </c>
      <c r="U141" s="246" t="s">
        <v>2313</v>
      </c>
      <c r="V141" s="247">
        <v>29.8</v>
      </c>
      <c r="W141" s="247" t="s">
        <v>5</v>
      </c>
      <c r="X141" s="247" t="s">
        <v>5</v>
      </c>
      <c r="Y141" s="247">
        <v>16.100000000000001</v>
      </c>
      <c r="Z141" s="247">
        <v>11650</v>
      </c>
      <c r="AA141" s="247"/>
      <c r="AB141" s="247"/>
      <c r="AC141" s="247"/>
      <c r="AD141" s="247">
        <v>0</v>
      </c>
      <c r="AE141" s="247"/>
      <c r="AF141" s="247">
        <v>1</v>
      </c>
      <c r="AG141" s="247" t="s">
        <v>359</v>
      </c>
      <c r="AH141" s="247" t="s">
        <v>5</v>
      </c>
      <c r="AI141" s="247" t="s">
        <v>5</v>
      </c>
      <c r="AJ141" s="247" t="s">
        <v>5</v>
      </c>
      <c r="AK141" s="247" t="s">
        <v>5</v>
      </c>
      <c r="AL141" s="226">
        <v>0</v>
      </c>
      <c r="AM141" s="247" t="s">
        <v>5</v>
      </c>
      <c r="AN141" s="247" t="s">
        <v>5</v>
      </c>
      <c r="AO141" s="247" t="s">
        <v>5</v>
      </c>
      <c r="AP141" s="246"/>
      <c r="AQ141" s="246" t="s">
        <v>753</v>
      </c>
      <c r="AR141" s="226" t="s">
        <v>737</v>
      </c>
    </row>
    <row r="142" spans="1:44" ht="15" x14ac:dyDescent="0.2">
      <c r="A142" s="225">
        <v>10003201</v>
      </c>
      <c r="B142" s="226" t="s">
        <v>630</v>
      </c>
      <c r="C142" s="226" t="s">
        <v>631</v>
      </c>
      <c r="D142" s="246">
        <v>3</v>
      </c>
      <c r="E142" s="246" t="s">
        <v>639</v>
      </c>
      <c r="F142" s="247">
        <v>7</v>
      </c>
      <c r="G142" s="247">
        <v>1020</v>
      </c>
      <c r="H142" s="246" t="s">
        <v>318</v>
      </c>
      <c r="I142" s="227">
        <v>44447</v>
      </c>
      <c r="J142" s="246" t="s">
        <v>93</v>
      </c>
      <c r="K142" s="246" t="s">
        <v>2314</v>
      </c>
      <c r="L142" s="246">
        <v>25</v>
      </c>
      <c r="M142" s="246" t="s">
        <v>724</v>
      </c>
      <c r="N142" s="246" t="s">
        <v>54</v>
      </c>
      <c r="O142" s="246" t="s">
        <v>94</v>
      </c>
      <c r="P142" s="246" t="s">
        <v>780</v>
      </c>
      <c r="Q142" s="247" t="s">
        <v>2361</v>
      </c>
      <c r="R142" s="246" t="s">
        <v>731</v>
      </c>
      <c r="S142" s="248" t="s">
        <v>1207</v>
      </c>
      <c r="T142" s="246" t="s">
        <v>753</v>
      </c>
      <c r="U142" s="246" t="s">
        <v>2313</v>
      </c>
      <c r="V142" s="247">
        <v>41.5</v>
      </c>
      <c r="W142" s="247" t="s">
        <v>5</v>
      </c>
      <c r="X142" s="247" t="s">
        <v>5</v>
      </c>
      <c r="Y142" s="247">
        <v>16.100000000000001</v>
      </c>
      <c r="Z142" s="247">
        <v>7550</v>
      </c>
      <c r="AA142" s="247"/>
      <c r="AB142" s="247"/>
      <c r="AC142" s="247"/>
      <c r="AD142" s="247">
        <v>0</v>
      </c>
      <c r="AE142" s="247"/>
      <c r="AF142" s="247">
        <v>1</v>
      </c>
      <c r="AG142" s="247" t="s">
        <v>359</v>
      </c>
      <c r="AH142" s="247" t="s">
        <v>5</v>
      </c>
      <c r="AI142" s="247" t="s">
        <v>5</v>
      </c>
      <c r="AJ142" s="247" t="s">
        <v>5</v>
      </c>
      <c r="AK142" s="247" t="s">
        <v>5</v>
      </c>
      <c r="AL142" s="226">
        <v>0</v>
      </c>
      <c r="AM142" s="247" t="s">
        <v>5</v>
      </c>
      <c r="AN142" s="247" t="s">
        <v>5</v>
      </c>
      <c r="AO142" s="247" t="s">
        <v>5</v>
      </c>
      <c r="AP142" s="246"/>
      <c r="AQ142" s="246" t="s">
        <v>753</v>
      </c>
      <c r="AR142" s="226" t="s">
        <v>737</v>
      </c>
    </row>
    <row r="143" spans="1:44" ht="15" x14ac:dyDescent="0.2">
      <c r="A143" s="225">
        <v>10003201</v>
      </c>
      <c r="B143" s="226" t="s">
        <v>630</v>
      </c>
      <c r="C143" s="226" t="s">
        <v>631</v>
      </c>
      <c r="D143" s="246">
        <v>3</v>
      </c>
      <c r="E143" s="246" t="s">
        <v>639</v>
      </c>
      <c r="F143" s="247">
        <v>7</v>
      </c>
      <c r="G143" s="247">
        <v>1020</v>
      </c>
      <c r="H143" s="246" t="s">
        <v>318</v>
      </c>
      <c r="I143" s="227">
        <v>44462</v>
      </c>
      <c r="J143" s="246" t="s">
        <v>93</v>
      </c>
      <c r="K143" s="246" t="s">
        <v>2315</v>
      </c>
      <c r="L143" s="246">
        <v>25</v>
      </c>
      <c r="M143" s="246" t="s">
        <v>724</v>
      </c>
      <c r="N143" s="246" t="s">
        <v>54</v>
      </c>
      <c r="O143" s="246" t="s">
        <v>94</v>
      </c>
      <c r="P143" s="246" t="s">
        <v>780</v>
      </c>
      <c r="Q143" s="247" t="s">
        <v>2362</v>
      </c>
      <c r="R143" s="246" t="s">
        <v>731</v>
      </c>
      <c r="S143" s="248" t="s">
        <v>1207</v>
      </c>
      <c r="T143" s="246" t="s">
        <v>753</v>
      </c>
      <c r="U143" s="246" t="s">
        <v>2313</v>
      </c>
      <c r="V143" s="247">
        <v>54</v>
      </c>
      <c r="W143" s="247" t="s">
        <v>5</v>
      </c>
      <c r="X143" s="247" t="s">
        <v>5</v>
      </c>
      <c r="Y143" s="247">
        <v>16.2</v>
      </c>
      <c r="Z143" s="247">
        <v>8600</v>
      </c>
      <c r="AA143" s="247"/>
      <c r="AB143" s="247"/>
      <c r="AC143" s="247"/>
      <c r="AD143" s="247">
        <v>0</v>
      </c>
      <c r="AE143" s="247"/>
      <c r="AF143" s="247">
        <v>1</v>
      </c>
      <c r="AG143" s="247" t="s">
        <v>359</v>
      </c>
      <c r="AH143" s="247" t="s">
        <v>5</v>
      </c>
      <c r="AI143" s="247" t="s">
        <v>5</v>
      </c>
      <c r="AJ143" s="247" t="s">
        <v>5</v>
      </c>
      <c r="AK143" s="247" t="s">
        <v>5</v>
      </c>
      <c r="AL143" s="226">
        <v>0</v>
      </c>
      <c r="AM143" s="247" t="s">
        <v>5</v>
      </c>
      <c r="AN143" s="247" t="s">
        <v>5</v>
      </c>
      <c r="AO143" s="247" t="s">
        <v>5</v>
      </c>
      <c r="AP143" s="246"/>
      <c r="AQ143" s="246" t="s">
        <v>753</v>
      </c>
      <c r="AR143" s="226" t="s">
        <v>737</v>
      </c>
    </row>
    <row r="144" spans="1:44" ht="15" x14ac:dyDescent="0.2">
      <c r="A144" s="225">
        <v>10003201</v>
      </c>
      <c r="B144" s="226" t="s">
        <v>630</v>
      </c>
      <c r="C144" s="226" t="s">
        <v>631</v>
      </c>
      <c r="D144" s="246">
        <v>3</v>
      </c>
      <c r="E144" s="246" t="s">
        <v>639</v>
      </c>
      <c r="F144" s="247">
        <v>7</v>
      </c>
      <c r="G144" s="247">
        <v>1020</v>
      </c>
      <c r="H144" s="246" t="s">
        <v>318</v>
      </c>
      <c r="I144" s="227">
        <v>44462</v>
      </c>
      <c r="J144" s="246" t="s">
        <v>93</v>
      </c>
      <c r="K144" s="246" t="s">
        <v>2315</v>
      </c>
      <c r="L144" s="246">
        <v>25</v>
      </c>
      <c r="M144" s="246" t="s">
        <v>724</v>
      </c>
      <c r="N144" s="246" t="s">
        <v>54</v>
      </c>
      <c r="O144" s="246" t="s">
        <v>94</v>
      </c>
      <c r="P144" s="246" t="s">
        <v>780</v>
      </c>
      <c r="Q144" s="247" t="s">
        <v>2363</v>
      </c>
      <c r="R144" s="246" t="s">
        <v>731</v>
      </c>
      <c r="S144" s="248" t="s">
        <v>1207</v>
      </c>
      <c r="T144" s="246" t="s">
        <v>753</v>
      </c>
      <c r="U144" s="246" t="s">
        <v>2313</v>
      </c>
      <c r="V144" s="247">
        <v>62.6</v>
      </c>
      <c r="W144" s="247" t="s">
        <v>5</v>
      </c>
      <c r="X144" s="247" t="s">
        <v>5</v>
      </c>
      <c r="Y144" s="247">
        <v>16.2</v>
      </c>
      <c r="Z144" s="247">
        <v>11500</v>
      </c>
      <c r="AA144" s="247"/>
      <c r="AB144" s="247"/>
      <c r="AC144" s="247"/>
      <c r="AD144" s="247">
        <v>0</v>
      </c>
      <c r="AE144" s="247"/>
      <c r="AF144" s="247">
        <v>1</v>
      </c>
      <c r="AG144" s="247" t="s">
        <v>359</v>
      </c>
      <c r="AH144" s="247" t="s">
        <v>5</v>
      </c>
      <c r="AI144" s="247" t="s">
        <v>5</v>
      </c>
      <c r="AJ144" s="247" t="s">
        <v>5</v>
      </c>
      <c r="AK144" s="247" t="s">
        <v>5</v>
      </c>
      <c r="AL144" s="226">
        <v>0</v>
      </c>
      <c r="AM144" s="247" t="s">
        <v>5</v>
      </c>
      <c r="AN144" s="247" t="s">
        <v>5</v>
      </c>
      <c r="AO144" s="247" t="s">
        <v>5</v>
      </c>
      <c r="AP144" s="246"/>
      <c r="AQ144" s="246" t="s">
        <v>753</v>
      </c>
      <c r="AR144" s="226" t="s">
        <v>737</v>
      </c>
    </row>
    <row r="145" spans="1:44" ht="15" x14ac:dyDescent="0.2">
      <c r="A145" s="225">
        <v>10003201</v>
      </c>
      <c r="B145" s="226" t="s">
        <v>630</v>
      </c>
      <c r="C145" s="226" t="s">
        <v>631</v>
      </c>
      <c r="D145" s="246">
        <v>3</v>
      </c>
      <c r="E145" s="246" t="s">
        <v>639</v>
      </c>
      <c r="F145" s="247">
        <v>7</v>
      </c>
      <c r="G145" s="247">
        <v>1020</v>
      </c>
      <c r="H145" s="246" t="s">
        <v>318</v>
      </c>
      <c r="I145" s="227">
        <v>44462</v>
      </c>
      <c r="J145" s="246" t="s">
        <v>93</v>
      </c>
      <c r="K145" s="246" t="s">
        <v>2315</v>
      </c>
      <c r="L145" s="246">
        <v>25</v>
      </c>
      <c r="M145" s="246" t="s">
        <v>724</v>
      </c>
      <c r="N145" s="246" t="s">
        <v>54</v>
      </c>
      <c r="O145" s="246" t="s">
        <v>94</v>
      </c>
      <c r="P145" s="246" t="s">
        <v>780</v>
      </c>
      <c r="Q145" s="247" t="s">
        <v>2364</v>
      </c>
      <c r="R145" s="246" t="s">
        <v>731</v>
      </c>
      <c r="S145" s="248" t="s">
        <v>1207</v>
      </c>
      <c r="T145" s="246" t="s">
        <v>753</v>
      </c>
      <c r="U145" s="246" t="s">
        <v>2313</v>
      </c>
      <c r="V145" s="247">
        <v>74.3</v>
      </c>
      <c r="W145" s="247" t="s">
        <v>5</v>
      </c>
      <c r="X145" s="247" t="s">
        <v>5</v>
      </c>
      <c r="Y145" s="247">
        <v>16.2</v>
      </c>
      <c r="Z145" s="247">
        <v>4900</v>
      </c>
      <c r="AA145" s="247"/>
      <c r="AB145" s="247"/>
      <c r="AC145" s="247"/>
      <c r="AD145" s="247">
        <v>0</v>
      </c>
      <c r="AE145" s="247"/>
      <c r="AF145" s="247">
        <v>1</v>
      </c>
      <c r="AG145" s="247" t="s">
        <v>359</v>
      </c>
      <c r="AH145" s="247" t="s">
        <v>5</v>
      </c>
      <c r="AI145" s="247" t="s">
        <v>5</v>
      </c>
      <c r="AJ145" s="247" t="s">
        <v>5</v>
      </c>
      <c r="AK145" s="247" t="s">
        <v>5</v>
      </c>
      <c r="AL145" s="226">
        <v>0</v>
      </c>
      <c r="AM145" s="247" t="s">
        <v>5</v>
      </c>
      <c r="AN145" s="247" t="s">
        <v>5</v>
      </c>
      <c r="AO145" s="247" t="s">
        <v>5</v>
      </c>
      <c r="AP145" s="246"/>
      <c r="AQ145" s="246" t="s">
        <v>753</v>
      </c>
      <c r="AR145" s="226" t="s">
        <v>737</v>
      </c>
    </row>
    <row r="146" spans="1:44" ht="15" x14ac:dyDescent="0.2">
      <c r="A146" s="225">
        <v>10003301</v>
      </c>
      <c r="B146" s="226" t="s">
        <v>630</v>
      </c>
      <c r="C146" s="226" t="s">
        <v>631</v>
      </c>
      <c r="D146" s="246">
        <v>3</v>
      </c>
      <c r="E146" s="246" t="s">
        <v>20</v>
      </c>
      <c r="F146" s="247">
        <v>8</v>
      </c>
      <c r="G146" s="247">
        <v>1020</v>
      </c>
      <c r="H146" s="246" t="s">
        <v>318</v>
      </c>
      <c r="I146" s="227">
        <v>44523</v>
      </c>
      <c r="J146" s="246" t="s">
        <v>93</v>
      </c>
      <c r="K146" s="246" t="s">
        <v>2316</v>
      </c>
      <c r="L146" s="246">
        <v>10</v>
      </c>
      <c r="M146" s="246" t="s">
        <v>724</v>
      </c>
      <c r="N146" s="246" t="s">
        <v>54</v>
      </c>
      <c r="O146" s="246" t="s">
        <v>94</v>
      </c>
      <c r="P146" s="246" t="s">
        <v>2026</v>
      </c>
      <c r="Q146" s="247" t="s">
        <v>2365</v>
      </c>
      <c r="R146" s="246" t="s">
        <v>731</v>
      </c>
      <c r="S146" s="248" t="s">
        <v>1207</v>
      </c>
      <c r="T146" s="246" t="s">
        <v>753</v>
      </c>
      <c r="U146" s="246" t="s">
        <v>2313</v>
      </c>
      <c r="V146" s="247">
        <v>79.099999999999994</v>
      </c>
      <c r="W146" s="247" t="s">
        <v>5</v>
      </c>
      <c r="X146" s="247" t="s">
        <v>5</v>
      </c>
      <c r="Y146" s="247">
        <v>12.9</v>
      </c>
      <c r="Z146" s="247">
        <v>11250</v>
      </c>
      <c r="AA146" s="247"/>
      <c r="AB146" s="247"/>
      <c r="AC146" s="247"/>
      <c r="AD146" s="247">
        <v>0</v>
      </c>
      <c r="AE146" s="247"/>
      <c r="AF146" s="247">
        <v>1</v>
      </c>
      <c r="AG146" s="247" t="s">
        <v>359</v>
      </c>
      <c r="AH146" s="247" t="s">
        <v>5</v>
      </c>
      <c r="AI146" s="247" t="s">
        <v>5</v>
      </c>
      <c r="AJ146" s="247" t="s">
        <v>5</v>
      </c>
      <c r="AK146" s="247" t="s">
        <v>5</v>
      </c>
      <c r="AL146" s="226">
        <v>0</v>
      </c>
      <c r="AM146" s="247" t="s">
        <v>5</v>
      </c>
      <c r="AN146" s="247" t="s">
        <v>5</v>
      </c>
      <c r="AO146" s="247" t="s">
        <v>5</v>
      </c>
      <c r="AP146" s="246"/>
      <c r="AQ146" s="246" t="s">
        <v>753</v>
      </c>
      <c r="AR146" s="226" t="s">
        <v>737</v>
      </c>
    </row>
    <row r="147" spans="1:44" x14ac:dyDescent="0.2">
      <c r="A147" s="225">
        <v>10004401</v>
      </c>
      <c r="B147" s="226" t="s">
        <v>653</v>
      </c>
      <c r="C147" s="226" t="s">
        <v>654</v>
      </c>
      <c r="D147" s="226">
        <v>1</v>
      </c>
      <c r="E147" s="226" t="s">
        <v>2029</v>
      </c>
      <c r="F147" s="226" t="s">
        <v>637</v>
      </c>
      <c r="G147" s="226">
        <v>530</v>
      </c>
      <c r="H147" s="226" t="s">
        <v>318</v>
      </c>
      <c r="I147" s="227">
        <v>44490</v>
      </c>
      <c r="J147" s="226" t="s">
        <v>723</v>
      </c>
      <c r="K147" s="226" t="s">
        <v>2317</v>
      </c>
      <c r="L147" s="226">
        <v>7</v>
      </c>
      <c r="M147" s="226" t="s">
        <v>814</v>
      </c>
      <c r="N147" s="226" t="s">
        <v>54</v>
      </c>
      <c r="O147" s="226" t="s">
        <v>94</v>
      </c>
      <c r="P147" s="226" t="s">
        <v>725</v>
      </c>
      <c r="Q147" s="224" t="s">
        <v>2366</v>
      </c>
      <c r="R147" s="226" t="s">
        <v>426</v>
      </c>
      <c r="S147" s="226" t="s">
        <v>426</v>
      </c>
      <c r="T147" s="226" t="s">
        <v>56</v>
      </c>
      <c r="U147" s="226" t="s">
        <v>2321</v>
      </c>
      <c r="V147" s="226">
        <v>0</v>
      </c>
      <c r="Y147" s="226">
        <v>13.9</v>
      </c>
      <c r="Z147" s="226">
        <v>0</v>
      </c>
      <c r="AD147" s="226">
        <v>0</v>
      </c>
      <c r="AF147" s="226">
        <v>1</v>
      </c>
      <c r="AG147" s="224" t="s">
        <v>59</v>
      </c>
      <c r="AH147" s="226">
        <v>0</v>
      </c>
      <c r="AJ147" s="226">
        <v>8.8000000000000007</v>
      </c>
      <c r="AK147" s="226">
        <v>11</v>
      </c>
      <c r="AL147" s="226">
        <v>400</v>
      </c>
      <c r="AM147" s="226">
        <v>50</v>
      </c>
      <c r="AN147" s="226">
        <v>5</v>
      </c>
      <c r="AQ147" s="226" t="s">
        <v>56</v>
      </c>
      <c r="AR147" s="226" t="s">
        <v>737</v>
      </c>
    </row>
    <row r="148" spans="1:44" x14ac:dyDescent="0.2">
      <c r="A148" s="225">
        <v>10004401</v>
      </c>
      <c r="B148" s="226" t="s">
        <v>653</v>
      </c>
      <c r="C148" s="226" t="s">
        <v>654</v>
      </c>
      <c r="D148" s="226">
        <v>1</v>
      </c>
      <c r="E148" s="226" t="s">
        <v>2029</v>
      </c>
      <c r="F148" s="226" t="s">
        <v>637</v>
      </c>
      <c r="G148" s="226">
        <v>530</v>
      </c>
      <c r="H148" s="226" t="s">
        <v>318</v>
      </c>
      <c r="I148" s="227">
        <v>44490</v>
      </c>
      <c r="J148" s="226" t="s">
        <v>723</v>
      </c>
      <c r="K148" s="226" t="s">
        <v>2317</v>
      </c>
      <c r="L148" s="226">
        <v>7</v>
      </c>
      <c r="M148" s="226" t="s">
        <v>814</v>
      </c>
      <c r="N148" s="226" t="s">
        <v>54</v>
      </c>
      <c r="O148" s="226" t="s">
        <v>94</v>
      </c>
      <c r="P148" s="226" t="s">
        <v>725</v>
      </c>
      <c r="Q148" s="224" t="s">
        <v>2366</v>
      </c>
      <c r="R148" s="226" t="s">
        <v>426</v>
      </c>
      <c r="S148" s="226" t="s">
        <v>426</v>
      </c>
      <c r="T148" s="226" t="s">
        <v>56</v>
      </c>
      <c r="U148" s="226" t="s">
        <v>2321</v>
      </c>
      <c r="V148" s="226">
        <v>0</v>
      </c>
      <c r="Y148" s="226">
        <v>13.9</v>
      </c>
      <c r="Z148" s="226">
        <v>0</v>
      </c>
      <c r="AD148" s="226">
        <v>0</v>
      </c>
      <c r="AF148" s="226">
        <v>2</v>
      </c>
      <c r="AG148" s="224" t="s">
        <v>556</v>
      </c>
      <c r="AH148" s="226">
        <v>0</v>
      </c>
      <c r="AJ148" s="226">
        <v>9</v>
      </c>
      <c r="AK148" s="226">
        <v>9</v>
      </c>
      <c r="AL148" s="226">
        <v>0</v>
      </c>
      <c r="AM148" s="226">
        <v>30</v>
      </c>
      <c r="AN148" s="226">
        <v>2.5</v>
      </c>
      <c r="AQ148" s="226" t="s">
        <v>726</v>
      </c>
      <c r="AR148" s="226" t="s">
        <v>737</v>
      </c>
    </row>
    <row r="149" spans="1:44" x14ac:dyDescent="0.2">
      <c r="A149" s="225">
        <v>10004401</v>
      </c>
      <c r="B149" s="226" t="s">
        <v>653</v>
      </c>
      <c r="C149" s="226" t="s">
        <v>654</v>
      </c>
      <c r="D149" s="226">
        <v>1</v>
      </c>
      <c r="E149" s="226" t="s">
        <v>2029</v>
      </c>
      <c r="F149" s="226" t="s">
        <v>637</v>
      </c>
      <c r="G149" s="226">
        <v>530</v>
      </c>
      <c r="H149" s="226" t="s">
        <v>318</v>
      </c>
      <c r="I149" s="227">
        <v>44490</v>
      </c>
      <c r="J149" s="226" t="s">
        <v>723</v>
      </c>
      <c r="K149" s="226" t="s">
        <v>2317</v>
      </c>
      <c r="L149" s="226">
        <v>7</v>
      </c>
      <c r="M149" s="226" t="s">
        <v>814</v>
      </c>
      <c r="N149" s="226" t="s">
        <v>54</v>
      </c>
      <c r="O149" s="226" t="s">
        <v>94</v>
      </c>
      <c r="P149" s="226" t="s">
        <v>811</v>
      </c>
      <c r="Q149" s="224" t="s">
        <v>2367</v>
      </c>
      <c r="R149" s="226" t="s">
        <v>741</v>
      </c>
      <c r="S149" s="226" t="s">
        <v>812</v>
      </c>
      <c r="T149" s="226" t="s">
        <v>753</v>
      </c>
      <c r="U149" s="226" t="s">
        <v>2321</v>
      </c>
      <c r="V149" s="226">
        <v>0</v>
      </c>
      <c r="Y149" s="226">
        <v>15.5</v>
      </c>
      <c r="Z149" s="226">
        <v>1250</v>
      </c>
      <c r="AD149" s="226">
        <v>0</v>
      </c>
      <c r="AF149" s="226">
        <v>1</v>
      </c>
      <c r="AG149" s="247" t="s">
        <v>359</v>
      </c>
      <c r="AH149" s="247" t="s">
        <v>5</v>
      </c>
      <c r="AI149" s="247" t="s">
        <v>5</v>
      </c>
      <c r="AJ149" s="247" t="s">
        <v>5</v>
      </c>
      <c r="AK149" s="247" t="s">
        <v>5</v>
      </c>
      <c r="AL149" s="226">
        <v>0</v>
      </c>
      <c r="AM149" s="247" t="s">
        <v>5</v>
      </c>
      <c r="AN149" s="247" t="s">
        <v>5</v>
      </c>
      <c r="AO149" s="247" t="s">
        <v>5</v>
      </c>
      <c r="AP149" s="246"/>
      <c r="AQ149" s="246" t="s">
        <v>753</v>
      </c>
      <c r="AR149" s="226" t="s">
        <v>737</v>
      </c>
    </row>
    <row r="150" spans="1:44" x14ac:dyDescent="0.2">
      <c r="A150" s="225">
        <v>10004401</v>
      </c>
      <c r="B150" s="226" t="s">
        <v>653</v>
      </c>
      <c r="C150" s="226" t="s">
        <v>654</v>
      </c>
      <c r="D150" s="226">
        <v>1</v>
      </c>
      <c r="E150" s="226" t="s">
        <v>2029</v>
      </c>
      <c r="F150" s="226" t="s">
        <v>637</v>
      </c>
      <c r="G150" s="226">
        <v>530</v>
      </c>
      <c r="H150" s="226" t="s">
        <v>318</v>
      </c>
      <c r="I150" s="227">
        <v>44490</v>
      </c>
      <c r="J150" s="226" t="s">
        <v>723</v>
      </c>
      <c r="K150" s="226" t="s">
        <v>2317</v>
      </c>
      <c r="L150" s="226">
        <v>7</v>
      </c>
      <c r="M150" s="226" t="s">
        <v>814</v>
      </c>
      <c r="N150" s="226" t="s">
        <v>54</v>
      </c>
      <c r="O150" s="226" t="s">
        <v>94</v>
      </c>
      <c r="P150" s="226" t="s">
        <v>725</v>
      </c>
      <c r="Q150" s="224" t="s">
        <v>2368</v>
      </c>
      <c r="R150" s="226" t="s">
        <v>426</v>
      </c>
      <c r="S150" s="226" t="s">
        <v>426</v>
      </c>
      <c r="T150" s="226" t="s">
        <v>56</v>
      </c>
      <c r="U150" s="226" t="s">
        <v>2321</v>
      </c>
      <c r="V150" s="226">
        <v>0</v>
      </c>
      <c r="Y150" s="226">
        <v>12.2</v>
      </c>
      <c r="Z150" s="226">
        <v>0</v>
      </c>
      <c r="AD150" s="226">
        <v>0</v>
      </c>
      <c r="AF150" s="226">
        <v>1</v>
      </c>
      <c r="AG150" s="224" t="s">
        <v>98</v>
      </c>
      <c r="AH150" s="226">
        <v>0</v>
      </c>
      <c r="AJ150" s="226">
        <v>1</v>
      </c>
      <c r="AK150" s="226">
        <v>4.5</v>
      </c>
      <c r="AL150" s="226">
        <v>500</v>
      </c>
      <c r="AM150" s="226">
        <v>0</v>
      </c>
      <c r="AN150" s="226">
        <v>1</v>
      </c>
      <c r="AQ150" s="226" t="s">
        <v>726</v>
      </c>
      <c r="AR150" s="226" t="s">
        <v>737</v>
      </c>
    </row>
    <row r="151" spans="1:44" x14ac:dyDescent="0.2">
      <c r="A151" s="225">
        <v>10004401</v>
      </c>
      <c r="B151" s="226" t="s">
        <v>653</v>
      </c>
      <c r="C151" s="226" t="s">
        <v>654</v>
      </c>
      <c r="D151" s="226">
        <v>1</v>
      </c>
      <c r="E151" s="226" t="s">
        <v>2029</v>
      </c>
      <c r="F151" s="226" t="s">
        <v>637</v>
      </c>
      <c r="G151" s="226">
        <v>530</v>
      </c>
      <c r="H151" s="226" t="s">
        <v>318</v>
      </c>
      <c r="I151" s="227">
        <v>44490</v>
      </c>
      <c r="J151" s="226" t="s">
        <v>723</v>
      </c>
      <c r="K151" s="226" t="s">
        <v>2320</v>
      </c>
      <c r="L151" s="226">
        <v>7</v>
      </c>
      <c r="M151" s="226" t="s">
        <v>814</v>
      </c>
      <c r="N151" s="226" t="s">
        <v>54</v>
      </c>
      <c r="O151" s="226" t="s">
        <v>94</v>
      </c>
      <c r="P151" s="226" t="s">
        <v>725</v>
      </c>
      <c r="Q151" s="224" t="s">
        <v>2369</v>
      </c>
      <c r="R151" s="226" t="s">
        <v>426</v>
      </c>
      <c r="S151" s="226" t="s">
        <v>426</v>
      </c>
      <c r="T151" s="226" t="s">
        <v>56</v>
      </c>
      <c r="U151" s="226" t="s">
        <v>2319</v>
      </c>
      <c r="V151" s="226">
        <v>0</v>
      </c>
      <c r="Y151" s="226">
        <v>12</v>
      </c>
      <c r="Z151" s="226">
        <v>0</v>
      </c>
      <c r="AD151" s="226">
        <v>0</v>
      </c>
      <c r="AF151" s="226">
        <v>1</v>
      </c>
      <c r="AG151" s="224" t="s">
        <v>161</v>
      </c>
      <c r="AH151" s="226">
        <v>0</v>
      </c>
      <c r="AJ151" s="226">
        <v>4.5</v>
      </c>
      <c r="AK151" s="226">
        <v>6</v>
      </c>
      <c r="AL151" s="226">
        <v>220</v>
      </c>
      <c r="AM151" s="226">
        <v>0</v>
      </c>
      <c r="AN151" s="226">
        <v>11</v>
      </c>
      <c r="AQ151" s="226" t="s">
        <v>56</v>
      </c>
      <c r="AR151" s="226" t="s">
        <v>737</v>
      </c>
    </row>
    <row r="152" spans="1:44" x14ac:dyDescent="0.2">
      <c r="A152" s="225">
        <v>10004401</v>
      </c>
      <c r="B152" s="226" t="s">
        <v>653</v>
      </c>
      <c r="C152" s="226" t="s">
        <v>654</v>
      </c>
      <c r="D152" s="226">
        <v>1</v>
      </c>
      <c r="E152" s="226" t="s">
        <v>2029</v>
      </c>
      <c r="F152" s="226" t="s">
        <v>637</v>
      </c>
      <c r="G152" s="226">
        <v>530</v>
      </c>
      <c r="H152" s="226" t="s">
        <v>318</v>
      </c>
      <c r="I152" s="227">
        <v>44490</v>
      </c>
      <c r="J152" s="226" t="s">
        <v>723</v>
      </c>
      <c r="K152" s="226" t="s">
        <v>2320</v>
      </c>
      <c r="L152" s="226">
        <v>7</v>
      </c>
      <c r="M152" s="226" t="s">
        <v>814</v>
      </c>
      <c r="N152" s="226" t="s">
        <v>54</v>
      </c>
      <c r="O152" s="226" t="s">
        <v>94</v>
      </c>
      <c r="P152" s="226" t="s">
        <v>725</v>
      </c>
      <c r="Q152" s="224" t="s">
        <v>2369</v>
      </c>
      <c r="R152" s="226" t="s">
        <v>426</v>
      </c>
      <c r="S152" s="226" t="s">
        <v>426</v>
      </c>
      <c r="T152" s="226" t="s">
        <v>56</v>
      </c>
      <c r="U152" s="226" t="s">
        <v>2319</v>
      </c>
      <c r="V152" s="226">
        <v>0</v>
      </c>
      <c r="Y152" s="226">
        <v>12</v>
      </c>
      <c r="Z152" s="226">
        <v>0</v>
      </c>
      <c r="AD152" s="226">
        <v>0</v>
      </c>
      <c r="AF152" s="226">
        <v>2</v>
      </c>
      <c r="AG152" s="224" t="s">
        <v>59</v>
      </c>
      <c r="AH152" s="226">
        <v>0</v>
      </c>
      <c r="AJ152" s="226">
        <v>3</v>
      </c>
      <c r="AK152" s="226">
        <v>3</v>
      </c>
      <c r="AL152" s="226">
        <v>120</v>
      </c>
      <c r="AM152" s="226">
        <v>50</v>
      </c>
      <c r="AN152" s="226">
        <v>1</v>
      </c>
      <c r="AQ152" s="226" t="s">
        <v>56</v>
      </c>
      <c r="AR152" s="226" t="s">
        <v>737</v>
      </c>
    </row>
    <row r="153" spans="1:44" x14ac:dyDescent="0.2">
      <c r="A153" s="225">
        <v>10004401</v>
      </c>
      <c r="B153" s="226" t="s">
        <v>653</v>
      </c>
      <c r="C153" s="226" t="s">
        <v>654</v>
      </c>
      <c r="D153" s="226">
        <v>1</v>
      </c>
      <c r="E153" s="226" t="s">
        <v>2029</v>
      </c>
      <c r="F153" s="226" t="s">
        <v>637</v>
      </c>
      <c r="G153" s="226">
        <v>530</v>
      </c>
      <c r="H153" s="226" t="s">
        <v>318</v>
      </c>
      <c r="I153" s="227">
        <v>44490</v>
      </c>
      <c r="J153" s="226" t="s">
        <v>723</v>
      </c>
      <c r="K153" s="226" t="s">
        <v>2320</v>
      </c>
      <c r="L153" s="226">
        <v>7</v>
      </c>
      <c r="M153" s="226" t="s">
        <v>814</v>
      </c>
      <c r="N153" s="226" t="s">
        <v>54</v>
      </c>
      <c r="O153" s="226" t="s">
        <v>94</v>
      </c>
      <c r="P153" s="226" t="s">
        <v>725</v>
      </c>
      <c r="Q153" s="224" t="s">
        <v>2369</v>
      </c>
      <c r="R153" s="226" t="s">
        <v>426</v>
      </c>
      <c r="S153" s="226" t="s">
        <v>426</v>
      </c>
      <c r="T153" s="226" t="s">
        <v>56</v>
      </c>
      <c r="U153" s="226" t="s">
        <v>2319</v>
      </c>
      <c r="V153" s="226">
        <v>0</v>
      </c>
      <c r="Y153" s="226">
        <v>12</v>
      </c>
      <c r="Z153" s="226">
        <v>0</v>
      </c>
      <c r="AD153" s="226">
        <v>0</v>
      </c>
      <c r="AF153" s="226">
        <v>3</v>
      </c>
      <c r="AG153" s="224" t="s">
        <v>98</v>
      </c>
      <c r="AH153" s="226">
        <v>0</v>
      </c>
      <c r="AJ153" s="226">
        <v>8</v>
      </c>
      <c r="AK153" s="226">
        <v>10.5</v>
      </c>
      <c r="AL153" s="226">
        <v>440</v>
      </c>
      <c r="AM153" s="226">
        <v>0</v>
      </c>
      <c r="AN153" s="226">
        <v>1</v>
      </c>
      <c r="AQ153" s="226" t="s">
        <v>726</v>
      </c>
      <c r="AR153" s="226" t="s">
        <v>737</v>
      </c>
    </row>
    <row r="154" spans="1:44" x14ac:dyDescent="0.2">
      <c r="A154" s="225">
        <v>10004401</v>
      </c>
      <c r="B154" s="226" t="s">
        <v>653</v>
      </c>
      <c r="C154" s="226" t="s">
        <v>654</v>
      </c>
      <c r="D154" s="226">
        <v>1</v>
      </c>
      <c r="E154" s="226" t="s">
        <v>2029</v>
      </c>
      <c r="F154" s="226" t="s">
        <v>637</v>
      </c>
      <c r="G154" s="226">
        <v>530</v>
      </c>
      <c r="H154" s="226" t="s">
        <v>318</v>
      </c>
      <c r="I154" s="227">
        <v>44490</v>
      </c>
      <c r="J154" s="226" t="s">
        <v>723</v>
      </c>
      <c r="K154" s="226" t="s">
        <v>2320</v>
      </c>
      <c r="L154" s="226">
        <v>7</v>
      </c>
      <c r="M154" s="226" t="s">
        <v>814</v>
      </c>
      <c r="N154" s="226" t="s">
        <v>54</v>
      </c>
      <c r="O154" s="226" t="s">
        <v>94</v>
      </c>
      <c r="P154" s="226" t="s">
        <v>811</v>
      </c>
      <c r="Q154" s="224" t="s">
        <v>2370</v>
      </c>
      <c r="R154" s="226" t="s">
        <v>741</v>
      </c>
      <c r="S154" s="226" t="s">
        <v>812</v>
      </c>
      <c r="T154" s="226" t="s">
        <v>753</v>
      </c>
      <c r="U154" s="226" t="s">
        <v>2319</v>
      </c>
      <c r="V154" s="226">
        <v>0</v>
      </c>
      <c r="Y154" s="226">
        <v>15.6</v>
      </c>
      <c r="Z154" s="226">
        <v>1250</v>
      </c>
      <c r="AD154" s="226">
        <v>0</v>
      </c>
      <c r="AF154" s="226">
        <v>1</v>
      </c>
      <c r="AG154" s="247" t="s">
        <v>359</v>
      </c>
      <c r="AH154" s="247" t="s">
        <v>5</v>
      </c>
      <c r="AI154" s="247" t="s">
        <v>5</v>
      </c>
      <c r="AJ154" s="247" t="s">
        <v>5</v>
      </c>
      <c r="AK154" s="247" t="s">
        <v>5</v>
      </c>
      <c r="AL154" s="226">
        <v>0</v>
      </c>
      <c r="AM154" s="247" t="s">
        <v>5</v>
      </c>
      <c r="AN154" s="247" t="s">
        <v>5</v>
      </c>
      <c r="AO154" s="247" t="s">
        <v>5</v>
      </c>
      <c r="AP154" s="246"/>
      <c r="AQ154" s="246" t="s">
        <v>753</v>
      </c>
      <c r="AR154" s="226" t="s">
        <v>737</v>
      </c>
    </row>
    <row r="155" spans="1:44" x14ac:dyDescent="0.2">
      <c r="A155" s="225">
        <v>10004401</v>
      </c>
      <c r="B155" s="226" t="s">
        <v>653</v>
      </c>
      <c r="C155" s="226" t="s">
        <v>654</v>
      </c>
      <c r="D155" s="226">
        <v>1</v>
      </c>
      <c r="E155" s="226" t="s">
        <v>2029</v>
      </c>
      <c r="F155" s="226" t="s">
        <v>637</v>
      </c>
      <c r="G155" s="226">
        <v>530</v>
      </c>
      <c r="H155" s="226" t="s">
        <v>318</v>
      </c>
      <c r="I155" s="227">
        <v>44490</v>
      </c>
      <c r="J155" s="226" t="s">
        <v>723</v>
      </c>
      <c r="K155" s="226" t="s">
        <v>2320</v>
      </c>
      <c r="L155" s="226">
        <v>7</v>
      </c>
      <c r="M155" s="226" t="s">
        <v>814</v>
      </c>
      <c r="N155" s="226" t="s">
        <v>54</v>
      </c>
      <c r="O155" s="226" t="s">
        <v>94</v>
      </c>
      <c r="P155" s="226" t="s">
        <v>725</v>
      </c>
      <c r="Q155" s="224" t="s">
        <v>2371</v>
      </c>
      <c r="R155" s="226" t="s">
        <v>426</v>
      </c>
      <c r="S155" s="226" t="s">
        <v>426</v>
      </c>
      <c r="T155" s="226" t="s">
        <v>753</v>
      </c>
      <c r="U155" s="226" t="s">
        <v>2319</v>
      </c>
      <c r="V155" s="226">
        <v>0</v>
      </c>
      <c r="Y155" s="226">
        <v>13.6</v>
      </c>
      <c r="Z155" s="226">
        <v>0</v>
      </c>
      <c r="AD155" s="226">
        <v>0</v>
      </c>
      <c r="AF155" s="226">
        <v>1</v>
      </c>
      <c r="AG155" s="247" t="s">
        <v>359</v>
      </c>
      <c r="AH155" s="247" t="s">
        <v>5</v>
      </c>
      <c r="AI155" s="247" t="s">
        <v>5</v>
      </c>
      <c r="AJ155" s="247" t="s">
        <v>5</v>
      </c>
      <c r="AK155" s="247" t="s">
        <v>5</v>
      </c>
      <c r="AL155" s="226">
        <v>0</v>
      </c>
      <c r="AM155" s="247" t="s">
        <v>5</v>
      </c>
      <c r="AN155" s="247" t="s">
        <v>5</v>
      </c>
      <c r="AO155" s="247" t="s">
        <v>5</v>
      </c>
      <c r="AP155" s="246"/>
      <c r="AQ155" s="246" t="s">
        <v>753</v>
      </c>
      <c r="AR155" s="226" t="s">
        <v>737</v>
      </c>
    </row>
    <row r="156" spans="1:44" x14ac:dyDescent="0.2">
      <c r="A156" s="225">
        <v>10004401</v>
      </c>
      <c r="B156" s="226" t="s">
        <v>653</v>
      </c>
      <c r="C156" s="226" t="s">
        <v>654</v>
      </c>
      <c r="D156" s="226">
        <v>1</v>
      </c>
      <c r="E156" s="226" t="s">
        <v>2029</v>
      </c>
      <c r="F156" s="226" t="s">
        <v>637</v>
      </c>
      <c r="G156" s="226">
        <v>530</v>
      </c>
      <c r="H156" s="226" t="s">
        <v>318</v>
      </c>
      <c r="I156" s="227">
        <v>44490</v>
      </c>
      <c r="J156" s="226" t="s">
        <v>723</v>
      </c>
      <c r="K156" s="226" t="s">
        <v>2323</v>
      </c>
      <c r="L156" s="226">
        <v>7</v>
      </c>
      <c r="M156" s="226" t="s">
        <v>814</v>
      </c>
      <c r="N156" s="226" t="s">
        <v>54</v>
      </c>
      <c r="O156" s="226" t="s">
        <v>94</v>
      </c>
      <c r="P156" s="226" t="s">
        <v>725</v>
      </c>
      <c r="Q156" s="224" t="s">
        <v>2372</v>
      </c>
      <c r="R156" s="226" t="s">
        <v>426</v>
      </c>
      <c r="S156" s="226" t="s">
        <v>426</v>
      </c>
      <c r="T156" s="226" t="s">
        <v>753</v>
      </c>
      <c r="U156" s="226" t="s">
        <v>2318</v>
      </c>
      <c r="V156" s="226">
        <v>0</v>
      </c>
      <c r="Y156" s="226">
        <v>14</v>
      </c>
      <c r="Z156" s="226">
        <v>0</v>
      </c>
      <c r="AD156" s="226">
        <v>0</v>
      </c>
      <c r="AF156" s="226">
        <v>1</v>
      </c>
      <c r="AG156" s="247" t="s">
        <v>359</v>
      </c>
      <c r="AH156" s="247" t="s">
        <v>5</v>
      </c>
      <c r="AI156" s="247" t="s">
        <v>5</v>
      </c>
      <c r="AJ156" s="247" t="s">
        <v>5</v>
      </c>
      <c r="AK156" s="247" t="s">
        <v>5</v>
      </c>
      <c r="AL156" s="226">
        <v>0</v>
      </c>
      <c r="AM156" s="247" t="s">
        <v>5</v>
      </c>
      <c r="AN156" s="247" t="s">
        <v>5</v>
      </c>
      <c r="AO156" s="247" t="s">
        <v>5</v>
      </c>
      <c r="AP156" s="246"/>
      <c r="AQ156" s="246" t="s">
        <v>753</v>
      </c>
      <c r="AR156" s="226" t="s">
        <v>737</v>
      </c>
    </row>
    <row r="157" spans="1:44" x14ac:dyDescent="0.2">
      <c r="A157" s="225">
        <v>10004401</v>
      </c>
      <c r="B157" s="226" t="s">
        <v>653</v>
      </c>
      <c r="C157" s="226" t="s">
        <v>654</v>
      </c>
      <c r="D157" s="226">
        <v>1</v>
      </c>
      <c r="E157" s="226" t="s">
        <v>2029</v>
      </c>
      <c r="F157" s="226" t="s">
        <v>637</v>
      </c>
      <c r="G157" s="226">
        <v>530</v>
      </c>
      <c r="H157" s="226" t="s">
        <v>318</v>
      </c>
      <c r="I157" s="227">
        <v>44490</v>
      </c>
      <c r="J157" s="226" t="s">
        <v>723</v>
      </c>
      <c r="K157" s="226" t="s">
        <v>2323</v>
      </c>
      <c r="L157" s="226">
        <v>7</v>
      </c>
      <c r="M157" s="226" t="s">
        <v>814</v>
      </c>
      <c r="N157" s="226" t="s">
        <v>54</v>
      </c>
      <c r="O157" s="226" t="s">
        <v>94</v>
      </c>
      <c r="P157" s="226" t="s">
        <v>811</v>
      </c>
      <c r="Q157" s="224" t="s">
        <v>2373</v>
      </c>
      <c r="R157" s="226" t="s">
        <v>741</v>
      </c>
      <c r="S157" s="226" t="s">
        <v>812</v>
      </c>
      <c r="T157" s="226" t="s">
        <v>753</v>
      </c>
      <c r="U157" s="226" t="s">
        <v>2318</v>
      </c>
      <c r="V157" s="226">
        <v>0</v>
      </c>
      <c r="Y157" s="226">
        <v>15</v>
      </c>
      <c r="Z157" s="226">
        <v>1250</v>
      </c>
      <c r="AD157" s="226">
        <v>0</v>
      </c>
      <c r="AF157" s="226">
        <v>1</v>
      </c>
      <c r="AG157" s="247" t="s">
        <v>359</v>
      </c>
      <c r="AH157" s="247" t="s">
        <v>5</v>
      </c>
      <c r="AI157" s="247" t="s">
        <v>5</v>
      </c>
      <c r="AJ157" s="247" t="s">
        <v>5</v>
      </c>
      <c r="AK157" s="247" t="s">
        <v>5</v>
      </c>
      <c r="AL157" s="226">
        <v>0</v>
      </c>
      <c r="AM157" s="247" t="s">
        <v>5</v>
      </c>
      <c r="AN157" s="247" t="s">
        <v>5</v>
      </c>
      <c r="AO157" s="247" t="s">
        <v>5</v>
      </c>
      <c r="AP157" s="246"/>
      <c r="AQ157" s="246" t="s">
        <v>753</v>
      </c>
      <c r="AR157" s="226" t="s">
        <v>737</v>
      </c>
    </row>
    <row r="158" spans="1:44" x14ac:dyDescent="0.2">
      <c r="A158" s="225">
        <v>10004401</v>
      </c>
      <c r="B158" s="226" t="s">
        <v>653</v>
      </c>
      <c r="C158" s="226" t="s">
        <v>654</v>
      </c>
      <c r="D158" s="226">
        <v>1</v>
      </c>
      <c r="E158" s="226" t="s">
        <v>2029</v>
      </c>
      <c r="F158" s="226" t="s">
        <v>637</v>
      </c>
      <c r="G158" s="226">
        <v>530</v>
      </c>
      <c r="H158" s="226" t="s">
        <v>318</v>
      </c>
      <c r="I158" s="227">
        <v>44490</v>
      </c>
      <c r="J158" s="226" t="s">
        <v>723</v>
      </c>
      <c r="K158" s="226" t="s">
        <v>2323</v>
      </c>
      <c r="L158" s="226">
        <v>7</v>
      </c>
      <c r="M158" s="226" t="s">
        <v>814</v>
      </c>
      <c r="N158" s="226" t="s">
        <v>54</v>
      </c>
      <c r="O158" s="226" t="s">
        <v>94</v>
      </c>
      <c r="P158" s="226" t="s">
        <v>725</v>
      </c>
      <c r="Q158" s="224" t="s">
        <v>2374</v>
      </c>
      <c r="R158" s="226" t="s">
        <v>426</v>
      </c>
      <c r="S158" s="226" t="s">
        <v>426</v>
      </c>
      <c r="T158" s="226" t="s">
        <v>753</v>
      </c>
      <c r="U158" s="226" t="s">
        <v>2318</v>
      </c>
      <c r="V158" s="226">
        <v>0</v>
      </c>
      <c r="Y158" s="226">
        <v>12</v>
      </c>
      <c r="Z158" s="226">
        <v>0</v>
      </c>
      <c r="AD158" s="226">
        <v>0</v>
      </c>
      <c r="AF158" s="226">
        <v>1</v>
      </c>
      <c r="AG158" s="247" t="s">
        <v>359</v>
      </c>
      <c r="AH158" s="247" t="s">
        <v>5</v>
      </c>
      <c r="AI158" s="247" t="s">
        <v>5</v>
      </c>
      <c r="AJ158" s="247" t="s">
        <v>5</v>
      </c>
      <c r="AK158" s="247" t="s">
        <v>5</v>
      </c>
      <c r="AL158" s="226">
        <v>0</v>
      </c>
      <c r="AM158" s="247" t="s">
        <v>5</v>
      </c>
      <c r="AN158" s="247" t="s">
        <v>5</v>
      </c>
      <c r="AO158" s="247" t="s">
        <v>5</v>
      </c>
      <c r="AP158" s="246"/>
      <c r="AQ158" s="246" t="s">
        <v>753</v>
      </c>
      <c r="AR158" s="226" t="s">
        <v>737</v>
      </c>
    </row>
    <row r="159" spans="1:44" x14ac:dyDescent="0.2">
      <c r="A159" s="225">
        <v>10004401</v>
      </c>
      <c r="B159" s="226" t="s">
        <v>653</v>
      </c>
      <c r="C159" s="226" t="s">
        <v>654</v>
      </c>
      <c r="D159" s="226">
        <v>1</v>
      </c>
      <c r="E159" s="226" t="s">
        <v>2029</v>
      </c>
      <c r="F159" s="226" t="s">
        <v>637</v>
      </c>
      <c r="G159" s="226">
        <v>530</v>
      </c>
      <c r="H159" s="226" t="s">
        <v>318</v>
      </c>
      <c r="I159" s="227">
        <v>44490</v>
      </c>
      <c r="J159" s="226" t="s">
        <v>723</v>
      </c>
      <c r="K159" s="226" t="s">
        <v>2324</v>
      </c>
      <c r="L159" s="226">
        <v>7</v>
      </c>
      <c r="M159" s="226" t="s">
        <v>814</v>
      </c>
      <c r="N159" s="226" t="s">
        <v>54</v>
      </c>
      <c r="O159" s="226" t="s">
        <v>94</v>
      </c>
      <c r="P159" s="226" t="s">
        <v>725</v>
      </c>
      <c r="Q159" s="224" t="s">
        <v>2375</v>
      </c>
      <c r="R159" s="226" t="s">
        <v>426</v>
      </c>
      <c r="S159" s="226" t="s">
        <v>426</v>
      </c>
      <c r="T159" s="226" t="s">
        <v>56</v>
      </c>
      <c r="U159" s="226" t="s">
        <v>2322</v>
      </c>
      <c r="V159" s="226">
        <v>0</v>
      </c>
      <c r="Y159" s="226">
        <v>12</v>
      </c>
      <c r="Z159" s="226">
        <v>0</v>
      </c>
      <c r="AD159" s="226">
        <v>0</v>
      </c>
      <c r="AF159" s="226">
        <v>1</v>
      </c>
      <c r="AG159" s="224" t="s">
        <v>161</v>
      </c>
      <c r="AH159" s="226">
        <v>0</v>
      </c>
      <c r="AJ159" s="226">
        <v>7.5</v>
      </c>
      <c r="AK159" s="226">
        <v>9.5</v>
      </c>
      <c r="AL159" s="226">
        <v>330</v>
      </c>
      <c r="AM159" s="226">
        <v>0</v>
      </c>
      <c r="AN159" s="226">
        <v>4</v>
      </c>
      <c r="AQ159" s="226" t="s">
        <v>726</v>
      </c>
      <c r="AR159" s="226" t="s">
        <v>737</v>
      </c>
    </row>
    <row r="160" spans="1:44" x14ac:dyDescent="0.2">
      <c r="A160" s="225">
        <v>10004401</v>
      </c>
      <c r="B160" s="226" t="s">
        <v>653</v>
      </c>
      <c r="C160" s="226" t="s">
        <v>654</v>
      </c>
      <c r="D160" s="226">
        <v>1</v>
      </c>
      <c r="E160" s="226" t="s">
        <v>2029</v>
      </c>
      <c r="F160" s="226" t="s">
        <v>637</v>
      </c>
      <c r="G160" s="226">
        <v>530</v>
      </c>
      <c r="H160" s="226" t="s">
        <v>318</v>
      </c>
      <c r="I160" s="227">
        <v>44490</v>
      </c>
      <c r="J160" s="226" t="s">
        <v>723</v>
      </c>
      <c r="K160" s="226" t="s">
        <v>2324</v>
      </c>
      <c r="L160" s="226">
        <v>7</v>
      </c>
      <c r="M160" s="226" t="s">
        <v>814</v>
      </c>
      <c r="N160" s="226" t="s">
        <v>54</v>
      </c>
      <c r="O160" s="226" t="s">
        <v>94</v>
      </c>
      <c r="P160" s="226" t="s">
        <v>811</v>
      </c>
      <c r="Q160" s="224" t="s">
        <v>2376</v>
      </c>
      <c r="R160" s="226" t="s">
        <v>741</v>
      </c>
      <c r="S160" s="226" t="s">
        <v>812</v>
      </c>
      <c r="T160" s="226" t="s">
        <v>753</v>
      </c>
      <c r="U160" s="226" t="s">
        <v>2322</v>
      </c>
      <c r="V160" s="226">
        <v>0</v>
      </c>
      <c r="Y160" s="226">
        <v>15.5</v>
      </c>
      <c r="Z160" s="226">
        <v>1250</v>
      </c>
      <c r="AD160" s="226">
        <v>0</v>
      </c>
      <c r="AF160" s="226">
        <v>1</v>
      </c>
      <c r="AG160" s="247" t="s">
        <v>359</v>
      </c>
      <c r="AH160" s="247" t="s">
        <v>5</v>
      </c>
      <c r="AI160" s="247" t="s">
        <v>5</v>
      </c>
      <c r="AJ160" s="247" t="s">
        <v>5</v>
      </c>
      <c r="AK160" s="247" t="s">
        <v>5</v>
      </c>
      <c r="AL160" s="226">
        <v>0</v>
      </c>
      <c r="AM160" s="247" t="s">
        <v>5</v>
      </c>
      <c r="AN160" s="247" t="s">
        <v>5</v>
      </c>
      <c r="AO160" s="247" t="s">
        <v>5</v>
      </c>
      <c r="AP160" s="246"/>
      <c r="AQ160" s="246" t="s">
        <v>753</v>
      </c>
      <c r="AR160" s="226" t="s">
        <v>737</v>
      </c>
    </row>
    <row r="161" spans="1:44" x14ac:dyDescent="0.2">
      <c r="A161" s="225">
        <v>10004401</v>
      </c>
      <c r="B161" s="226" t="s">
        <v>653</v>
      </c>
      <c r="C161" s="226" t="s">
        <v>654</v>
      </c>
      <c r="D161" s="226">
        <v>1</v>
      </c>
      <c r="E161" s="226" t="s">
        <v>2029</v>
      </c>
      <c r="F161" s="226" t="s">
        <v>637</v>
      </c>
      <c r="G161" s="226">
        <v>530</v>
      </c>
      <c r="H161" s="226" t="s">
        <v>318</v>
      </c>
      <c r="I161" s="227">
        <v>44490</v>
      </c>
      <c r="J161" s="226" t="s">
        <v>723</v>
      </c>
      <c r="K161" s="226" t="s">
        <v>2324</v>
      </c>
      <c r="L161" s="226">
        <v>7</v>
      </c>
      <c r="M161" s="226" t="s">
        <v>814</v>
      </c>
      <c r="N161" s="226" t="s">
        <v>54</v>
      </c>
      <c r="O161" s="226" t="s">
        <v>94</v>
      </c>
      <c r="P161" s="226" t="s">
        <v>725</v>
      </c>
      <c r="Q161" s="224" t="s">
        <v>2377</v>
      </c>
      <c r="R161" s="226" t="s">
        <v>426</v>
      </c>
      <c r="S161" s="226" t="s">
        <v>426</v>
      </c>
      <c r="T161" s="226" t="s">
        <v>56</v>
      </c>
      <c r="U161" s="226" t="s">
        <v>2322</v>
      </c>
      <c r="V161" s="226">
        <v>0</v>
      </c>
      <c r="Y161" s="226">
        <v>12</v>
      </c>
      <c r="Z161" s="226">
        <v>0</v>
      </c>
      <c r="AD161" s="226">
        <v>0</v>
      </c>
      <c r="AF161" s="226">
        <v>1</v>
      </c>
      <c r="AG161" s="224" t="s">
        <v>161</v>
      </c>
      <c r="AH161" s="226">
        <v>0</v>
      </c>
      <c r="AJ161" s="226">
        <v>3</v>
      </c>
      <c r="AK161" s="226">
        <v>9.3000000000000007</v>
      </c>
      <c r="AL161" s="226">
        <v>820</v>
      </c>
      <c r="AM161" s="226">
        <v>0</v>
      </c>
      <c r="AN161" s="226">
        <v>7.5</v>
      </c>
      <c r="AQ161" s="226" t="s">
        <v>56</v>
      </c>
      <c r="AR161" s="226" t="s">
        <v>737</v>
      </c>
    </row>
    <row r="162" spans="1:44" x14ac:dyDescent="0.2">
      <c r="A162" s="225">
        <v>10004401</v>
      </c>
      <c r="B162" s="226" t="s">
        <v>653</v>
      </c>
      <c r="C162" s="226" t="s">
        <v>654</v>
      </c>
      <c r="D162" s="226">
        <v>1</v>
      </c>
      <c r="E162" s="226" t="s">
        <v>2029</v>
      </c>
      <c r="F162" s="226" t="s">
        <v>637</v>
      </c>
      <c r="G162" s="226">
        <v>530</v>
      </c>
      <c r="H162" s="226" t="s">
        <v>318</v>
      </c>
      <c r="I162" s="227">
        <v>44490</v>
      </c>
      <c r="J162" s="226" t="s">
        <v>723</v>
      </c>
      <c r="K162" s="226" t="s">
        <v>2324</v>
      </c>
      <c r="L162" s="226">
        <v>7</v>
      </c>
      <c r="M162" s="226" t="s">
        <v>814</v>
      </c>
      <c r="N162" s="226" t="s">
        <v>54</v>
      </c>
      <c r="O162" s="226" t="s">
        <v>94</v>
      </c>
      <c r="P162" s="226" t="s">
        <v>811</v>
      </c>
      <c r="Q162" s="224" t="s">
        <v>2378</v>
      </c>
      <c r="R162" s="226" t="s">
        <v>731</v>
      </c>
      <c r="S162" s="226" t="s">
        <v>820</v>
      </c>
      <c r="T162" s="226" t="s">
        <v>753</v>
      </c>
      <c r="U162" s="226" t="s">
        <v>2322</v>
      </c>
      <c r="V162" s="226">
        <v>0</v>
      </c>
      <c r="Y162" s="226">
        <v>12.2</v>
      </c>
      <c r="Z162" s="226">
        <v>1500</v>
      </c>
      <c r="AD162" s="226">
        <v>0</v>
      </c>
      <c r="AF162" s="226">
        <v>1</v>
      </c>
      <c r="AG162" s="247" t="s">
        <v>359</v>
      </c>
      <c r="AH162" s="247" t="s">
        <v>5</v>
      </c>
      <c r="AI162" s="247" t="s">
        <v>5</v>
      </c>
      <c r="AJ162" s="247" t="s">
        <v>5</v>
      </c>
      <c r="AK162" s="247" t="s">
        <v>5</v>
      </c>
      <c r="AL162" s="226">
        <v>0</v>
      </c>
      <c r="AM162" s="247" t="s">
        <v>5</v>
      </c>
      <c r="AN162" s="247" t="s">
        <v>5</v>
      </c>
      <c r="AO162" s="247" t="s">
        <v>5</v>
      </c>
      <c r="AP162" s="246"/>
      <c r="AQ162" s="246" t="s">
        <v>753</v>
      </c>
      <c r="AR162" s="226" t="s">
        <v>737</v>
      </c>
    </row>
    <row r="163" spans="1:44" x14ac:dyDescent="0.2">
      <c r="A163" s="225">
        <v>10004401</v>
      </c>
      <c r="B163" s="226" t="s">
        <v>653</v>
      </c>
      <c r="C163" s="226" t="s">
        <v>654</v>
      </c>
      <c r="D163" s="226">
        <v>1</v>
      </c>
      <c r="E163" s="226" t="s">
        <v>2029</v>
      </c>
      <c r="F163" s="226" t="s">
        <v>637</v>
      </c>
      <c r="G163" s="226">
        <v>530</v>
      </c>
      <c r="H163" s="226" t="s">
        <v>318</v>
      </c>
      <c r="I163" s="227">
        <v>44490</v>
      </c>
      <c r="J163" s="226" t="s">
        <v>723</v>
      </c>
      <c r="K163" s="226" t="s">
        <v>2324</v>
      </c>
      <c r="L163" s="226">
        <v>7</v>
      </c>
      <c r="M163" s="226" t="s">
        <v>814</v>
      </c>
      <c r="N163" s="226" t="s">
        <v>54</v>
      </c>
      <c r="O163" s="226" t="s">
        <v>94</v>
      </c>
      <c r="P163" s="226" t="s">
        <v>725</v>
      </c>
      <c r="Q163" s="224" t="s">
        <v>2379</v>
      </c>
      <c r="R163" s="226" t="s">
        <v>426</v>
      </c>
      <c r="S163" s="226" t="s">
        <v>426</v>
      </c>
      <c r="T163" s="226" t="s">
        <v>726</v>
      </c>
      <c r="U163" s="226" t="s">
        <v>2322</v>
      </c>
      <c r="V163" s="226">
        <v>0</v>
      </c>
      <c r="Y163" s="226">
        <v>11.7</v>
      </c>
      <c r="Z163" s="226">
        <v>0</v>
      </c>
      <c r="AD163" s="226">
        <v>0</v>
      </c>
      <c r="AF163" s="226">
        <v>1</v>
      </c>
      <c r="AG163" s="224" t="s">
        <v>161</v>
      </c>
      <c r="AH163" s="226">
        <v>0</v>
      </c>
      <c r="AJ163" s="226">
        <v>1.5</v>
      </c>
      <c r="AK163" s="226">
        <v>2.8</v>
      </c>
      <c r="AL163" s="226">
        <v>220</v>
      </c>
      <c r="AM163" s="226">
        <v>0</v>
      </c>
      <c r="AN163" s="226">
        <v>5</v>
      </c>
      <c r="AQ163" s="226" t="s">
        <v>726</v>
      </c>
      <c r="AR163" s="226" t="s">
        <v>737</v>
      </c>
    </row>
    <row r="164" spans="1:44" ht="15" x14ac:dyDescent="0.2">
      <c r="A164" s="225">
        <v>10007201</v>
      </c>
      <c r="B164" s="246" t="s">
        <v>670</v>
      </c>
      <c r="C164" s="246" t="s">
        <v>671</v>
      </c>
      <c r="D164" s="246">
        <v>1</v>
      </c>
      <c r="E164" s="246" t="s">
        <v>639</v>
      </c>
      <c r="F164" s="247">
        <v>7</v>
      </c>
      <c r="G164" s="247">
        <v>1020</v>
      </c>
      <c r="H164" s="246" t="s">
        <v>318</v>
      </c>
      <c r="I164" s="227">
        <v>44534</v>
      </c>
      <c r="J164" s="246" t="s">
        <v>723</v>
      </c>
      <c r="K164" s="246" t="s">
        <v>2325</v>
      </c>
      <c r="L164" s="246">
        <v>125</v>
      </c>
      <c r="M164" s="246" t="s">
        <v>724</v>
      </c>
      <c r="N164" s="246" t="s">
        <v>54</v>
      </c>
      <c r="O164" s="246" t="s">
        <v>94</v>
      </c>
      <c r="P164" s="246" t="s">
        <v>2026</v>
      </c>
      <c r="Q164" s="247" t="s">
        <v>2380</v>
      </c>
      <c r="R164" s="246" t="s">
        <v>731</v>
      </c>
      <c r="S164" s="248" t="s">
        <v>1569</v>
      </c>
      <c r="T164" s="246" t="s">
        <v>726</v>
      </c>
      <c r="U164" s="246" t="s">
        <v>2027</v>
      </c>
      <c r="V164" s="247">
        <v>106</v>
      </c>
      <c r="W164" s="247">
        <v>1</v>
      </c>
      <c r="X164" s="247" t="s">
        <v>5</v>
      </c>
      <c r="Y164" s="247">
        <v>15.4</v>
      </c>
      <c r="Z164" s="247">
        <v>11500</v>
      </c>
      <c r="AA164" s="247"/>
      <c r="AB164" s="247"/>
      <c r="AC164" s="247"/>
      <c r="AD164" s="247">
        <v>0</v>
      </c>
      <c r="AE164" s="247"/>
      <c r="AF164" s="224">
        <v>1</v>
      </c>
      <c r="AG164" s="247" t="s">
        <v>125</v>
      </c>
      <c r="AH164" s="247">
        <v>1800</v>
      </c>
      <c r="AI164" s="247" t="s">
        <v>5</v>
      </c>
      <c r="AJ164" s="247">
        <v>5</v>
      </c>
      <c r="AK164" s="247">
        <v>7</v>
      </c>
      <c r="AL164" s="226">
        <v>1100</v>
      </c>
      <c r="AM164" s="247">
        <v>540</v>
      </c>
      <c r="AN164" s="247">
        <v>1.2</v>
      </c>
      <c r="AO164" s="247" t="s">
        <v>5</v>
      </c>
      <c r="AP164" s="246"/>
      <c r="AQ164" s="246" t="s">
        <v>726</v>
      </c>
      <c r="AR164" s="226" t="s">
        <v>737</v>
      </c>
    </row>
    <row r="165" spans="1:44" ht="15" x14ac:dyDescent="0.2">
      <c r="A165" s="225">
        <v>10007201</v>
      </c>
      <c r="B165" s="246" t="s">
        <v>670</v>
      </c>
      <c r="C165" s="246" t="s">
        <v>671</v>
      </c>
      <c r="D165" s="246">
        <v>1</v>
      </c>
      <c r="E165" s="246" t="s">
        <v>639</v>
      </c>
      <c r="F165" s="247">
        <v>7</v>
      </c>
      <c r="G165" s="247">
        <v>1020</v>
      </c>
      <c r="H165" s="246" t="s">
        <v>318</v>
      </c>
      <c r="I165" s="227">
        <v>44534</v>
      </c>
      <c r="J165" s="246" t="s">
        <v>723</v>
      </c>
      <c r="K165" s="246" t="s">
        <v>2325</v>
      </c>
      <c r="L165" s="246">
        <v>125</v>
      </c>
      <c r="M165" s="246" t="s">
        <v>724</v>
      </c>
      <c r="N165" s="246" t="s">
        <v>54</v>
      </c>
      <c r="O165" s="246" t="s">
        <v>94</v>
      </c>
      <c r="P165" s="246" t="s">
        <v>2026</v>
      </c>
      <c r="Q165" s="247" t="s">
        <v>2380</v>
      </c>
      <c r="R165" s="246" t="s">
        <v>731</v>
      </c>
      <c r="S165" s="248" t="s">
        <v>1569</v>
      </c>
      <c r="T165" s="246" t="s">
        <v>726</v>
      </c>
      <c r="U165" s="246" t="s">
        <v>2027</v>
      </c>
      <c r="V165" s="247">
        <v>106</v>
      </c>
      <c r="W165" s="247">
        <v>1</v>
      </c>
      <c r="X165" s="247" t="s">
        <v>5</v>
      </c>
      <c r="Y165" s="247">
        <v>15.4</v>
      </c>
      <c r="Z165" s="247">
        <v>11500</v>
      </c>
      <c r="AA165" s="247"/>
      <c r="AB165" s="247"/>
      <c r="AC165" s="247"/>
      <c r="AD165" s="247">
        <v>0</v>
      </c>
      <c r="AE165" s="247"/>
      <c r="AF165" s="224">
        <v>2</v>
      </c>
      <c r="AG165" s="247" t="s">
        <v>125</v>
      </c>
      <c r="AH165" s="247">
        <v>3200</v>
      </c>
      <c r="AI165" s="247" t="s">
        <v>5</v>
      </c>
      <c r="AJ165" s="247">
        <v>5</v>
      </c>
      <c r="AK165" s="247">
        <v>6</v>
      </c>
      <c r="AL165" s="226">
        <v>800</v>
      </c>
      <c r="AM165" s="247">
        <v>400</v>
      </c>
      <c r="AN165" s="247">
        <v>1</v>
      </c>
      <c r="AO165" s="247" t="s">
        <v>5</v>
      </c>
      <c r="AP165" s="246"/>
      <c r="AQ165" s="246" t="s">
        <v>726</v>
      </c>
      <c r="AR165" s="226" t="s">
        <v>737</v>
      </c>
    </row>
    <row r="166" spans="1:44" ht="15" x14ac:dyDescent="0.2">
      <c r="A166" s="225">
        <v>10007201</v>
      </c>
      <c r="B166" s="246" t="s">
        <v>670</v>
      </c>
      <c r="C166" s="246" t="s">
        <v>671</v>
      </c>
      <c r="D166" s="246">
        <v>1</v>
      </c>
      <c r="E166" s="246" t="s">
        <v>639</v>
      </c>
      <c r="F166" s="247">
        <v>7</v>
      </c>
      <c r="G166" s="247">
        <v>1020</v>
      </c>
      <c r="H166" s="246" t="s">
        <v>318</v>
      </c>
      <c r="I166" s="227">
        <v>44534</v>
      </c>
      <c r="J166" s="246" t="s">
        <v>723</v>
      </c>
      <c r="K166" s="246" t="s">
        <v>2325</v>
      </c>
      <c r="L166" s="246">
        <v>125</v>
      </c>
      <c r="M166" s="246" t="s">
        <v>724</v>
      </c>
      <c r="N166" s="246" t="s">
        <v>54</v>
      </c>
      <c r="O166" s="246" t="s">
        <v>94</v>
      </c>
      <c r="P166" s="246" t="s">
        <v>2026</v>
      </c>
      <c r="Q166" s="247" t="s">
        <v>2380</v>
      </c>
      <c r="R166" s="246" t="s">
        <v>731</v>
      </c>
      <c r="S166" s="248" t="s">
        <v>1569</v>
      </c>
      <c r="T166" s="246" t="s">
        <v>726</v>
      </c>
      <c r="U166" s="246" t="s">
        <v>2027</v>
      </c>
      <c r="V166" s="247">
        <v>106</v>
      </c>
      <c r="W166" s="247">
        <v>1</v>
      </c>
      <c r="X166" s="247" t="s">
        <v>5</v>
      </c>
      <c r="Y166" s="247">
        <v>15.4</v>
      </c>
      <c r="Z166" s="247">
        <v>11500</v>
      </c>
      <c r="AA166" s="247"/>
      <c r="AB166" s="247"/>
      <c r="AC166" s="247"/>
      <c r="AD166" s="247">
        <v>0</v>
      </c>
      <c r="AE166" s="247"/>
      <c r="AF166" s="224">
        <v>3</v>
      </c>
      <c r="AG166" s="247" t="s">
        <v>125</v>
      </c>
      <c r="AH166" s="247">
        <v>9500</v>
      </c>
      <c r="AI166" s="247" t="s">
        <v>5</v>
      </c>
      <c r="AJ166" s="247">
        <v>5</v>
      </c>
      <c r="AK166" s="247">
        <v>6</v>
      </c>
      <c r="AL166" s="226">
        <v>1100</v>
      </c>
      <c r="AM166" s="247">
        <v>600</v>
      </c>
      <c r="AN166" s="247">
        <v>1.2</v>
      </c>
      <c r="AO166" s="247" t="s">
        <v>5</v>
      </c>
      <c r="AP166" s="246"/>
      <c r="AQ166" s="246" t="s">
        <v>726</v>
      </c>
      <c r="AR166" s="226" t="s">
        <v>737</v>
      </c>
    </row>
    <row r="167" spans="1:44" ht="15" x14ac:dyDescent="0.2">
      <c r="A167" s="225">
        <v>10007201</v>
      </c>
      <c r="B167" s="246" t="s">
        <v>670</v>
      </c>
      <c r="C167" s="246" t="s">
        <v>671</v>
      </c>
      <c r="D167" s="246">
        <v>1</v>
      </c>
      <c r="E167" s="246" t="s">
        <v>639</v>
      </c>
      <c r="F167" s="247">
        <v>7</v>
      </c>
      <c r="G167" s="247">
        <v>1020</v>
      </c>
      <c r="H167" s="246" t="s">
        <v>318</v>
      </c>
      <c r="I167" s="227">
        <v>44534</v>
      </c>
      <c r="J167" s="246" t="s">
        <v>723</v>
      </c>
      <c r="K167" s="246" t="s">
        <v>2325</v>
      </c>
      <c r="L167" s="246">
        <v>125</v>
      </c>
      <c r="M167" s="246" t="s">
        <v>724</v>
      </c>
      <c r="N167" s="246" t="s">
        <v>54</v>
      </c>
      <c r="O167" s="246" t="s">
        <v>94</v>
      </c>
      <c r="P167" s="246" t="s">
        <v>2026</v>
      </c>
      <c r="Q167" s="247" t="s">
        <v>2381</v>
      </c>
      <c r="R167" s="246" t="s">
        <v>731</v>
      </c>
      <c r="S167" s="248" t="s">
        <v>1569</v>
      </c>
      <c r="T167" s="246" t="s">
        <v>726</v>
      </c>
      <c r="U167" s="246" t="s">
        <v>2027</v>
      </c>
      <c r="V167" s="247">
        <v>129.13999999999999</v>
      </c>
      <c r="W167" s="247">
        <v>9</v>
      </c>
      <c r="X167" s="247" t="s">
        <v>5</v>
      </c>
      <c r="Y167" s="247">
        <v>15.7</v>
      </c>
      <c r="Z167" s="247">
        <v>11400</v>
      </c>
      <c r="AA167" s="247"/>
      <c r="AB167" s="247"/>
      <c r="AC167" s="247"/>
      <c r="AD167" s="247">
        <v>0</v>
      </c>
      <c r="AE167" s="247"/>
      <c r="AF167" s="247">
        <v>1</v>
      </c>
      <c r="AG167" s="247" t="s">
        <v>125</v>
      </c>
      <c r="AH167" s="247">
        <v>0</v>
      </c>
      <c r="AI167" s="247" t="s">
        <v>5</v>
      </c>
      <c r="AJ167" s="247">
        <v>5</v>
      </c>
      <c r="AK167" s="247">
        <v>6</v>
      </c>
      <c r="AL167" s="226">
        <v>750</v>
      </c>
      <c r="AM167" s="247">
        <v>450</v>
      </c>
      <c r="AN167" s="247">
        <v>1.2</v>
      </c>
      <c r="AO167" s="247" t="s">
        <v>5</v>
      </c>
      <c r="AP167" s="246"/>
      <c r="AQ167" s="246" t="s">
        <v>726</v>
      </c>
      <c r="AR167" s="226" t="s">
        <v>737</v>
      </c>
    </row>
    <row r="168" spans="1:44" ht="15" x14ac:dyDescent="0.2">
      <c r="A168" s="225">
        <v>10007201</v>
      </c>
      <c r="B168" s="246" t="s">
        <v>670</v>
      </c>
      <c r="C168" s="246" t="s">
        <v>671</v>
      </c>
      <c r="D168" s="246">
        <v>1</v>
      </c>
      <c r="E168" s="246" t="s">
        <v>639</v>
      </c>
      <c r="F168" s="247">
        <v>7</v>
      </c>
      <c r="G168" s="247">
        <v>1020</v>
      </c>
      <c r="H168" s="246" t="s">
        <v>318</v>
      </c>
      <c r="I168" s="227">
        <v>44534</v>
      </c>
      <c r="J168" s="246" t="s">
        <v>723</v>
      </c>
      <c r="K168" s="246" t="s">
        <v>2325</v>
      </c>
      <c r="L168" s="246">
        <v>125</v>
      </c>
      <c r="M168" s="246" t="s">
        <v>724</v>
      </c>
      <c r="N168" s="246" t="s">
        <v>54</v>
      </c>
      <c r="O168" s="246" t="s">
        <v>94</v>
      </c>
      <c r="P168" s="246" t="s">
        <v>2026</v>
      </c>
      <c r="Q168" s="247" t="s">
        <v>2381</v>
      </c>
      <c r="R168" s="246" t="s">
        <v>731</v>
      </c>
      <c r="S168" s="248" t="s">
        <v>1569</v>
      </c>
      <c r="T168" s="246" t="s">
        <v>726</v>
      </c>
      <c r="U168" s="246" t="s">
        <v>2027</v>
      </c>
      <c r="V168" s="247">
        <v>129.13999999999999</v>
      </c>
      <c r="W168" s="247">
        <v>9</v>
      </c>
      <c r="X168" s="247" t="s">
        <v>5</v>
      </c>
      <c r="Y168" s="247">
        <v>15.7</v>
      </c>
      <c r="Z168" s="247">
        <v>11400</v>
      </c>
      <c r="AA168" s="247"/>
      <c r="AB168" s="247"/>
      <c r="AC168" s="247"/>
      <c r="AD168" s="247">
        <v>0</v>
      </c>
      <c r="AE168" s="247"/>
      <c r="AF168" s="247">
        <v>2</v>
      </c>
      <c r="AG168" s="247" t="s">
        <v>125</v>
      </c>
      <c r="AH168" s="247">
        <v>2800</v>
      </c>
      <c r="AI168" s="247" t="s">
        <v>5</v>
      </c>
      <c r="AJ168" s="247">
        <v>4</v>
      </c>
      <c r="AK168" s="247">
        <v>6</v>
      </c>
      <c r="AL168" s="226">
        <v>900</v>
      </c>
      <c r="AM168" s="247">
        <v>400</v>
      </c>
      <c r="AN168" s="247">
        <v>1.2</v>
      </c>
      <c r="AO168" s="247" t="s">
        <v>5</v>
      </c>
      <c r="AP168" s="246"/>
      <c r="AQ168" s="246" t="s">
        <v>726</v>
      </c>
      <c r="AR168" s="226" t="s">
        <v>737</v>
      </c>
    </row>
    <row r="169" spans="1:44" x14ac:dyDescent="0.2">
      <c r="A169" s="225">
        <v>10007201</v>
      </c>
      <c r="B169" s="246" t="s">
        <v>670</v>
      </c>
      <c r="C169" s="246" t="s">
        <v>671</v>
      </c>
      <c r="D169" s="246">
        <v>1</v>
      </c>
      <c r="E169" s="246" t="s">
        <v>639</v>
      </c>
      <c r="F169" s="247">
        <v>7</v>
      </c>
      <c r="G169" s="247">
        <v>1020</v>
      </c>
      <c r="H169" s="246" t="s">
        <v>318</v>
      </c>
      <c r="I169" s="227">
        <v>44534</v>
      </c>
      <c r="J169" s="246" t="s">
        <v>723</v>
      </c>
      <c r="K169" s="246" t="s">
        <v>2325</v>
      </c>
      <c r="L169" s="246">
        <v>125</v>
      </c>
      <c r="M169" s="246" t="s">
        <v>724</v>
      </c>
      <c r="N169" s="246" t="s">
        <v>54</v>
      </c>
      <c r="O169" s="246" t="s">
        <v>94</v>
      </c>
      <c r="P169" s="246" t="s">
        <v>2026</v>
      </c>
      <c r="Q169" s="224" t="s">
        <v>2382</v>
      </c>
      <c r="R169" s="226" t="s">
        <v>426</v>
      </c>
      <c r="S169" s="226" t="s">
        <v>426</v>
      </c>
      <c r="T169" s="246" t="s">
        <v>56</v>
      </c>
      <c r="U169" s="246" t="s">
        <v>2027</v>
      </c>
      <c r="V169" s="226">
        <v>305.54000000000002</v>
      </c>
      <c r="W169" s="247" t="s">
        <v>5</v>
      </c>
      <c r="X169" s="247" t="s">
        <v>5</v>
      </c>
      <c r="Y169" s="226">
        <v>15.5</v>
      </c>
      <c r="Z169" s="226">
        <v>0</v>
      </c>
      <c r="AD169" s="226">
        <v>0</v>
      </c>
      <c r="AF169" s="224">
        <v>1</v>
      </c>
      <c r="AG169" s="247" t="s">
        <v>171</v>
      </c>
      <c r="AH169" s="247" t="s">
        <v>5</v>
      </c>
      <c r="AI169" s="247" t="s">
        <v>5</v>
      </c>
      <c r="AJ169" s="247">
        <v>0</v>
      </c>
      <c r="AK169" s="247" t="s">
        <v>5</v>
      </c>
      <c r="AL169" s="226">
        <v>1193</v>
      </c>
      <c r="AM169" s="247">
        <v>1</v>
      </c>
      <c r="AN169" s="247">
        <v>2</v>
      </c>
      <c r="AO169" s="247" t="s">
        <v>5</v>
      </c>
      <c r="AP169" s="246"/>
      <c r="AQ169" s="246" t="s">
        <v>56</v>
      </c>
      <c r="AR169" s="226" t="s">
        <v>737</v>
      </c>
    </row>
    <row r="170" spans="1:44" ht="15" x14ac:dyDescent="0.2">
      <c r="A170" s="225">
        <v>10007201</v>
      </c>
      <c r="B170" s="246" t="s">
        <v>670</v>
      </c>
      <c r="C170" s="246" t="s">
        <v>671</v>
      </c>
      <c r="D170" s="246">
        <v>1</v>
      </c>
      <c r="E170" s="246" t="s">
        <v>639</v>
      </c>
      <c r="F170" s="247">
        <v>7</v>
      </c>
      <c r="G170" s="247">
        <v>1020</v>
      </c>
      <c r="H170" s="246" t="s">
        <v>318</v>
      </c>
      <c r="I170" s="227">
        <v>44534</v>
      </c>
      <c r="J170" s="246" t="s">
        <v>723</v>
      </c>
      <c r="K170" s="246" t="s">
        <v>2325</v>
      </c>
      <c r="L170" s="246">
        <v>125</v>
      </c>
      <c r="M170" s="246" t="s">
        <v>724</v>
      </c>
      <c r="N170" s="246" t="s">
        <v>54</v>
      </c>
      <c r="O170" s="246" t="s">
        <v>94</v>
      </c>
      <c r="P170" s="246" t="s">
        <v>2026</v>
      </c>
      <c r="Q170" s="247" t="s">
        <v>2383</v>
      </c>
      <c r="R170" s="246" t="s">
        <v>731</v>
      </c>
      <c r="S170" s="248" t="s">
        <v>1569</v>
      </c>
      <c r="T170" s="246" t="s">
        <v>726</v>
      </c>
      <c r="U170" s="246" t="s">
        <v>2027</v>
      </c>
      <c r="V170" s="226">
        <v>305.54000000000002</v>
      </c>
      <c r="W170" s="247">
        <v>7.1</v>
      </c>
      <c r="X170" s="247" t="s">
        <v>5</v>
      </c>
      <c r="Y170" s="247">
        <v>15.7</v>
      </c>
      <c r="Z170" s="247">
        <v>10740</v>
      </c>
      <c r="AA170" s="247"/>
      <c r="AB170" s="247"/>
      <c r="AC170" s="247"/>
      <c r="AD170" s="247">
        <v>0</v>
      </c>
      <c r="AE170" s="247"/>
      <c r="AF170" s="247">
        <v>1</v>
      </c>
      <c r="AG170" s="247" t="s">
        <v>125</v>
      </c>
      <c r="AH170" s="247">
        <v>0</v>
      </c>
      <c r="AI170" s="247" t="s">
        <v>5</v>
      </c>
      <c r="AJ170" s="247">
        <v>8</v>
      </c>
      <c r="AK170" s="247">
        <v>8.5</v>
      </c>
      <c r="AL170" s="226">
        <v>400</v>
      </c>
      <c r="AM170" s="247">
        <v>370</v>
      </c>
      <c r="AN170" s="247">
        <v>1.2</v>
      </c>
      <c r="AO170" s="247" t="s">
        <v>5</v>
      </c>
      <c r="AP170" s="246"/>
      <c r="AQ170" s="246" t="s">
        <v>726</v>
      </c>
      <c r="AR170" s="226" t="s">
        <v>737</v>
      </c>
    </row>
    <row r="171" spans="1:44" ht="15" x14ac:dyDescent="0.2">
      <c r="A171" s="225">
        <v>10007201</v>
      </c>
      <c r="B171" s="246" t="s">
        <v>670</v>
      </c>
      <c r="C171" s="246" t="s">
        <v>671</v>
      </c>
      <c r="D171" s="246">
        <v>1</v>
      </c>
      <c r="E171" s="246" t="s">
        <v>639</v>
      </c>
      <c r="F171" s="247">
        <v>7</v>
      </c>
      <c r="G171" s="247">
        <v>1020</v>
      </c>
      <c r="H171" s="246" t="s">
        <v>318</v>
      </c>
      <c r="I171" s="227">
        <v>44534</v>
      </c>
      <c r="J171" s="246" t="s">
        <v>723</v>
      </c>
      <c r="K171" s="246" t="s">
        <v>2325</v>
      </c>
      <c r="L171" s="246">
        <v>125</v>
      </c>
      <c r="M171" s="246" t="s">
        <v>724</v>
      </c>
      <c r="N171" s="246" t="s">
        <v>54</v>
      </c>
      <c r="O171" s="246" t="s">
        <v>94</v>
      </c>
      <c r="P171" s="246" t="s">
        <v>2026</v>
      </c>
      <c r="Q171" s="247" t="s">
        <v>2383</v>
      </c>
      <c r="R171" s="246" t="s">
        <v>731</v>
      </c>
      <c r="S171" s="248" t="s">
        <v>1569</v>
      </c>
      <c r="T171" s="246" t="s">
        <v>726</v>
      </c>
      <c r="U171" s="246" t="s">
        <v>2027</v>
      </c>
      <c r="V171" s="226">
        <v>305.54000000000002</v>
      </c>
      <c r="W171" s="247">
        <v>7.1</v>
      </c>
      <c r="X171" s="247" t="s">
        <v>5</v>
      </c>
      <c r="Y171" s="247">
        <v>15.7</v>
      </c>
      <c r="Z171" s="247">
        <v>10740</v>
      </c>
      <c r="AA171" s="247"/>
      <c r="AB171" s="247"/>
      <c r="AC171" s="247"/>
      <c r="AD171" s="247">
        <v>0</v>
      </c>
      <c r="AE171" s="247"/>
      <c r="AF171" s="247">
        <v>2</v>
      </c>
      <c r="AG171" s="247" t="s">
        <v>133</v>
      </c>
      <c r="AH171" s="247">
        <v>3000</v>
      </c>
      <c r="AI171" s="247"/>
      <c r="AJ171" s="247">
        <v>12</v>
      </c>
      <c r="AK171" s="247">
        <v>12</v>
      </c>
      <c r="AL171" s="226">
        <v>200</v>
      </c>
      <c r="AM171" s="247">
        <v>200</v>
      </c>
      <c r="AN171" s="247">
        <v>1.2</v>
      </c>
      <c r="AO171" s="247" t="s">
        <v>5</v>
      </c>
      <c r="AP171" s="246"/>
      <c r="AQ171" s="246" t="s">
        <v>726</v>
      </c>
      <c r="AR171" s="226" t="s">
        <v>737</v>
      </c>
    </row>
    <row r="172" spans="1:44" ht="15" x14ac:dyDescent="0.2">
      <c r="A172" s="225">
        <v>10007201</v>
      </c>
      <c r="B172" s="246" t="s">
        <v>670</v>
      </c>
      <c r="C172" s="246" t="s">
        <v>671</v>
      </c>
      <c r="D172" s="246">
        <v>1</v>
      </c>
      <c r="E172" s="246" t="s">
        <v>639</v>
      </c>
      <c r="F172" s="247">
        <v>7</v>
      </c>
      <c r="G172" s="247">
        <v>1020</v>
      </c>
      <c r="H172" s="246" t="s">
        <v>318</v>
      </c>
      <c r="I172" s="227">
        <v>44534</v>
      </c>
      <c r="J172" s="246" t="s">
        <v>723</v>
      </c>
      <c r="K172" s="246" t="s">
        <v>2325</v>
      </c>
      <c r="L172" s="246">
        <v>125</v>
      </c>
      <c r="M172" s="246" t="s">
        <v>724</v>
      </c>
      <c r="N172" s="246" t="s">
        <v>54</v>
      </c>
      <c r="O172" s="246" t="s">
        <v>94</v>
      </c>
      <c r="P172" s="246" t="s">
        <v>2026</v>
      </c>
      <c r="Q172" s="247" t="s">
        <v>2383</v>
      </c>
      <c r="R172" s="246" t="s">
        <v>731</v>
      </c>
      <c r="S172" s="248" t="s">
        <v>1569</v>
      </c>
      <c r="T172" s="246" t="s">
        <v>726</v>
      </c>
      <c r="U172" s="246" t="s">
        <v>2027</v>
      </c>
      <c r="V172" s="226">
        <v>305.54000000000002</v>
      </c>
      <c r="W172" s="247">
        <v>7.1</v>
      </c>
      <c r="X172" s="247" t="s">
        <v>5</v>
      </c>
      <c r="Y172" s="247">
        <v>15.7</v>
      </c>
      <c r="Z172" s="247">
        <v>10740</v>
      </c>
      <c r="AA172" s="247"/>
      <c r="AB172" s="247"/>
      <c r="AC172" s="247"/>
      <c r="AD172" s="247">
        <v>0</v>
      </c>
      <c r="AE172" s="247"/>
      <c r="AF172" s="247">
        <v>3</v>
      </c>
      <c r="AG172" s="247" t="s">
        <v>160</v>
      </c>
      <c r="AH172" s="247">
        <v>3230</v>
      </c>
      <c r="AI172" s="247"/>
      <c r="AJ172" s="247">
        <v>9.6</v>
      </c>
      <c r="AK172" s="247">
        <v>5</v>
      </c>
      <c r="AL172" s="226">
        <v>5</v>
      </c>
      <c r="AM172" s="247">
        <v>5</v>
      </c>
      <c r="AN172" s="247">
        <v>1.3</v>
      </c>
      <c r="AO172" s="247" t="s">
        <v>5</v>
      </c>
      <c r="AP172" s="246"/>
      <c r="AQ172" s="246" t="s">
        <v>726</v>
      </c>
      <c r="AR172" s="226" t="s">
        <v>737</v>
      </c>
    </row>
    <row r="173" spans="1:44" ht="15" x14ac:dyDescent="0.2">
      <c r="A173" s="225">
        <v>10007201</v>
      </c>
      <c r="B173" s="246" t="s">
        <v>670</v>
      </c>
      <c r="C173" s="246" t="s">
        <v>671</v>
      </c>
      <c r="D173" s="246">
        <v>1</v>
      </c>
      <c r="E173" s="246" t="s">
        <v>639</v>
      </c>
      <c r="F173" s="247">
        <v>7</v>
      </c>
      <c r="G173" s="247">
        <v>1020</v>
      </c>
      <c r="H173" s="246" t="s">
        <v>318</v>
      </c>
      <c r="I173" s="227">
        <v>44534</v>
      </c>
      <c r="J173" s="246" t="s">
        <v>723</v>
      </c>
      <c r="K173" s="246" t="s">
        <v>2325</v>
      </c>
      <c r="L173" s="246">
        <v>125</v>
      </c>
      <c r="M173" s="246" t="s">
        <v>724</v>
      </c>
      <c r="N173" s="246" t="s">
        <v>54</v>
      </c>
      <c r="O173" s="246" t="s">
        <v>94</v>
      </c>
      <c r="P173" s="246" t="s">
        <v>2026</v>
      </c>
      <c r="Q173" s="247" t="s">
        <v>2383</v>
      </c>
      <c r="R173" s="246" t="s">
        <v>731</v>
      </c>
      <c r="S173" s="248" t="s">
        <v>1569</v>
      </c>
      <c r="T173" s="246" t="s">
        <v>726</v>
      </c>
      <c r="U173" s="246" t="s">
        <v>2027</v>
      </c>
      <c r="V173" s="226">
        <v>305.54000000000002</v>
      </c>
      <c r="W173" s="247">
        <v>7.1</v>
      </c>
      <c r="X173" s="247" t="s">
        <v>5</v>
      </c>
      <c r="Y173" s="247">
        <v>15.7</v>
      </c>
      <c r="Z173" s="247">
        <v>10740</v>
      </c>
      <c r="AA173" s="247"/>
      <c r="AB173" s="247"/>
      <c r="AC173" s="247"/>
      <c r="AD173" s="247">
        <v>0</v>
      </c>
      <c r="AE173" s="247"/>
      <c r="AF173" s="247">
        <v>4</v>
      </c>
      <c r="AG173" s="247" t="s">
        <v>160</v>
      </c>
      <c r="AH173" s="247">
        <v>7000</v>
      </c>
      <c r="AI173" s="247"/>
      <c r="AJ173" s="247">
        <v>11</v>
      </c>
      <c r="AK173" s="247">
        <v>11</v>
      </c>
      <c r="AL173" s="226">
        <v>610</v>
      </c>
      <c r="AM173" s="247">
        <v>200</v>
      </c>
      <c r="AN173" s="247">
        <v>1.2</v>
      </c>
      <c r="AO173" s="247" t="s">
        <v>5</v>
      </c>
      <c r="AP173" s="246"/>
      <c r="AQ173" s="246" t="s">
        <v>726</v>
      </c>
      <c r="AR173" s="226" t="s">
        <v>737</v>
      </c>
    </row>
    <row r="174" spans="1:44" ht="15" x14ac:dyDescent="0.2">
      <c r="A174" s="225">
        <v>10007201</v>
      </c>
      <c r="B174" s="246" t="s">
        <v>670</v>
      </c>
      <c r="C174" s="246" t="s">
        <v>671</v>
      </c>
      <c r="D174" s="246">
        <v>1</v>
      </c>
      <c r="E174" s="246" t="s">
        <v>639</v>
      </c>
      <c r="F174" s="247">
        <v>7</v>
      </c>
      <c r="G174" s="247">
        <v>1020</v>
      </c>
      <c r="H174" s="246" t="s">
        <v>318</v>
      </c>
      <c r="I174" s="227">
        <v>44534</v>
      </c>
      <c r="J174" s="246" t="s">
        <v>723</v>
      </c>
      <c r="K174" s="246" t="s">
        <v>2325</v>
      </c>
      <c r="L174" s="246">
        <v>125</v>
      </c>
      <c r="M174" s="246" t="s">
        <v>724</v>
      </c>
      <c r="N174" s="246" t="s">
        <v>54</v>
      </c>
      <c r="O174" s="246" t="s">
        <v>94</v>
      </c>
      <c r="P174" s="246" t="s">
        <v>2026</v>
      </c>
      <c r="Q174" s="247" t="s">
        <v>2383</v>
      </c>
      <c r="R174" s="246" t="s">
        <v>731</v>
      </c>
      <c r="S174" s="248" t="s">
        <v>1569</v>
      </c>
      <c r="T174" s="246" t="s">
        <v>726</v>
      </c>
      <c r="U174" s="246" t="s">
        <v>2027</v>
      </c>
      <c r="V174" s="226">
        <v>305.54000000000002</v>
      </c>
      <c r="W174" s="247">
        <v>7.1</v>
      </c>
      <c r="X174" s="247" t="s">
        <v>5</v>
      </c>
      <c r="Y174" s="247">
        <v>15.7</v>
      </c>
      <c r="Z174" s="247">
        <v>10740</v>
      </c>
      <c r="AA174" s="247"/>
      <c r="AB174" s="247"/>
      <c r="AC174" s="247"/>
      <c r="AD174" s="247">
        <v>0</v>
      </c>
      <c r="AE174" s="247"/>
      <c r="AF174" s="247">
        <v>5</v>
      </c>
      <c r="AG174" s="247" t="s">
        <v>125</v>
      </c>
      <c r="AH174" s="247">
        <v>10000</v>
      </c>
      <c r="AI174" s="247"/>
      <c r="AJ174" s="247">
        <v>1</v>
      </c>
      <c r="AK174" s="247">
        <v>1</v>
      </c>
      <c r="AL174" s="226">
        <v>720</v>
      </c>
      <c r="AM174" s="247">
        <v>200</v>
      </c>
      <c r="AN174" s="247">
        <v>2</v>
      </c>
      <c r="AO174" s="247" t="s">
        <v>5</v>
      </c>
      <c r="AP174" s="246"/>
      <c r="AQ174" s="246" t="s">
        <v>726</v>
      </c>
      <c r="AR174" s="226" t="s">
        <v>737</v>
      </c>
    </row>
    <row r="175" spans="1:44" x14ac:dyDescent="0.2">
      <c r="A175" s="225">
        <v>10007201</v>
      </c>
      <c r="B175" s="246" t="s">
        <v>670</v>
      </c>
      <c r="C175" s="246" t="s">
        <v>671</v>
      </c>
      <c r="D175" s="246">
        <v>1</v>
      </c>
      <c r="E175" s="246" t="s">
        <v>639</v>
      </c>
      <c r="F175" s="247">
        <v>7</v>
      </c>
      <c r="G175" s="247">
        <v>1020</v>
      </c>
      <c r="H175" s="246" t="s">
        <v>318</v>
      </c>
      <c r="I175" s="227">
        <v>44534</v>
      </c>
      <c r="J175" s="246" t="s">
        <v>723</v>
      </c>
      <c r="K175" s="246" t="s">
        <v>2325</v>
      </c>
      <c r="L175" s="246">
        <v>125</v>
      </c>
      <c r="M175" s="246" t="s">
        <v>724</v>
      </c>
      <c r="N175" s="246" t="s">
        <v>54</v>
      </c>
      <c r="O175" s="246" t="s">
        <v>94</v>
      </c>
      <c r="P175" s="246" t="s">
        <v>2026</v>
      </c>
      <c r="Q175" s="224" t="s">
        <v>2384</v>
      </c>
      <c r="R175" s="226" t="s">
        <v>426</v>
      </c>
      <c r="S175" s="226" t="s">
        <v>426</v>
      </c>
      <c r="T175" s="246" t="s">
        <v>56</v>
      </c>
      <c r="U175" s="246" t="s">
        <v>2027</v>
      </c>
      <c r="V175" s="226">
        <v>316.27999999999997</v>
      </c>
      <c r="W175" s="247" t="s">
        <v>5</v>
      </c>
      <c r="X175" s="247" t="s">
        <v>5</v>
      </c>
      <c r="Y175" s="226">
        <v>15.5</v>
      </c>
      <c r="Z175" s="226">
        <v>0</v>
      </c>
      <c r="AA175" s="247"/>
      <c r="AB175" s="247"/>
      <c r="AC175" s="247"/>
      <c r="AD175" s="247">
        <v>0</v>
      </c>
      <c r="AE175" s="247"/>
      <c r="AF175" s="247">
        <v>1</v>
      </c>
      <c r="AG175" s="247" t="s">
        <v>171</v>
      </c>
      <c r="AH175" s="247" t="s">
        <v>5</v>
      </c>
      <c r="AI175" s="247" t="s">
        <v>5</v>
      </c>
      <c r="AJ175" s="247">
        <v>0</v>
      </c>
      <c r="AK175" s="247" t="s">
        <v>5</v>
      </c>
      <c r="AL175" s="226">
        <v>693</v>
      </c>
      <c r="AM175" s="247">
        <v>1</v>
      </c>
      <c r="AN175" s="247">
        <v>3</v>
      </c>
      <c r="AO175" s="247"/>
      <c r="AP175" s="246"/>
      <c r="AQ175" s="246" t="s">
        <v>56</v>
      </c>
      <c r="AR175" s="226" t="s">
        <v>737</v>
      </c>
    </row>
    <row r="176" spans="1:44" x14ac:dyDescent="0.2">
      <c r="A176" s="225">
        <v>10007202</v>
      </c>
      <c r="B176" s="246" t="s">
        <v>670</v>
      </c>
      <c r="C176" s="246" t="s">
        <v>671</v>
      </c>
      <c r="D176" s="246">
        <v>1</v>
      </c>
      <c r="E176" s="246" t="s">
        <v>639</v>
      </c>
      <c r="F176" s="226" t="s">
        <v>19</v>
      </c>
      <c r="G176" s="247">
        <v>1020</v>
      </c>
      <c r="H176" s="246" t="s">
        <v>318</v>
      </c>
      <c r="I176" s="227">
        <v>44534</v>
      </c>
      <c r="J176" s="246" t="s">
        <v>723</v>
      </c>
      <c r="K176" s="246" t="s">
        <v>2325</v>
      </c>
      <c r="L176" s="246">
        <v>125</v>
      </c>
      <c r="M176" s="246" t="s">
        <v>724</v>
      </c>
      <c r="N176" s="246" t="s">
        <v>54</v>
      </c>
      <c r="O176" s="246" t="s">
        <v>94</v>
      </c>
      <c r="P176" s="246" t="s">
        <v>2026</v>
      </c>
      <c r="Q176" s="224" t="s">
        <v>2385</v>
      </c>
      <c r="R176" s="226" t="s">
        <v>426</v>
      </c>
      <c r="S176" s="226" t="s">
        <v>426</v>
      </c>
      <c r="T176" s="246" t="s">
        <v>753</v>
      </c>
      <c r="U176" s="226" t="s">
        <v>797</v>
      </c>
      <c r="V176" s="226">
        <v>120</v>
      </c>
      <c r="W176" s="247" t="s">
        <v>5</v>
      </c>
      <c r="X176" s="247" t="s">
        <v>5</v>
      </c>
      <c r="Y176" s="226">
        <v>15.2</v>
      </c>
      <c r="Z176" s="226">
        <v>0</v>
      </c>
      <c r="AD176" s="226">
        <v>0</v>
      </c>
      <c r="AF176" s="247">
        <v>1</v>
      </c>
      <c r="AG176" s="247" t="s">
        <v>359</v>
      </c>
      <c r="AH176" s="247" t="s">
        <v>5</v>
      </c>
      <c r="AI176" s="247" t="s">
        <v>5</v>
      </c>
      <c r="AJ176" s="247" t="s">
        <v>5</v>
      </c>
      <c r="AK176" s="247" t="s">
        <v>5</v>
      </c>
      <c r="AL176" s="226">
        <v>0</v>
      </c>
      <c r="AM176" s="247" t="s">
        <v>5</v>
      </c>
      <c r="AN176" s="247" t="s">
        <v>5</v>
      </c>
      <c r="AO176" s="247" t="s">
        <v>5</v>
      </c>
      <c r="AP176" s="246"/>
      <c r="AQ176" s="246" t="s">
        <v>753</v>
      </c>
      <c r="AR176" s="226" t="s">
        <v>737</v>
      </c>
    </row>
    <row r="177" spans="1:44" ht="15" x14ac:dyDescent="0.2">
      <c r="A177" s="225">
        <v>10007202</v>
      </c>
      <c r="B177" s="246" t="s">
        <v>670</v>
      </c>
      <c r="C177" s="246" t="s">
        <v>671</v>
      </c>
      <c r="D177" s="246">
        <v>1</v>
      </c>
      <c r="E177" s="246" t="s">
        <v>639</v>
      </c>
      <c r="F177" s="226" t="s">
        <v>19</v>
      </c>
      <c r="G177" s="247">
        <v>1020</v>
      </c>
      <c r="H177" s="246" t="s">
        <v>318</v>
      </c>
      <c r="I177" s="227">
        <v>44534</v>
      </c>
      <c r="J177" s="246" t="s">
        <v>723</v>
      </c>
      <c r="K177" s="246" t="s">
        <v>2325</v>
      </c>
      <c r="L177" s="246">
        <v>125</v>
      </c>
      <c r="M177" s="246" t="s">
        <v>724</v>
      </c>
      <c r="N177" s="246" t="s">
        <v>54</v>
      </c>
      <c r="O177" s="246" t="s">
        <v>94</v>
      </c>
      <c r="P177" s="246" t="s">
        <v>2026</v>
      </c>
      <c r="Q177" s="247" t="s">
        <v>2386</v>
      </c>
      <c r="R177" s="246" t="s">
        <v>731</v>
      </c>
      <c r="S177" s="248" t="s">
        <v>798</v>
      </c>
      <c r="T177" s="246" t="s">
        <v>726</v>
      </c>
      <c r="U177" s="226" t="s">
        <v>797</v>
      </c>
      <c r="V177" s="226">
        <v>120</v>
      </c>
      <c r="W177" s="247">
        <v>11</v>
      </c>
      <c r="X177" s="247" t="s">
        <v>5</v>
      </c>
      <c r="Y177" s="247">
        <v>15.2</v>
      </c>
      <c r="Z177" s="247">
        <v>11680</v>
      </c>
      <c r="AA177" s="247"/>
      <c r="AB177" s="247"/>
      <c r="AC177" s="247"/>
      <c r="AD177" s="247">
        <v>0</v>
      </c>
      <c r="AE177" s="247"/>
      <c r="AF177" s="247">
        <v>1</v>
      </c>
      <c r="AG177" s="247" t="s">
        <v>160</v>
      </c>
      <c r="AH177" s="247">
        <v>9500</v>
      </c>
      <c r="AI177" s="247" t="s">
        <v>5</v>
      </c>
      <c r="AJ177" s="247">
        <v>8.5</v>
      </c>
      <c r="AK177" s="247">
        <v>8.5</v>
      </c>
      <c r="AL177" s="226">
        <v>60</v>
      </c>
      <c r="AM177" s="247">
        <v>120</v>
      </c>
      <c r="AN177" s="247">
        <v>1.5</v>
      </c>
      <c r="AO177" s="247" t="s">
        <v>5</v>
      </c>
      <c r="AP177" s="246"/>
      <c r="AQ177" s="246" t="s">
        <v>726</v>
      </c>
      <c r="AR177" s="226" t="s">
        <v>737</v>
      </c>
    </row>
    <row r="178" spans="1:44" x14ac:dyDescent="0.2">
      <c r="A178" s="225">
        <v>10007202</v>
      </c>
      <c r="B178" s="246" t="s">
        <v>670</v>
      </c>
      <c r="C178" s="246" t="s">
        <v>671</v>
      </c>
      <c r="D178" s="246">
        <v>1</v>
      </c>
      <c r="E178" s="246" t="s">
        <v>639</v>
      </c>
      <c r="F178" s="226" t="s">
        <v>19</v>
      </c>
      <c r="G178" s="247">
        <v>1020</v>
      </c>
      <c r="H178" s="246" t="s">
        <v>318</v>
      </c>
      <c r="I178" s="227">
        <v>44534</v>
      </c>
      <c r="J178" s="246" t="s">
        <v>723</v>
      </c>
      <c r="K178" s="246" t="s">
        <v>2325</v>
      </c>
      <c r="L178" s="246">
        <v>125</v>
      </c>
      <c r="M178" s="246" t="s">
        <v>724</v>
      </c>
      <c r="N178" s="246" t="s">
        <v>54</v>
      </c>
      <c r="O178" s="246" t="s">
        <v>94</v>
      </c>
      <c r="P178" s="246" t="s">
        <v>2026</v>
      </c>
      <c r="Q178" s="224" t="s">
        <v>2387</v>
      </c>
      <c r="R178" s="226" t="s">
        <v>426</v>
      </c>
      <c r="S178" s="226" t="s">
        <v>426</v>
      </c>
      <c r="T178" s="246" t="s">
        <v>753</v>
      </c>
      <c r="U178" s="226" t="s">
        <v>797</v>
      </c>
      <c r="V178" s="226">
        <v>131.68</v>
      </c>
      <c r="W178" s="247" t="s">
        <v>5</v>
      </c>
      <c r="X178" s="247" t="s">
        <v>5</v>
      </c>
      <c r="Y178" s="226">
        <v>15.2</v>
      </c>
      <c r="Z178" s="226">
        <v>0</v>
      </c>
      <c r="AD178" s="226">
        <v>0</v>
      </c>
      <c r="AF178" s="247">
        <v>1</v>
      </c>
      <c r="AG178" s="247" t="s">
        <v>359</v>
      </c>
      <c r="AH178" s="247" t="s">
        <v>5</v>
      </c>
      <c r="AI178" s="247" t="s">
        <v>5</v>
      </c>
      <c r="AJ178" s="247" t="s">
        <v>5</v>
      </c>
      <c r="AK178" s="247" t="s">
        <v>5</v>
      </c>
      <c r="AL178" s="226">
        <v>0</v>
      </c>
      <c r="AM178" s="247" t="s">
        <v>5</v>
      </c>
      <c r="AN178" s="247" t="s">
        <v>5</v>
      </c>
      <c r="AO178" s="247" t="s">
        <v>5</v>
      </c>
      <c r="AP178" s="246"/>
      <c r="AQ178" s="246" t="s">
        <v>753</v>
      </c>
      <c r="AR178" s="226" t="s">
        <v>737</v>
      </c>
    </row>
    <row r="179" spans="1:44" ht="15" x14ac:dyDescent="0.2">
      <c r="A179" s="225">
        <v>10007202</v>
      </c>
      <c r="B179" s="246" t="s">
        <v>670</v>
      </c>
      <c r="C179" s="246" t="s">
        <v>671</v>
      </c>
      <c r="D179" s="246">
        <v>1</v>
      </c>
      <c r="E179" s="246" t="s">
        <v>639</v>
      </c>
      <c r="F179" s="226" t="s">
        <v>19</v>
      </c>
      <c r="G179" s="247">
        <v>1020</v>
      </c>
      <c r="H179" s="246" t="s">
        <v>318</v>
      </c>
      <c r="I179" s="227">
        <v>44534</v>
      </c>
      <c r="J179" s="246" t="s">
        <v>723</v>
      </c>
      <c r="K179" s="246" t="s">
        <v>2325</v>
      </c>
      <c r="L179" s="246">
        <v>125</v>
      </c>
      <c r="M179" s="246" t="s">
        <v>724</v>
      </c>
      <c r="N179" s="246" t="s">
        <v>54</v>
      </c>
      <c r="O179" s="246" t="s">
        <v>94</v>
      </c>
      <c r="P179" s="246" t="s">
        <v>2026</v>
      </c>
      <c r="Q179" s="247" t="s">
        <v>2388</v>
      </c>
      <c r="R179" s="246" t="s">
        <v>731</v>
      </c>
      <c r="S179" s="248" t="s">
        <v>798</v>
      </c>
      <c r="T179" s="246" t="s">
        <v>726</v>
      </c>
      <c r="U179" s="226" t="s">
        <v>797</v>
      </c>
      <c r="V179" s="226">
        <v>131.68</v>
      </c>
      <c r="W179" s="247">
        <v>2</v>
      </c>
      <c r="X179" s="247" t="s">
        <v>5</v>
      </c>
      <c r="Y179" s="226">
        <v>15.5</v>
      </c>
      <c r="Z179" s="226">
        <v>11400</v>
      </c>
      <c r="AD179" s="226">
        <v>0</v>
      </c>
      <c r="AF179" s="247">
        <v>1</v>
      </c>
      <c r="AG179" s="247" t="s">
        <v>125</v>
      </c>
      <c r="AH179" s="247">
        <v>0</v>
      </c>
      <c r="AI179" s="247" t="s">
        <v>5</v>
      </c>
      <c r="AJ179" s="247">
        <v>5</v>
      </c>
      <c r="AK179" s="247">
        <v>6</v>
      </c>
      <c r="AL179" s="226">
        <v>750</v>
      </c>
      <c r="AM179" s="247">
        <v>450</v>
      </c>
      <c r="AN179" s="247">
        <v>1.2</v>
      </c>
      <c r="AO179" s="247" t="s">
        <v>5</v>
      </c>
      <c r="AP179" s="246"/>
      <c r="AQ179" s="246" t="s">
        <v>726</v>
      </c>
      <c r="AR179" s="226" t="s">
        <v>737</v>
      </c>
    </row>
    <row r="180" spans="1:44" ht="15" x14ac:dyDescent="0.2">
      <c r="A180" s="225">
        <v>10007202</v>
      </c>
      <c r="B180" s="246" t="s">
        <v>670</v>
      </c>
      <c r="C180" s="246" t="s">
        <v>671</v>
      </c>
      <c r="D180" s="246">
        <v>1</v>
      </c>
      <c r="E180" s="246" t="s">
        <v>639</v>
      </c>
      <c r="F180" s="226" t="s">
        <v>19</v>
      </c>
      <c r="G180" s="247">
        <v>1020</v>
      </c>
      <c r="H180" s="246" t="s">
        <v>318</v>
      </c>
      <c r="I180" s="227">
        <v>44534</v>
      </c>
      <c r="J180" s="246" t="s">
        <v>723</v>
      </c>
      <c r="K180" s="246" t="s">
        <v>2325</v>
      </c>
      <c r="L180" s="246">
        <v>125</v>
      </c>
      <c r="M180" s="246" t="s">
        <v>724</v>
      </c>
      <c r="N180" s="246" t="s">
        <v>54</v>
      </c>
      <c r="O180" s="246" t="s">
        <v>94</v>
      </c>
      <c r="P180" s="246" t="s">
        <v>2026</v>
      </c>
      <c r="Q180" s="247" t="s">
        <v>2388</v>
      </c>
      <c r="R180" s="246" t="s">
        <v>731</v>
      </c>
      <c r="S180" s="248" t="s">
        <v>798</v>
      </c>
      <c r="T180" s="246" t="s">
        <v>726</v>
      </c>
      <c r="U180" s="226" t="s">
        <v>797</v>
      </c>
      <c r="V180" s="226">
        <v>131.68</v>
      </c>
      <c r="W180" s="247">
        <v>2</v>
      </c>
      <c r="X180" s="247" t="s">
        <v>5</v>
      </c>
      <c r="Y180" s="226">
        <v>15.5</v>
      </c>
      <c r="Z180" s="226">
        <v>11400</v>
      </c>
      <c r="AD180" s="226">
        <v>0</v>
      </c>
      <c r="AF180" s="247">
        <v>2</v>
      </c>
      <c r="AG180" s="247" t="s">
        <v>125</v>
      </c>
      <c r="AH180" s="247">
        <v>2800</v>
      </c>
      <c r="AI180" s="247" t="s">
        <v>5</v>
      </c>
      <c r="AJ180" s="247">
        <v>4</v>
      </c>
      <c r="AK180" s="247">
        <v>6</v>
      </c>
      <c r="AL180" s="226">
        <v>900</v>
      </c>
      <c r="AM180" s="247">
        <v>400</v>
      </c>
      <c r="AN180" s="247">
        <v>1.2</v>
      </c>
      <c r="AO180" s="247" t="s">
        <v>5</v>
      </c>
      <c r="AP180" s="246"/>
      <c r="AQ180" s="246" t="s">
        <v>726</v>
      </c>
      <c r="AR180" s="226" t="s">
        <v>737</v>
      </c>
    </row>
    <row r="181" spans="1:44" x14ac:dyDescent="0.2">
      <c r="A181" s="225">
        <v>10007202</v>
      </c>
      <c r="B181" s="246" t="s">
        <v>670</v>
      </c>
      <c r="C181" s="246" t="s">
        <v>671</v>
      </c>
      <c r="D181" s="246">
        <v>1</v>
      </c>
      <c r="E181" s="246" t="s">
        <v>639</v>
      </c>
      <c r="F181" s="226" t="s">
        <v>19</v>
      </c>
      <c r="G181" s="247">
        <v>1020</v>
      </c>
      <c r="H181" s="246" t="s">
        <v>318</v>
      </c>
      <c r="I181" s="227">
        <v>44534</v>
      </c>
      <c r="J181" s="246" t="s">
        <v>723</v>
      </c>
      <c r="K181" s="246" t="s">
        <v>2325</v>
      </c>
      <c r="L181" s="246">
        <v>125</v>
      </c>
      <c r="M181" s="246" t="s">
        <v>724</v>
      </c>
      <c r="N181" s="246" t="s">
        <v>54</v>
      </c>
      <c r="O181" s="246" t="s">
        <v>94</v>
      </c>
      <c r="P181" s="246" t="s">
        <v>2026</v>
      </c>
      <c r="Q181" s="224" t="s">
        <v>2389</v>
      </c>
      <c r="R181" s="226" t="s">
        <v>426</v>
      </c>
      <c r="S181" s="226" t="s">
        <v>426</v>
      </c>
      <c r="T181" s="246" t="s">
        <v>753</v>
      </c>
      <c r="U181" s="226" t="s">
        <v>797</v>
      </c>
      <c r="V181" s="226">
        <v>143.08000000000001</v>
      </c>
      <c r="W181" s="247" t="s">
        <v>5</v>
      </c>
      <c r="X181" s="247" t="s">
        <v>5</v>
      </c>
      <c r="Y181" s="226">
        <v>15.4</v>
      </c>
      <c r="Z181" s="226">
        <v>0</v>
      </c>
      <c r="AD181" s="226">
        <v>0</v>
      </c>
      <c r="AF181" s="247">
        <v>1</v>
      </c>
      <c r="AG181" s="247" t="s">
        <v>359</v>
      </c>
      <c r="AH181" s="247" t="s">
        <v>5</v>
      </c>
      <c r="AI181" s="247" t="s">
        <v>5</v>
      </c>
      <c r="AJ181" s="247" t="s">
        <v>5</v>
      </c>
      <c r="AK181" s="247" t="s">
        <v>5</v>
      </c>
      <c r="AL181" s="226">
        <v>0</v>
      </c>
      <c r="AM181" s="247" t="s">
        <v>5</v>
      </c>
      <c r="AN181" s="247" t="s">
        <v>5</v>
      </c>
      <c r="AO181" s="247" t="s">
        <v>5</v>
      </c>
      <c r="AP181" s="246"/>
      <c r="AQ181" s="246" t="s">
        <v>753</v>
      </c>
      <c r="AR181" s="226" t="s">
        <v>737</v>
      </c>
    </row>
    <row r="182" spans="1:44" ht="15" x14ac:dyDescent="0.2">
      <c r="A182" s="225">
        <v>10007202</v>
      </c>
      <c r="B182" s="246" t="s">
        <v>670</v>
      </c>
      <c r="C182" s="246" t="s">
        <v>671</v>
      </c>
      <c r="D182" s="246">
        <v>1</v>
      </c>
      <c r="E182" s="246" t="s">
        <v>639</v>
      </c>
      <c r="F182" s="226" t="s">
        <v>19</v>
      </c>
      <c r="G182" s="247">
        <v>1020</v>
      </c>
      <c r="H182" s="246" t="s">
        <v>318</v>
      </c>
      <c r="I182" s="227">
        <v>44534</v>
      </c>
      <c r="J182" s="246" t="s">
        <v>723</v>
      </c>
      <c r="K182" s="246" t="s">
        <v>2325</v>
      </c>
      <c r="L182" s="246">
        <v>125</v>
      </c>
      <c r="M182" s="246" t="s">
        <v>724</v>
      </c>
      <c r="N182" s="246" t="s">
        <v>54</v>
      </c>
      <c r="O182" s="246" t="s">
        <v>94</v>
      </c>
      <c r="P182" s="246" t="s">
        <v>2026</v>
      </c>
      <c r="Q182" s="247" t="s">
        <v>2390</v>
      </c>
      <c r="R182" s="246" t="s">
        <v>731</v>
      </c>
      <c r="S182" s="248" t="s">
        <v>798</v>
      </c>
      <c r="T182" s="246" t="s">
        <v>726</v>
      </c>
      <c r="U182" s="226" t="s">
        <v>797</v>
      </c>
      <c r="V182" s="226">
        <v>143.08000000000001</v>
      </c>
      <c r="W182" s="247">
        <v>9</v>
      </c>
      <c r="X182" s="247" t="s">
        <v>5</v>
      </c>
      <c r="Y182" s="226">
        <v>15.4</v>
      </c>
      <c r="Z182" s="226">
        <v>11170</v>
      </c>
      <c r="AD182" s="226">
        <v>0</v>
      </c>
      <c r="AF182" s="247">
        <v>1</v>
      </c>
      <c r="AG182" s="247" t="s">
        <v>125</v>
      </c>
      <c r="AH182" s="247">
        <v>6800</v>
      </c>
      <c r="AI182" s="247" t="s">
        <v>5</v>
      </c>
      <c r="AJ182" s="247">
        <v>3</v>
      </c>
      <c r="AK182" s="247">
        <v>6</v>
      </c>
      <c r="AL182" s="226">
        <v>150</v>
      </c>
      <c r="AM182" s="247">
        <v>650</v>
      </c>
      <c r="AN182" s="247">
        <v>1.5</v>
      </c>
      <c r="AO182" s="247" t="s">
        <v>5</v>
      </c>
      <c r="AP182" s="246"/>
      <c r="AQ182" s="246" t="s">
        <v>726</v>
      </c>
      <c r="AR182" s="226" t="s">
        <v>737</v>
      </c>
    </row>
    <row r="183" spans="1:44" ht="15" x14ac:dyDescent="0.2">
      <c r="A183" s="225">
        <v>10007202</v>
      </c>
      <c r="B183" s="246" t="s">
        <v>670</v>
      </c>
      <c r="C183" s="246" t="s">
        <v>671</v>
      </c>
      <c r="D183" s="246">
        <v>1</v>
      </c>
      <c r="E183" s="246" t="s">
        <v>639</v>
      </c>
      <c r="F183" s="226" t="s">
        <v>19</v>
      </c>
      <c r="G183" s="247">
        <v>1020</v>
      </c>
      <c r="H183" s="246" t="s">
        <v>318</v>
      </c>
      <c r="I183" s="227">
        <v>44534</v>
      </c>
      <c r="J183" s="246" t="s">
        <v>723</v>
      </c>
      <c r="K183" s="246" t="s">
        <v>2325</v>
      </c>
      <c r="L183" s="246">
        <v>125</v>
      </c>
      <c r="M183" s="246" t="s">
        <v>724</v>
      </c>
      <c r="N183" s="246" t="s">
        <v>54</v>
      </c>
      <c r="O183" s="246" t="s">
        <v>94</v>
      </c>
      <c r="P183" s="246" t="s">
        <v>2026</v>
      </c>
      <c r="Q183" s="247" t="s">
        <v>2390</v>
      </c>
      <c r="R183" s="246" t="s">
        <v>731</v>
      </c>
      <c r="S183" s="248" t="s">
        <v>798</v>
      </c>
      <c r="T183" s="246" t="s">
        <v>726</v>
      </c>
      <c r="U183" s="226" t="s">
        <v>797</v>
      </c>
      <c r="V183" s="226">
        <v>143.08000000000001</v>
      </c>
      <c r="W183" s="247">
        <v>9</v>
      </c>
      <c r="X183" s="247" t="s">
        <v>5</v>
      </c>
      <c r="Y183" s="226">
        <v>15.4</v>
      </c>
      <c r="Z183" s="226">
        <v>11170</v>
      </c>
      <c r="AD183" s="226">
        <v>0</v>
      </c>
      <c r="AF183" s="247">
        <v>2</v>
      </c>
      <c r="AG183" s="247" t="s">
        <v>125</v>
      </c>
      <c r="AH183" s="247">
        <v>8500</v>
      </c>
      <c r="AI183" s="247" t="s">
        <v>5</v>
      </c>
      <c r="AJ183" s="271">
        <v>6</v>
      </c>
      <c r="AK183" s="271">
        <v>6</v>
      </c>
      <c r="AL183" s="226">
        <v>200</v>
      </c>
      <c r="AM183" s="247">
        <v>200</v>
      </c>
      <c r="AN183" s="247">
        <v>1.5</v>
      </c>
      <c r="AO183" s="247" t="s">
        <v>5</v>
      </c>
      <c r="AP183" s="246"/>
      <c r="AQ183" s="246" t="s">
        <v>726</v>
      </c>
      <c r="AR183" s="226" t="s">
        <v>737</v>
      </c>
    </row>
    <row r="184" spans="1:44" ht="15" x14ac:dyDescent="0.2">
      <c r="A184" s="225">
        <v>10007202</v>
      </c>
      <c r="B184" s="246" t="s">
        <v>670</v>
      </c>
      <c r="C184" s="246" t="s">
        <v>671</v>
      </c>
      <c r="D184" s="246">
        <v>1</v>
      </c>
      <c r="E184" s="246" t="s">
        <v>639</v>
      </c>
      <c r="F184" s="226" t="s">
        <v>19</v>
      </c>
      <c r="G184" s="247">
        <v>1020</v>
      </c>
      <c r="H184" s="246" t="s">
        <v>318</v>
      </c>
      <c r="I184" s="227">
        <v>44534</v>
      </c>
      <c r="J184" s="246" t="s">
        <v>723</v>
      </c>
      <c r="K184" s="246" t="s">
        <v>2325</v>
      </c>
      <c r="L184" s="246">
        <v>125</v>
      </c>
      <c r="M184" s="246" t="s">
        <v>724</v>
      </c>
      <c r="N184" s="246" t="s">
        <v>54</v>
      </c>
      <c r="O184" s="246" t="s">
        <v>94</v>
      </c>
      <c r="P184" s="246" t="s">
        <v>2026</v>
      </c>
      <c r="Q184" s="247" t="s">
        <v>2390</v>
      </c>
      <c r="R184" s="246" t="s">
        <v>731</v>
      </c>
      <c r="S184" s="248" t="s">
        <v>798</v>
      </c>
      <c r="T184" s="246" t="s">
        <v>726</v>
      </c>
      <c r="U184" s="226" t="s">
        <v>797</v>
      </c>
      <c r="V184" s="226">
        <v>143.08000000000001</v>
      </c>
      <c r="W184" s="247">
        <v>9</v>
      </c>
      <c r="X184" s="247" t="s">
        <v>5</v>
      </c>
      <c r="Y184" s="226">
        <v>15.4</v>
      </c>
      <c r="Z184" s="226">
        <v>11170</v>
      </c>
      <c r="AD184" s="226">
        <v>0</v>
      </c>
      <c r="AF184" s="247">
        <v>3</v>
      </c>
      <c r="AG184" s="247" t="s">
        <v>125</v>
      </c>
      <c r="AH184" s="247">
        <v>9600</v>
      </c>
      <c r="AI184" s="247" t="s">
        <v>5</v>
      </c>
      <c r="AJ184" s="271">
        <v>4.5</v>
      </c>
      <c r="AK184" s="271">
        <v>4.5</v>
      </c>
      <c r="AL184" s="226">
        <v>800</v>
      </c>
      <c r="AM184" s="247">
        <v>220</v>
      </c>
      <c r="AN184" s="247">
        <v>1</v>
      </c>
      <c r="AO184" s="247" t="s">
        <v>5</v>
      </c>
      <c r="AP184" s="246"/>
      <c r="AQ184" s="246" t="s">
        <v>726</v>
      </c>
      <c r="AR184" s="226" t="s">
        <v>737</v>
      </c>
    </row>
    <row r="185" spans="1:44" ht="15" x14ac:dyDescent="0.2">
      <c r="A185" s="225">
        <v>10007202</v>
      </c>
      <c r="B185" s="246" t="s">
        <v>670</v>
      </c>
      <c r="C185" s="246" t="s">
        <v>671</v>
      </c>
      <c r="D185" s="246">
        <v>1</v>
      </c>
      <c r="E185" s="246" t="s">
        <v>639</v>
      </c>
      <c r="F185" s="226" t="s">
        <v>19</v>
      </c>
      <c r="G185" s="247">
        <v>1020</v>
      </c>
      <c r="H185" s="246" t="s">
        <v>318</v>
      </c>
      <c r="I185" s="227">
        <v>44534</v>
      </c>
      <c r="J185" s="246" t="s">
        <v>723</v>
      </c>
      <c r="K185" s="246" t="s">
        <v>2325</v>
      </c>
      <c r="L185" s="246">
        <v>125</v>
      </c>
      <c r="M185" s="246" t="s">
        <v>724</v>
      </c>
      <c r="N185" s="246" t="s">
        <v>54</v>
      </c>
      <c r="O185" s="246" t="s">
        <v>94</v>
      </c>
      <c r="P185" s="246" t="s">
        <v>2026</v>
      </c>
      <c r="Q185" s="247" t="s">
        <v>2390</v>
      </c>
      <c r="R185" s="246" t="s">
        <v>731</v>
      </c>
      <c r="S185" s="248" t="s">
        <v>798</v>
      </c>
      <c r="T185" s="246" t="s">
        <v>726</v>
      </c>
      <c r="U185" s="226" t="s">
        <v>797</v>
      </c>
      <c r="V185" s="226">
        <v>143.08000000000001</v>
      </c>
      <c r="W185" s="247">
        <v>9</v>
      </c>
      <c r="X185" s="247" t="s">
        <v>5</v>
      </c>
      <c r="Y185" s="226">
        <v>15.4</v>
      </c>
      <c r="Z185" s="226">
        <v>11170</v>
      </c>
      <c r="AD185" s="226">
        <v>0</v>
      </c>
      <c r="AF185" s="247">
        <v>4</v>
      </c>
      <c r="AG185" s="247" t="s">
        <v>125</v>
      </c>
      <c r="AH185" s="247">
        <v>10700</v>
      </c>
      <c r="AI185" s="247" t="s">
        <v>5</v>
      </c>
      <c r="AJ185" s="271">
        <v>4</v>
      </c>
      <c r="AK185" s="271">
        <v>4</v>
      </c>
      <c r="AL185" s="226">
        <v>500</v>
      </c>
      <c r="AM185" s="247">
        <v>180</v>
      </c>
      <c r="AN185" s="247">
        <v>1</v>
      </c>
      <c r="AO185" s="247" t="s">
        <v>5</v>
      </c>
      <c r="AP185" s="246"/>
      <c r="AQ185" s="246" t="s">
        <v>726</v>
      </c>
      <c r="AR185" s="226" t="s">
        <v>737</v>
      </c>
    </row>
    <row r="186" spans="1:44" ht="15" x14ac:dyDescent="0.2">
      <c r="A186" s="225">
        <v>10007202</v>
      </c>
      <c r="B186" s="246" t="s">
        <v>670</v>
      </c>
      <c r="C186" s="246" t="s">
        <v>671</v>
      </c>
      <c r="D186" s="246">
        <v>1</v>
      </c>
      <c r="E186" s="246" t="s">
        <v>639</v>
      </c>
      <c r="F186" s="226" t="s">
        <v>19</v>
      </c>
      <c r="G186" s="247">
        <v>1020</v>
      </c>
      <c r="H186" s="246" t="s">
        <v>318</v>
      </c>
      <c r="I186" s="227">
        <v>44534</v>
      </c>
      <c r="J186" s="246" t="s">
        <v>723</v>
      </c>
      <c r="K186" s="246" t="s">
        <v>2325</v>
      </c>
      <c r="L186" s="246">
        <v>125</v>
      </c>
      <c r="M186" s="246" t="s">
        <v>724</v>
      </c>
      <c r="N186" s="246" t="s">
        <v>54</v>
      </c>
      <c r="O186" s="246" t="s">
        <v>94</v>
      </c>
      <c r="P186" s="246" t="s">
        <v>2026</v>
      </c>
      <c r="Q186" s="247" t="s">
        <v>2390</v>
      </c>
      <c r="R186" s="246" t="s">
        <v>731</v>
      </c>
      <c r="S186" s="248" t="s">
        <v>798</v>
      </c>
      <c r="T186" s="246" t="s">
        <v>726</v>
      </c>
      <c r="U186" s="226" t="s">
        <v>797</v>
      </c>
      <c r="V186" s="226">
        <v>143.08000000000001</v>
      </c>
      <c r="W186" s="247">
        <v>9</v>
      </c>
      <c r="X186" s="247" t="s">
        <v>5</v>
      </c>
      <c r="Y186" s="226">
        <v>15.4</v>
      </c>
      <c r="Z186" s="226">
        <v>11170</v>
      </c>
      <c r="AD186" s="226">
        <v>0</v>
      </c>
      <c r="AF186" s="247">
        <v>5</v>
      </c>
      <c r="AG186" s="247" t="s">
        <v>125</v>
      </c>
      <c r="AH186" s="247">
        <v>10650</v>
      </c>
      <c r="AI186" s="247" t="s">
        <v>5</v>
      </c>
      <c r="AJ186" s="247">
        <v>8</v>
      </c>
      <c r="AK186" s="247">
        <v>8</v>
      </c>
      <c r="AL186" s="226">
        <v>450</v>
      </c>
      <c r="AM186" s="247">
        <v>280</v>
      </c>
      <c r="AN186" s="247">
        <v>1</v>
      </c>
      <c r="AO186" s="247" t="s">
        <v>5</v>
      </c>
      <c r="AP186" s="246"/>
      <c r="AQ186" s="246" t="s">
        <v>726</v>
      </c>
      <c r="AR186" s="226" t="s">
        <v>737</v>
      </c>
    </row>
    <row r="187" spans="1:44" ht="15" x14ac:dyDescent="0.2">
      <c r="A187" s="225">
        <v>10007202</v>
      </c>
      <c r="B187" s="246" t="s">
        <v>670</v>
      </c>
      <c r="C187" s="246" t="s">
        <v>671</v>
      </c>
      <c r="D187" s="246">
        <v>1</v>
      </c>
      <c r="E187" s="246" t="s">
        <v>639</v>
      </c>
      <c r="F187" s="226" t="s">
        <v>19</v>
      </c>
      <c r="G187" s="247">
        <v>1020</v>
      </c>
      <c r="H187" s="246" t="s">
        <v>318</v>
      </c>
      <c r="I187" s="227">
        <v>44534</v>
      </c>
      <c r="J187" s="246" t="s">
        <v>723</v>
      </c>
      <c r="K187" s="246" t="s">
        <v>2325</v>
      </c>
      <c r="L187" s="246">
        <v>125</v>
      </c>
      <c r="M187" s="246" t="s">
        <v>724</v>
      </c>
      <c r="N187" s="246" t="s">
        <v>54</v>
      </c>
      <c r="O187" s="246" t="s">
        <v>94</v>
      </c>
      <c r="P187" s="246" t="s">
        <v>2026</v>
      </c>
      <c r="Q187" s="247" t="s">
        <v>2390</v>
      </c>
      <c r="R187" s="246" t="s">
        <v>731</v>
      </c>
      <c r="S187" s="248" t="s">
        <v>798</v>
      </c>
      <c r="T187" s="246" t="s">
        <v>726</v>
      </c>
      <c r="U187" s="226" t="s">
        <v>797</v>
      </c>
      <c r="V187" s="226">
        <v>143.08000000000001</v>
      </c>
      <c r="W187" s="247">
        <v>9</v>
      </c>
      <c r="X187" s="247" t="s">
        <v>5</v>
      </c>
      <c r="Y187" s="226">
        <v>15.4</v>
      </c>
      <c r="Z187" s="226">
        <v>11170</v>
      </c>
      <c r="AD187" s="226">
        <v>0</v>
      </c>
      <c r="AF187" s="247">
        <v>6</v>
      </c>
      <c r="AG187" s="247" t="s">
        <v>125</v>
      </c>
      <c r="AH187" s="247">
        <v>5700</v>
      </c>
      <c r="AI187" s="247" t="s">
        <v>5</v>
      </c>
      <c r="AJ187" s="247">
        <v>7</v>
      </c>
      <c r="AK187" s="247">
        <v>8</v>
      </c>
      <c r="AL187" s="226">
        <v>470</v>
      </c>
      <c r="AM187" s="247">
        <v>500</v>
      </c>
      <c r="AN187" s="247">
        <v>1</v>
      </c>
      <c r="AO187" s="247" t="s">
        <v>5</v>
      </c>
      <c r="AP187" s="246"/>
      <c r="AQ187" s="246" t="s">
        <v>726</v>
      </c>
      <c r="AR187" s="226" t="s">
        <v>737</v>
      </c>
    </row>
    <row r="188" spans="1:44" ht="15" x14ac:dyDescent="0.2">
      <c r="A188" s="225">
        <v>10007202</v>
      </c>
      <c r="B188" s="246" t="s">
        <v>670</v>
      </c>
      <c r="C188" s="246" t="s">
        <v>671</v>
      </c>
      <c r="D188" s="246">
        <v>1</v>
      </c>
      <c r="E188" s="246" t="s">
        <v>639</v>
      </c>
      <c r="F188" s="226" t="s">
        <v>19</v>
      </c>
      <c r="G188" s="247">
        <v>1020</v>
      </c>
      <c r="H188" s="246" t="s">
        <v>318</v>
      </c>
      <c r="I188" s="227">
        <v>44534</v>
      </c>
      <c r="J188" s="246" t="s">
        <v>723</v>
      </c>
      <c r="K188" s="246" t="s">
        <v>2325</v>
      </c>
      <c r="L188" s="246">
        <v>125</v>
      </c>
      <c r="M188" s="246" t="s">
        <v>724</v>
      </c>
      <c r="N188" s="246" t="s">
        <v>54</v>
      </c>
      <c r="O188" s="246" t="s">
        <v>94</v>
      </c>
      <c r="P188" s="246" t="s">
        <v>2026</v>
      </c>
      <c r="Q188" s="247" t="s">
        <v>2390</v>
      </c>
      <c r="R188" s="246" t="s">
        <v>731</v>
      </c>
      <c r="S188" s="248" t="s">
        <v>798</v>
      </c>
      <c r="T188" s="246" t="s">
        <v>726</v>
      </c>
      <c r="U188" s="226" t="s">
        <v>797</v>
      </c>
      <c r="V188" s="226">
        <v>143.08000000000001</v>
      </c>
      <c r="W188" s="247">
        <v>9</v>
      </c>
      <c r="X188" s="247" t="s">
        <v>5</v>
      </c>
      <c r="Y188" s="226">
        <v>15.4</v>
      </c>
      <c r="Z188" s="226">
        <v>11170</v>
      </c>
      <c r="AD188" s="226">
        <v>0</v>
      </c>
      <c r="AF188" s="247">
        <v>7</v>
      </c>
      <c r="AG188" s="247" t="s">
        <v>125</v>
      </c>
      <c r="AH188" s="247">
        <v>0</v>
      </c>
      <c r="AI188" s="247" t="s">
        <v>5</v>
      </c>
      <c r="AJ188" s="247">
        <v>9</v>
      </c>
      <c r="AK188" s="247">
        <v>9</v>
      </c>
      <c r="AL188" s="226">
        <v>680</v>
      </c>
      <c r="AM188" s="247">
        <v>480</v>
      </c>
      <c r="AN188" s="247">
        <v>1.5</v>
      </c>
      <c r="AO188" s="247" t="s">
        <v>5</v>
      </c>
      <c r="AP188" s="246"/>
      <c r="AQ188" s="246" t="s">
        <v>726</v>
      </c>
      <c r="AR188" s="226" t="s">
        <v>737</v>
      </c>
    </row>
    <row r="189" spans="1:44" x14ac:dyDescent="0.2">
      <c r="A189" s="225">
        <v>10007202</v>
      </c>
      <c r="B189" s="246" t="s">
        <v>670</v>
      </c>
      <c r="C189" s="246" t="s">
        <v>671</v>
      </c>
      <c r="D189" s="246">
        <v>1</v>
      </c>
      <c r="E189" s="246" t="s">
        <v>639</v>
      </c>
      <c r="F189" s="226" t="s">
        <v>19</v>
      </c>
      <c r="G189" s="247">
        <v>1020</v>
      </c>
      <c r="H189" s="246" t="s">
        <v>318</v>
      </c>
      <c r="I189" s="227">
        <v>44534</v>
      </c>
      <c r="J189" s="246" t="s">
        <v>723</v>
      </c>
      <c r="K189" s="246" t="s">
        <v>2325</v>
      </c>
      <c r="L189" s="246">
        <v>125</v>
      </c>
      <c r="M189" s="246" t="s">
        <v>724</v>
      </c>
      <c r="N189" s="246" t="s">
        <v>54</v>
      </c>
      <c r="O189" s="246" t="s">
        <v>94</v>
      </c>
      <c r="P189" s="246" t="s">
        <v>2026</v>
      </c>
      <c r="Q189" s="224" t="s">
        <v>2391</v>
      </c>
      <c r="R189" s="226" t="s">
        <v>426</v>
      </c>
      <c r="S189" s="226" t="s">
        <v>426</v>
      </c>
      <c r="T189" s="246" t="s">
        <v>753</v>
      </c>
      <c r="U189" s="226" t="s">
        <v>797</v>
      </c>
      <c r="V189" s="226">
        <v>154.25</v>
      </c>
      <c r="W189" s="247" t="s">
        <v>5</v>
      </c>
      <c r="X189" s="247" t="s">
        <v>5</v>
      </c>
      <c r="Y189" s="226">
        <v>15.4</v>
      </c>
      <c r="Z189" s="226">
        <v>0</v>
      </c>
      <c r="AD189" s="226">
        <v>0</v>
      </c>
      <c r="AF189" s="247">
        <v>1</v>
      </c>
      <c r="AG189" s="247" t="s">
        <v>359</v>
      </c>
      <c r="AH189" s="247" t="s">
        <v>5</v>
      </c>
      <c r="AI189" s="247" t="s">
        <v>5</v>
      </c>
      <c r="AJ189" s="247" t="s">
        <v>5</v>
      </c>
      <c r="AK189" s="247" t="s">
        <v>5</v>
      </c>
      <c r="AL189" s="226">
        <v>0</v>
      </c>
      <c r="AM189" s="247" t="s">
        <v>5</v>
      </c>
      <c r="AN189" s="247" t="s">
        <v>5</v>
      </c>
      <c r="AO189" s="247" t="s">
        <v>5</v>
      </c>
      <c r="AP189" s="246"/>
      <c r="AQ189" s="246" t="s">
        <v>753</v>
      </c>
      <c r="AR189" s="226" t="s">
        <v>737</v>
      </c>
    </row>
    <row r="190" spans="1:44" x14ac:dyDescent="0.2">
      <c r="A190" s="225">
        <v>10007202</v>
      </c>
      <c r="B190" s="246" t="s">
        <v>670</v>
      </c>
      <c r="C190" s="246" t="s">
        <v>671</v>
      </c>
      <c r="D190" s="246">
        <v>1</v>
      </c>
      <c r="E190" s="246" t="s">
        <v>639</v>
      </c>
      <c r="F190" s="226" t="s">
        <v>19</v>
      </c>
      <c r="G190" s="247">
        <v>1020</v>
      </c>
      <c r="H190" s="246" t="s">
        <v>318</v>
      </c>
      <c r="I190" s="227">
        <v>44534</v>
      </c>
      <c r="J190" s="246" t="s">
        <v>723</v>
      </c>
      <c r="K190" s="246" t="s">
        <v>2325</v>
      </c>
      <c r="L190" s="246">
        <v>125</v>
      </c>
      <c r="M190" s="246" t="s">
        <v>724</v>
      </c>
      <c r="N190" s="246" t="s">
        <v>54</v>
      </c>
      <c r="O190" s="246" t="s">
        <v>94</v>
      </c>
      <c r="P190" s="246" t="s">
        <v>2026</v>
      </c>
      <c r="Q190" s="224" t="s">
        <v>2392</v>
      </c>
      <c r="R190" s="226" t="s">
        <v>426</v>
      </c>
      <c r="S190" s="226" t="s">
        <v>426</v>
      </c>
      <c r="T190" s="246" t="s">
        <v>56</v>
      </c>
      <c r="U190" s="226" t="s">
        <v>797</v>
      </c>
      <c r="V190" s="226">
        <v>157.25</v>
      </c>
      <c r="W190" s="247" t="s">
        <v>5</v>
      </c>
      <c r="X190" s="247" t="s">
        <v>5</v>
      </c>
      <c r="Y190" s="226">
        <v>15.5</v>
      </c>
      <c r="Z190" s="226">
        <v>0</v>
      </c>
      <c r="AD190" s="226">
        <v>0</v>
      </c>
      <c r="AF190" s="247">
        <v>1</v>
      </c>
      <c r="AG190" s="247" t="s">
        <v>171</v>
      </c>
      <c r="AH190" s="247" t="s">
        <v>5</v>
      </c>
      <c r="AI190" s="247" t="s">
        <v>5</v>
      </c>
      <c r="AJ190" s="247">
        <v>0</v>
      </c>
      <c r="AK190" s="247" t="s">
        <v>5</v>
      </c>
      <c r="AL190" s="226">
        <v>230</v>
      </c>
      <c r="AM190" s="247">
        <v>1</v>
      </c>
      <c r="AN190" s="247">
        <v>2</v>
      </c>
      <c r="AO190" s="247" t="s">
        <v>5</v>
      </c>
      <c r="AP190" s="246"/>
      <c r="AQ190" s="246" t="s">
        <v>726</v>
      </c>
      <c r="AR190" s="226" t="s">
        <v>737</v>
      </c>
    </row>
    <row r="191" spans="1:44" x14ac:dyDescent="0.2">
      <c r="A191" s="225">
        <v>10007202</v>
      </c>
      <c r="B191" s="246" t="s">
        <v>670</v>
      </c>
      <c r="C191" s="246" t="s">
        <v>671</v>
      </c>
      <c r="D191" s="246">
        <v>1</v>
      </c>
      <c r="E191" s="246" t="s">
        <v>639</v>
      </c>
      <c r="F191" s="226" t="s">
        <v>19</v>
      </c>
      <c r="G191" s="247">
        <v>1020</v>
      </c>
      <c r="H191" s="246" t="s">
        <v>318</v>
      </c>
      <c r="I191" s="227">
        <v>44534</v>
      </c>
      <c r="J191" s="246" t="s">
        <v>723</v>
      </c>
      <c r="K191" s="246" t="s">
        <v>2325</v>
      </c>
      <c r="L191" s="246">
        <v>125</v>
      </c>
      <c r="M191" s="246" t="s">
        <v>724</v>
      </c>
      <c r="N191" s="246" t="s">
        <v>54</v>
      </c>
      <c r="O191" s="246" t="s">
        <v>94</v>
      </c>
      <c r="P191" s="246" t="s">
        <v>2026</v>
      </c>
      <c r="Q191" s="224" t="s">
        <v>2392</v>
      </c>
      <c r="R191" s="226" t="s">
        <v>426</v>
      </c>
      <c r="S191" s="226" t="s">
        <v>426</v>
      </c>
      <c r="T191" s="246" t="s">
        <v>56</v>
      </c>
      <c r="U191" s="226" t="s">
        <v>797</v>
      </c>
      <c r="V191" s="226">
        <v>157.25</v>
      </c>
      <c r="W191" s="247" t="s">
        <v>5</v>
      </c>
      <c r="X191" s="247" t="s">
        <v>5</v>
      </c>
      <c r="Y191" s="226">
        <v>15.5</v>
      </c>
      <c r="Z191" s="226">
        <v>0</v>
      </c>
      <c r="AD191" s="226">
        <v>0</v>
      </c>
      <c r="AF191" s="247">
        <v>2</v>
      </c>
      <c r="AG191" s="247" t="s">
        <v>551</v>
      </c>
      <c r="AH191" s="247" t="s">
        <v>5</v>
      </c>
      <c r="AI191" s="247" t="s">
        <v>5</v>
      </c>
      <c r="AJ191" s="247" t="s">
        <v>5</v>
      </c>
      <c r="AK191" s="247" t="s">
        <v>5</v>
      </c>
      <c r="AL191" s="226">
        <v>0</v>
      </c>
      <c r="AM191" s="247" t="s">
        <v>5</v>
      </c>
      <c r="AN191" s="247">
        <v>3</v>
      </c>
      <c r="AO191" s="247">
        <v>3</v>
      </c>
      <c r="AP191" s="246"/>
      <c r="AQ191" s="246" t="s">
        <v>56</v>
      </c>
      <c r="AR191" s="226" t="s">
        <v>737</v>
      </c>
    </row>
    <row r="192" spans="1:44" ht="15" x14ac:dyDescent="0.2">
      <c r="A192" s="225">
        <v>10007202</v>
      </c>
      <c r="B192" s="246" t="s">
        <v>670</v>
      </c>
      <c r="C192" s="246" t="s">
        <v>671</v>
      </c>
      <c r="D192" s="246">
        <v>1</v>
      </c>
      <c r="E192" s="246" t="s">
        <v>639</v>
      </c>
      <c r="F192" s="226" t="s">
        <v>19</v>
      </c>
      <c r="G192" s="247">
        <v>1020</v>
      </c>
      <c r="H192" s="246" t="s">
        <v>318</v>
      </c>
      <c r="I192" s="227">
        <v>44534</v>
      </c>
      <c r="J192" s="246" t="s">
        <v>723</v>
      </c>
      <c r="K192" s="246" t="s">
        <v>2325</v>
      </c>
      <c r="L192" s="246">
        <v>125</v>
      </c>
      <c r="M192" s="246" t="s">
        <v>724</v>
      </c>
      <c r="N192" s="246" t="s">
        <v>54</v>
      </c>
      <c r="O192" s="246" t="s">
        <v>94</v>
      </c>
      <c r="P192" s="246" t="s">
        <v>2026</v>
      </c>
      <c r="Q192" s="247" t="s">
        <v>2393</v>
      </c>
      <c r="R192" s="246" t="s">
        <v>731</v>
      </c>
      <c r="S192" s="248" t="s">
        <v>798</v>
      </c>
      <c r="T192" s="246" t="s">
        <v>726</v>
      </c>
      <c r="U192" s="226" t="s">
        <v>797</v>
      </c>
      <c r="V192" s="226">
        <v>157.25</v>
      </c>
      <c r="W192" s="247">
        <v>6.5</v>
      </c>
      <c r="X192" s="247" t="s">
        <v>5</v>
      </c>
      <c r="Y192" s="226">
        <v>15.7</v>
      </c>
      <c r="Z192" s="226">
        <v>11550</v>
      </c>
      <c r="AD192" s="226">
        <v>0</v>
      </c>
      <c r="AF192" s="247">
        <v>1</v>
      </c>
      <c r="AG192" s="247" t="s">
        <v>125</v>
      </c>
      <c r="AH192" s="247">
        <v>2000</v>
      </c>
      <c r="AI192" s="247" t="s">
        <v>5</v>
      </c>
      <c r="AJ192" s="247">
        <v>4</v>
      </c>
      <c r="AK192" s="247">
        <v>4</v>
      </c>
      <c r="AL192" s="226">
        <v>930</v>
      </c>
      <c r="AM192" s="247">
        <v>240</v>
      </c>
      <c r="AN192" s="247">
        <v>1</v>
      </c>
      <c r="AO192" s="247" t="s">
        <v>5</v>
      </c>
      <c r="AP192" s="246"/>
      <c r="AQ192" s="246" t="s">
        <v>726</v>
      </c>
      <c r="AR192" s="226" t="s">
        <v>737</v>
      </c>
    </row>
    <row r="193" spans="1:44" ht="15" x14ac:dyDescent="0.2">
      <c r="A193" s="225">
        <v>10007202</v>
      </c>
      <c r="B193" s="246" t="s">
        <v>670</v>
      </c>
      <c r="C193" s="246" t="s">
        <v>671</v>
      </c>
      <c r="D193" s="246">
        <v>1</v>
      </c>
      <c r="E193" s="246" t="s">
        <v>639</v>
      </c>
      <c r="F193" s="226" t="s">
        <v>19</v>
      </c>
      <c r="G193" s="247">
        <v>1020</v>
      </c>
      <c r="H193" s="246" t="s">
        <v>318</v>
      </c>
      <c r="I193" s="227">
        <v>44534</v>
      </c>
      <c r="J193" s="246" t="s">
        <v>723</v>
      </c>
      <c r="K193" s="246" t="s">
        <v>2325</v>
      </c>
      <c r="L193" s="246">
        <v>125</v>
      </c>
      <c r="M193" s="246" t="s">
        <v>724</v>
      </c>
      <c r="N193" s="246" t="s">
        <v>54</v>
      </c>
      <c r="O193" s="246" t="s">
        <v>94</v>
      </c>
      <c r="P193" s="246" t="s">
        <v>2026</v>
      </c>
      <c r="Q193" s="247" t="s">
        <v>2393</v>
      </c>
      <c r="R193" s="246" t="s">
        <v>731</v>
      </c>
      <c r="S193" s="248" t="s">
        <v>798</v>
      </c>
      <c r="T193" s="246" t="s">
        <v>726</v>
      </c>
      <c r="U193" s="226" t="s">
        <v>797</v>
      </c>
      <c r="V193" s="226">
        <v>157.25</v>
      </c>
      <c r="W193" s="247">
        <v>6.5</v>
      </c>
      <c r="X193" s="247" t="s">
        <v>5</v>
      </c>
      <c r="Y193" s="226">
        <v>15.7</v>
      </c>
      <c r="Z193" s="226">
        <v>11550</v>
      </c>
      <c r="AD193" s="226">
        <v>0</v>
      </c>
      <c r="AF193" s="247">
        <v>2</v>
      </c>
      <c r="AG193" s="247" t="s">
        <v>125</v>
      </c>
      <c r="AH193" s="247">
        <v>1000</v>
      </c>
      <c r="AI193" s="247" t="s">
        <v>5</v>
      </c>
      <c r="AJ193" s="247">
        <v>8</v>
      </c>
      <c r="AK193" s="247">
        <v>8</v>
      </c>
      <c r="AL193" s="226">
        <v>300</v>
      </c>
      <c r="AM193" s="247">
        <v>200</v>
      </c>
      <c r="AN193" s="247">
        <v>2</v>
      </c>
      <c r="AO193" s="247" t="s">
        <v>5</v>
      </c>
      <c r="AP193" s="246"/>
      <c r="AQ193" s="246" t="s">
        <v>726</v>
      </c>
      <c r="AR193" s="226" t="s">
        <v>737</v>
      </c>
    </row>
    <row r="194" spans="1:44" ht="15" x14ac:dyDescent="0.2">
      <c r="A194" s="225">
        <v>10007202</v>
      </c>
      <c r="B194" s="246" t="s">
        <v>670</v>
      </c>
      <c r="C194" s="246" t="s">
        <v>671</v>
      </c>
      <c r="D194" s="246">
        <v>1</v>
      </c>
      <c r="E194" s="246" t="s">
        <v>639</v>
      </c>
      <c r="F194" s="226" t="s">
        <v>19</v>
      </c>
      <c r="G194" s="247">
        <v>1020</v>
      </c>
      <c r="H194" s="246" t="s">
        <v>318</v>
      </c>
      <c r="I194" s="227">
        <v>44534</v>
      </c>
      <c r="J194" s="246" t="s">
        <v>723</v>
      </c>
      <c r="K194" s="246" t="s">
        <v>2325</v>
      </c>
      <c r="L194" s="246">
        <v>125</v>
      </c>
      <c r="M194" s="246" t="s">
        <v>724</v>
      </c>
      <c r="N194" s="246" t="s">
        <v>54</v>
      </c>
      <c r="O194" s="246" t="s">
        <v>94</v>
      </c>
      <c r="P194" s="246" t="s">
        <v>2026</v>
      </c>
      <c r="Q194" s="247" t="s">
        <v>2393</v>
      </c>
      <c r="R194" s="246" t="s">
        <v>731</v>
      </c>
      <c r="S194" s="248" t="s">
        <v>798</v>
      </c>
      <c r="T194" s="246" t="s">
        <v>726</v>
      </c>
      <c r="U194" s="226" t="s">
        <v>797</v>
      </c>
      <c r="V194" s="226">
        <v>157.25</v>
      </c>
      <c r="W194" s="247">
        <v>6.5</v>
      </c>
      <c r="X194" s="247" t="s">
        <v>5</v>
      </c>
      <c r="Y194" s="226">
        <v>15.7</v>
      </c>
      <c r="Z194" s="226">
        <v>11550</v>
      </c>
      <c r="AD194" s="226">
        <v>0</v>
      </c>
      <c r="AF194" s="247">
        <v>3</v>
      </c>
      <c r="AG194" s="247" t="s">
        <v>125</v>
      </c>
      <c r="AH194" s="247">
        <v>1500</v>
      </c>
      <c r="AI194" s="247" t="s">
        <v>5</v>
      </c>
      <c r="AJ194" s="247">
        <v>8</v>
      </c>
      <c r="AK194" s="247">
        <v>8</v>
      </c>
      <c r="AL194" s="226">
        <v>2200</v>
      </c>
      <c r="AM194" s="247">
        <v>180</v>
      </c>
      <c r="AN194" s="247">
        <v>1.5</v>
      </c>
      <c r="AO194" s="247" t="s">
        <v>5</v>
      </c>
      <c r="AP194" s="246"/>
      <c r="AQ194" s="246" t="s">
        <v>726</v>
      </c>
      <c r="AR194" s="226" t="s">
        <v>737</v>
      </c>
    </row>
    <row r="195" spans="1:44" ht="15" x14ac:dyDescent="0.2">
      <c r="A195" s="225">
        <v>10007202</v>
      </c>
      <c r="B195" s="246" t="s">
        <v>670</v>
      </c>
      <c r="C195" s="246" t="s">
        <v>671</v>
      </c>
      <c r="D195" s="246">
        <v>1</v>
      </c>
      <c r="E195" s="246" t="s">
        <v>639</v>
      </c>
      <c r="F195" s="226" t="s">
        <v>19</v>
      </c>
      <c r="G195" s="247">
        <v>1020</v>
      </c>
      <c r="H195" s="246" t="s">
        <v>318</v>
      </c>
      <c r="I195" s="227">
        <v>44534</v>
      </c>
      <c r="J195" s="246" t="s">
        <v>723</v>
      </c>
      <c r="K195" s="246" t="s">
        <v>2325</v>
      </c>
      <c r="L195" s="246">
        <v>125</v>
      </c>
      <c r="M195" s="246" t="s">
        <v>724</v>
      </c>
      <c r="N195" s="246" t="s">
        <v>54</v>
      </c>
      <c r="O195" s="246" t="s">
        <v>94</v>
      </c>
      <c r="P195" s="246" t="s">
        <v>2026</v>
      </c>
      <c r="Q195" s="247" t="s">
        <v>2393</v>
      </c>
      <c r="R195" s="246" t="s">
        <v>731</v>
      </c>
      <c r="S195" s="248" t="s">
        <v>798</v>
      </c>
      <c r="T195" s="246" t="s">
        <v>726</v>
      </c>
      <c r="U195" s="226" t="s">
        <v>797</v>
      </c>
      <c r="V195" s="226">
        <v>157.25</v>
      </c>
      <c r="W195" s="247">
        <v>6.5</v>
      </c>
      <c r="X195" s="247" t="s">
        <v>5</v>
      </c>
      <c r="Y195" s="226">
        <v>15.7</v>
      </c>
      <c r="Z195" s="226">
        <v>11550</v>
      </c>
      <c r="AD195" s="226">
        <v>0</v>
      </c>
      <c r="AF195" s="247">
        <v>4</v>
      </c>
      <c r="AG195" s="247" t="s">
        <v>125</v>
      </c>
      <c r="AH195" s="247">
        <v>5100</v>
      </c>
      <c r="AI195" s="247" t="s">
        <v>5</v>
      </c>
      <c r="AJ195" s="247">
        <v>8</v>
      </c>
      <c r="AK195" s="247">
        <v>8</v>
      </c>
      <c r="AL195" s="226">
        <v>550</v>
      </c>
      <c r="AM195" s="247">
        <v>200</v>
      </c>
      <c r="AN195" s="247">
        <v>1.2</v>
      </c>
      <c r="AO195" s="247" t="s">
        <v>5</v>
      </c>
      <c r="AP195" s="246"/>
      <c r="AQ195" s="246" t="s">
        <v>726</v>
      </c>
      <c r="AR195" s="226" t="s">
        <v>737</v>
      </c>
    </row>
    <row r="196" spans="1:44" ht="15" x14ac:dyDescent="0.2">
      <c r="A196" s="225">
        <v>10007202</v>
      </c>
      <c r="B196" s="246" t="s">
        <v>670</v>
      </c>
      <c r="C196" s="246" t="s">
        <v>671</v>
      </c>
      <c r="D196" s="246">
        <v>1</v>
      </c>
      <c r="E196" s="246" t="s">
        <v>639</v>
      </c>
      <c r="F196" s="226" t="s">
        <v>19</v>
      </c>
      <c r="G196" s="247">
        <v>1020</v>
      </c>
      <c r="H196" s="246" t="s">
        <v>318</v>
      </c>
      <c r="I196" s="227">
        <v>44534</v>
      </c>
      <c r="J196" s="246" t="s">
        <v>723</v>
      </c>
      <c r="K196" s="246" t="s">
        <v>2325</v>
      </c>
      <c r="L196" s="246">
        <v>125</v>
      </c>
      <c r="M196" s="246" t="s">
        <v>724</v>
      </c>
      <c r="N196" s="246" t="s">
        <v>54</v>
      </c>
      <c r="O196" s="246" t="s">
        <v>94</v>
      </c>
      <c r="P196" s="246" t="s">
        <v>2026</v>
      </c>
      <c r="Q196" s="247" t="s">
        <v>2393</v>
      </c>
      <c r="R196" s="246" t="s">
        <v>731</v>
      </c>
      <c r="S196" s="248" t="s">
        <v>798</v>
      </c>
      <c r="T196" s="246" t="s">
        <v>726</v>
      </c>
      <c r="U196" s="226" t="s">
        <v>797</v>
      </c>
      <c r="V196" s="226">
        <v>157.25</v>
      </c>
      <c r="W196" s="247">
        <v>6.5</v>
      </c>
      <c r="X196" s="247" t="s">
        <v>5</v>
      </c>
      <c r="Y196" s="226">
        <v>15.7</v>
      </c>
      <c r="Z196" s="226">
        <v>11550</v>
      </c>
      <c r="AD196" s="226">
        <v>0</v>
      </c>
      <c r="AF196" s="247">
        <v>5</v>
      </c>
      <c r="AG196" s="247" t="s">
        <v>125</v>
      </c>
      <c r="AH196" s="247">
        <v>5800</v>
      </c>
      <c r="AI196" s="247" t="s">
        <v>5</v>
      </c>
      <c r="AJ196" s="247">
        <v>9</v>
      </c>
      <c r="AK196" s="247">
        <v>9</v>
      </c>
      <c r="AL196" s="226">
        <v>400</v>
      </c>
      <c r="AM196" s="247">
        <v>270</v>
      </c>
      <c r="AN196" s="247">
        <v>1.5</v>
      </c>
      <c r="AO196" s="247" t="s">
        <v>5</v>
      </c>
      <c r="AP196" s="246"/>
      <c r="AQ196" s="246" t="s">
        <v>726</v>
      </c>
      <c r="AR196" s="226" t="s">
        <v>737</v>
      </c>
    </row>
    <row r="197" spans="1:44" ht="15" x14ac:dyDescent="0.2">
      <c r="A197" s="225">
        <v>10007202</v>
      </c>
      <c r="B197" s="246" t="s">
        <v>670</v>
      </c>
      <c r="C197" s="246" t="s">
        <v>671</v>
      </c>
      <c r="D197" s="246">
        <v>1</v>
      </c>
      <c r="E197" s="246" t="s">
        <v>639</v>
      </c>
      <c r="F197" s="226" t="s">
        <v>19</v>
      </c>
      <c r="G197" s="247">
        <v>1020</v>
      </c>
      <c r="H197" s="246" t="s">
        <v>318</v>
      </c>
      <c r="I197" s="227">
        <v>44534</v>
      </c>
      <c r="J197" s="246" t="s">
        <v>723</v>
      </c>
      <c r="K197" s="246" t="s">
        <v>2325</v>
      </c>
      <c r="L197" s="246">
        <v>125</v>
      </c>
      <c r="M197" s="246" t="s">
        <v>724</v>
      </c>
      <c r="N197" s="246" t="s">
        <v>54</v>
      </c>
      <c r="O197" s="246" t="s">
        <v>94</v>
      </c>
      <c r="P197" s="246" t="s">
        <v>2026</v>
      </c>
      <c r="Q197" s="247" t="s">
        <v>2393</v>
      </c>
      <c r="R197" s="246" t="s">
        <v>731</v>
      </c>
      <c r="S197" s="248" t="s">
        <v>798</v>
      </c>
      <c r="T197" s="246" t="s">
        <v>726</v>
      </c>
      <c r="U197" s="226" t="s">
        <v>797</v>
      </c>
      <c r="V197" s="226">
        <v>157.25</v>
      </c>
      <c r="W197" s="247">
        <v>6.5</v>
      </c>
      <c r="X197" s="247" t="s">
        <v>5</v>
      </c>
      <c r="Y197" s="226">
        <v>15.7</v>
      </c>
      <c r="Z197" s="226">
        <v>11550</v>
      </c>
      <c r="AD197" s="226">
        <v>0</v>
      </c>
      <c r="AF197" s="247">
        <v>6</v>
      </c>
      <c r="AG197" s="247" t="s">
        <v>125</v>
      </c>
      <c r="AH197" s="247">
        <v>6500</v>
      </c>
      <c r="AI197" s="247" t="s">
        <v>5</v>
      </c>
      <c r="AJ197" s="247">
        <v>9</v>
      </c>
      <c r="AK197" s="247">
        <v>9</v>
      </c>
      <c r="AL197" s="226">
        <v>100</v>
      </c>
      <c r="AM197" s="247">
        <v>150</v>
      </c>
      <c r="AN197" s="247">
        <v>1.2</v>
      </c>
      <c r="AO197" s="247" t="s">
        <v>5</v>
      </c>
      <c r="AP197" s="246"/>
      <c r="AQ197" s="246" t="s">
        <v>726</v>
      </c>
      <c r="AR197" s="226" t="s">
        <v>737</v>
      </c>
    </row>
    <row r="198" spans="1:44" x14ac:dyDescent="0.2">
      <c r="A198" s="225">
        <v>10007202</v>
      </c>
      <c r="B198" s="246" t="s">
        <v>670</v>
      </c>
      <c r="C198" s="246" t="s">
        <v>671</v>
      </c>
      <c r="D198" s="246">
        <v>1</v>
      </c>
      <c r="E198" s="246" t="s">
        <v>639</v>
      </c>
      <c r="F198" s="226" t="s">
        <v>19</v>
      </c>
      <c r="G198" s="247">
        <v>1020</v>
      </c>
      <c r="H198" s="246" t="s">
        <v>318</v>
      </c>
      <c r="I198" s="227">
        <v>44534</v>
      </c>
      <c r="J198" s="246" t="s">
        <v>723</v>
      </c>
      <c r="K198" s="246" t="s">
        <v>2325</v>
      </c>
      <c r="L198" s="246">
        <v>125</v>
      </c>
      <c r="M198" s="246" t="s">
        <v>724</v>
      </c>
      <c r="N198" s="246" t="s">
        <v>54</v>
      </c>
      <c r="O198" s="246" t="s">
        <v>94</v>
      </c>
      <c r="P198" s="246" t="s">
        <v>2026</v>
      </c>
      <c r="Q198" s="224" t="s">
        <v>2394</v>
      </c>
      <c r="R198" s="226" t="s">
        <v>426</v>
      </c>
      <c r="S198" s="226" t="s">
        <v>426</v>
      </c>
      <c r="T198" s="246" t="s">
        <v>753</v>
      </c>
      <c r="U198" s="226" t="s">
        <v>797</v>
      </c>
      <c r="V198" s="226">
        <v>168.8</v>
      </c>
      <c r="W198" s="247" t="s">
        <v>5</v>
      </c>
      <c r="X198" s="247" t="s">
        <v>5</v>
      </c>
      <c r="Y198" s="226">
        <v>15.4</v>
      </c>
      <c r="Z198" s="226">
        <v>0</v>
      </c>
      <c r="AD198" s="226">
        <v>0</v>
      </c>
      <c r="AF198" s="247">
        <v>1</v>
      </c>
      <c r="AG198" s="247" t="s">
        <v>359</v>
      </c>
      <c r="AH198" s="247" t="s">
        <v>5</v>
      </c>
      <c r="AI198" s="247" t="s">
        <v>5</v>
      </c>
      <c r="AJ198" s="247" t="s">
        <v>5</v>
      </c>
      <c r="AK198" s="247" t="s">
        <v>5</v>
      </c>
      <c r="AL198" s="226">
        <v>0</v>
      </c>
      <c r="AM198" s="247" t="s">
        <v>5</v>
      </c>
      <c r="AN198" s="247" t="s">
        <v>5</v>
      </c>
      <c r="AO198" s="247" t="s">
        <v>5</v>
      </c>
      <c r="AP198" s="246"/>
      <c r="AQ198" s="246" t="s">
        <v>753</v>
      </c>
      <c r="AR198" s="226" t="s">
        <v>737</v>
      </c>
    </row>
    <row r="199" spans="1:44" x14ac:dyDescent="0.2">
      <c r="A199" s="225">
        <v>10007202</v>
      </c>
      <c r="B199" s="246" t="s">
        <v>670</v>
      </c>
      <c r="C199" s="246" t="s">
        <v>671</v>
      </c>
      <c r="D199" s="246">
        <v>1</v>
      </c>
      <c r="E199" s="246" t="s">
        <v>639</v>
      </c>
      <c r="F199" s="226" t="s">
        <v>19</v>
      </c>
      <c r="G199" s="247">
        <v>1020</v>
      </c>
      <c r="H199" s="246" t="s">
        <v>318</v>
      </c>
      <c r="I199" s="227">
        <v>44534</v>
      </c>
      <c r="J199" s="246" t="s">
        <v>723</v>
      </c>
      <c r="K199" s="246" t="s">
        <v>2325</v>
      </c>
      <c r="L199" s="246">
        <v>125</v>
      </c>
      <c r="M199" s="246" t="s">
        <v>724</v>
      </c>
      <c r="N199" s="246" t="s">
        <v>54</v>
      </c>
      <c r="O199" s="246" t="s">
        <v>94</v>
      </c>
      <c r="P199" s="246" t="s">
        <v>2026</v>
      </c>
      <c r="Q199" s="224" t="s">
        <v>2395</v>
      </c>
      <c r="R199" s="226" t="s">
        <v>426</v>
      </c>
      <c r="S199" s="226" t="s">
        <v>426</v>
      </c>
      <c r="T199" s="246" t="s">
        <v>56</v>
      </c>
      <c r="U199" s="226" t="s">
        <v>797</v>
      </c>
      <c r="V199" s="226">
        <v>243.8</v>
      </c>
      <c r="W199" s="247" t="s">
        <v>5</v>
      </c>
      <c r="X199" s="247" t="s">
        <v>5</v>
      </c>
      <c r="Y199" s="226">
        <v>15.6</v>
      </c>
      <c r="Z199" s="226">
        <v>0</v>
      </c>
      <c r="AD199" s="226">
        <v>0</v>
      </c>
      <c r="AF199" s="247">
        <v>1</v>
      </c>
      <c r="AG199" s="247" t="s">
        <v>171</v>
      </c>
      <c r="AH199" s="247" t="s">
        <v>5</v>
      </c>
      <c r="AI199" s="247" t="s">
        <v>5</v>
      </c>
      <c r="AJ199" s="247">
        <v>0</v>
      </c>
      <c r="AK199" s="247" t="s">
        <v>5</v>
      </c>
      <c r="AL199" s="226">
        <v>567</v>
      </c>
      <c r="AM199" s="247">
        <v>1</v>
      </c>
      <c r="AN199" s="247">
        <v>3</v>
      </c>
      <c r="AO199" s="247" t="s">
        <v>5</v>
      </c>
      <c r="AP199" s="246"/>
      <c r="AQ199" s="246" t="s">
        <v>56</v>
      </c>
      <c r="AR199" s="226" t="s">
        <v>737</v>
      </c>
    </row>
    <row r="200" spans="1:44" ht="15" x14ac:dyDescent="0.2">
      <c r="A200" s="225">
        <v>10007202</v>
      </c>
      <c r="B200" s="246" t="s">
        <v>670</v>
      </c>
      <c r="C200" s="246" t="s">
        <v>671</v>
      </c>
      <c r="D200" s="246">
        <v>1</v>
      </c>
      <c r="E200" s="246" t="s">
        <v>639</v>
      </c>
      <c r="F200" s="226" t="s">
        <v>19</v>
      </c>
      <c r="G200" s="247">
        <v>1020</v>
      </c>
      <c r="H200" s="246" t="s">
        <v>318</v>
      </c>
      <c r="I200" s="227">
        <v>44534</v>
      </c>
      <c r="J200" s="246" t="s">
        <v>723</v>
      </c>
      <c r="K200" s="246" t="s">
        <v>2325</v>
      </c>
      <c r="L200" s="246">
        <v>125</v>
      </c>
      <c r="M200" s="246" t="s">
        <v>724</v>
      </c>
      <c r="N200" s="246" t="s">
        <v>54</v>
      </c>
      <c r="O200" s="246" t="s">
        <v>94</v>
      </c>
      <c r="P200" s="246" t="s">
        <v>2026</v>
      </c>
      <c r="Q200" s="247" t="s">
        <v>2396</v>
      </c>
      <c r="R200" s="246" t="s">
        <v>731</v>
      </c>
      <c r="S200" s="248" t="s">
        <v>798</v>
      </c>
      <c r="T200" s="246" t="s">
        <v>726</v>
      </c>
      <c r="U200" s="226" t="s">
        <v>797</v>
      </c>
      <c r="V200" s="226">
        <v>243.8</v>
      </c>
      <c r="W200" s="247">
        <v>9</v>
      </c>
      <c r="X200" s="247" t="s">
        <v>5</v>
      </c>
      <c r="Y200" s="226">
        <v>15.6</v>
      </c>
      <c r="Z200" s="226">
        <v>11350</v>
      </c>
      <c r="AD200" s="226">
        <v>0</v>
      </c>
      <c r="AF200" s="247">
        <v>1</v>
      </c>
      <c r="AG200" s="247" t="s">
        <v>125</v>
      </c>
      <c r="AH200" s="247">
        <v>0</v>
      </c>
      <c r="AI200" s="247" t="s">
        <v>5</v>
      </c>
      <c r="AJ200" s="247">
        <v>5</v>
      </c>
      <c r="AK200" s="247">
        <v>7</v>
      </c>
      <c r="AL200" s="226">
        <v>1200</v>
      </c>
      <c r="AM200" s="247">
        <v>420</v>
      </c>
      <c r="AN200" s="247">
        <v>1.2</v>
      </c>
      <c r="AO200" s="247" t="s">
        <v>5</v>
      </c>
      <c r="AP200" s="246"/>
      <c r="AQ200" s="246" t="s">
        <v>726</v>
      </c>
      <c r="AR200" s="226" t="s">
        <v>737</v>
      </c>
    </row>
    <row r="201" spans="1:44" x14ac:dyDescent="0.2">
      <c r="A201" s="225">
        <v>10007202</v>
      </c>
      <c r="B201" s="246" t="s">
        <v>670</v>
      </c>
      <c r="C201" s="246" t="s">
        <v>671</v>
      </c>
      <c r="D201" s="246">
        <v>1</v>
      </c>
      <c r="E201" s="246" t="s">
        <v>639</v>
      </c>
      <c r="F201" s="226" t="s">
        <v>19</v>
      </c>
      <c r="G201" s="247">
        <v>1020</v>
      </c>
      <c r="H201" s="246" t="s">
        <v>318</v>
      </c>
      <c r="I201" s="227">
        <v>44534</v>
      </c>
      <c r="J201" s="246" t="s">
        <v>723</v>
      </c>
      <c r="K201" s="246" t="s">
        <v>2325</v>
      </c>
      <c r="L201" s="246">
        <v>125</v>
      </c>
      <c r="M201" s="246" t="s">
        <v>724</v>
      </c>
      <c r="N201" s="246" t="s">
        <v>54</v>
      </c>
      <c r="O201" s="246" t="s">
        <v>94</v>
      </c>
      <c r="P201" s="246" t="s">
        <v>2026</v>
      </c>
      <c r="Q201" s="224" t="s">
        <v>2397</v>
      </c>
      <c r="R201" s="226" t="s">
        <v>426</v>
      </c>
      <c r="S201" s="226" t="s">
        <v>426</v>
      </c>
      <c r="T201" s="246" t="s">
        <v>726</v>
      </c>
      <c r="U201" s="226" t="s">
        <v>797</v>
      </c>
      <c r="V201" s="226">
        <v>254.15</v>
      </c>
      <c r="W201" s="247" t="s">
        <v>5</v>
      </c>
      <c r="X201" s="247" t="s">
        <v>5</v>
      </c>
      <c r="Y201" s="226">
        <v>15.6</v>
      </c>
      <c r="Z201" s="226">
        <v>0</v>
      </c>
      <c r="AD201" s="226">
        <v>0</v>
      </c>
      <c r="AF201" s="247">
        <v>1</v>
      </c>
      <c r="AG201" s="247" t="s">
        <v>171</v>
      </c>
      <c r="AH201" s="247" t="s">
        <v>5</v>
      </c>
      <c r="AI201" s="247" t="s">
        <v>5</v>
      </c>
      <c r="AJ201" s="247">
        <v>0</v>
      </c>
      <c r="AK201" s="247" t="s">
        <v>5</v>
      </c>
      <c r="AL201" s="226">
        <v>209</v>
      </c>
      <c r="AM201" s="247">
        <v>1</v>
      </c>
      <c r="AN201" s="247">
        <v>2</v>
      </c>
      <c r="AO201" s="247" t="s">
        <v>5</v>
      </c>
      <c r="AP201" s="246"/>
      <c r="AQ201" s="246" t="s">
        <v>726</v>
      </c>
      <c r="AR201" s="226" t="s">
        <v>737</v>
      </c>
    </row>
    <row r="202" spans="1:44" x14ac:dyDescent="0.2">
      <c r="A202" s="225">
        <v>10007202</v>
      </c>
      <c r="B202" s="246" t="s">
        <v>670</v>
      </c>
      <c r="C202" s="246" t="s">
        <v>671</v>
      </c>
      <c r="D202" s="246">
        <v>1</v>
      </c>
      <c r="E202" s="246" t="s">
        <v>639</v>
      </c>
      <c r="F202" s="226" t="s">
        <v>19</v>
      </c>
      <c r="G202" s="247">
        <v>1020</v>
      </c>
      <c r="H202" s="246" t="s">
        <v>318</v>
      </c>
      <c r="I202" s="227">
        <v>44534</v>
      </c>
      <c r="J202" s="246" t="s">
        <v>723</v>
      </c>
      <c r="K202" s="246" t="s">
        <v>2325</v>
      </c>
      <c r="L202" s="246">
        <v>125</v>
      </c>
      <c r="M202" s="246" t="s">
        <v>724</v>
      </c>
      <c r="N202" s="246" t="s">
        <v>54</v>
      </c>
      <c r="O202" s="246" t="s">
        <v>94</v>
      </c>
      <c r="P202" s="246" t="s">
        <v>2026</v>
      </c>
      <c r="Q202" s="224" t="s">
        <v>2398</v>
      </c>
      <c r="R202" s="226" t="s">
        <v>426</v>
      </c>
      <c r="S202" s="226" t="s">
        <v>426</v>
      </c>
      <c r="T202" s="246" t="s">
        <v>56</v>
      </c>
      <c r="U202" s="226" t="s">
        <v>797</v>
      </c>
      <c r="V202" s="226">
        <v>364.15</v>
      </c>
      <c r="W202" s="247" t="s">
        <v>5</v>
      </c>
      <c r="X202" s="247" t="s">
        <v>5</v>
      </c>
      <c r="Y202" s="226">
        <v>15.5</v>
      </c>
      <c r="Z202" s="226">
        <v>0</v>
      </c>
      <c r="AD202" s="226">
        <v>0</v>
      </c>
      <c r="AF202" s="247">
        <v>1</v>
      </c>
      <c r="AG202" s="247" t="s">
        <v>171</v>
      </c>
      <c r="AH202" s="247" t="s">
        <v>5</v>
      </c>
      <c r="AI202" s="247" t="s">
        <v>5</v>
      </c>
      <c r="AJ202" s="247">
        <v>0</v>
      </c>
      <c r="AK202" s="247" t="s">
        <v>5</v>
      </c>
      <c r="AL202" s="226">
        <v>579</v>
      </c>
      <c r="AM202" s="247">
        <v>1</v>
      </c>
      <c r="AN202" s="247">
        <v>3</v>
      </c>
      <c r="AO202" s="247" t="s">
        <v>5</v>
      </c>
      <c r="AP202" s="246"/>
      <c r="AQ202" s="246" t="s">
        <v>56</v>
      </c>
      <c r="AR202" s="226" t="s">
        <v>737</v>
      </c>
    </row>
    <row r="203" spans="1:44" ht="15" x14ac:dyDescent="0.2">
      <c r="A203" s="225">
        <v>10007202</v>
      </c>
      <c r="B203" s="246" t="s">
        <v>670</v>
      </c>
      <c r="C203" s="246" t="s">
        <v>671</v>
      </c>
      <c r="D203" s="246">
        <v>1</v>
      </c>
      <c r="E203" s="246" t="s">
        <v>639</v>
      </c>
      <c r="F203" s="226" t="s">
        <v>19</v>
      </c>
      <c r="G203" s="247">
        <v>1020</v>
      </c>
      <c r="H203" s="246" t="s">
        <v>318</v>
      </c>
      <c r="I203" s="227">
        <v>44534</v>
      </c>
      <c r="J203" s="246" t="s">
        <v>723</v>
      </c>
      <c r="K203" s="246" t="s">
        <v>2325</v>
      </c>
      <c r="L203" s="246">
        <v>125</v>
      </c>
      <c r="M203" s="246" t="s">
        <v>724</v>
      </c>
      <c r="N203" s="246" t="s">
        <v>54</v>
      </c>
      <c r="O203" s="246" t="s">
        <v>94</v>
      </c>
      <c r="P203" s="246" t="s">
        <v>2026</v>
      </c>
      <c r="Q203" s="247" t="s">
        <v>2399</v>
      </c>
      <c r="R203" s="246" t="s">
        <v>731</v>
      </c>
      <c r="S203" s="248" t="s">
        <v>798</v>
      </c>
      <c r="T203" s="246" t="s">
        <v>726</v>
      </c>
      <c r="U203" s="226" t="s">
        <v>797</v>
      </c>
      <c r="V203" s="226">
        <v>364.15</v>
      </c>
      <c r="W203" s="247">
        <v>5</v>
      </c>
      <c r="X203" s="247" t="s">
        <v>5</v>
      </c>
      <c r="Y203" s="226">
        <v>15.6</v>
      </c>
      <c r="Z203" s="226">
        <v>11650</v>
      </c>
      <c r="AD203" s="226">
        <v>0</v>
      </c>
      <c r="AF203" s="247">
        <v>1</v>
      </c>
      <c r="AG203" s="247" t="s">
        <v>125</v>
      </c>
      <c r="AH203" s="247">
        <v>0</v>
      </c>
      <c r="AI203" s="247" t="s">
        <v>5</v>
      </c>
      <c r="AJ203" s="247">
        <v>5</v>
      </c>
      <c r="AK203" s="247">
        <v>7</v>
      </c>
      <c r="AL203" s="226">
        <v>300</v>
      </c>
      <c r="AM203" s="247">
        <v>500</v>
      </c>
      <c r="AN203" s="247">
        <v>1.5</v>
      </c>
      <c r="AO203" s="247" t="s">
        <v>5</v>
      </c>
      <c r="AP203" s="246"/>
      <c r="AQ203" s="246" t="s">
        <v>726</v>
      </c>
      <c r="AR203" s="226" t="s">
        <v>737</v>
      </c>
    </row>
    <row r="204" spans="1:44" ht="15" x14ac:dyDescent="0.2">
      <c r="A204" s="225">
        <v>10007202</v>
      </c>
      <c r="B204" s="246" t="s">
        <v>670</v>
      </c>
      <c r="C204" s="246" t="s">
        <v>671</v>
      </c>
      <c r="D204" s="246">
        <v>1</v>
      </c>
      <c r="E204" s="246" t="s">
        <v>639</v>
      </c>
      <c r="F204" s="226" t="s">
        <v>19</v>
      </c>
      <c r="G204" s="247">
        <v>1020</v>
      </c>
      <c r="H204" s="246" t="s">
        <v>318</v>
      </c>
      <c r="I204" s="227">
        <v>44534</v>
      </c>
      <c r="J204" s="246" t="s">
        <v>723</v>
      </c>
      <c r="K204" s="246" t="s">
        <v>2325</v>
      </c>
      <c r="L204" s="246">
        <v>125</v>
      </c>
      <c r="M204" s="246" t="s">
        <v>724</v>
      </c>
      <c r="N204" s="246" t="s">
        <v>54</v>
      </c>
      <c r="O204" s="246" t="s">
        <v>94</v>
      </c>
      <c r="P204" s="246" t="s">
        <v>2026</v>
      </c>
      <c r="Q204" s="247" t="s">
        <v>2399</v>
      </c>
      <c r="R204" s="246" t="s">
        <v>731</v>
      </c>
      <c r="S204" s="248" t="s">
        <v>798</v>
      </c>
      <c r="T204" s="246" t="s">
        <v>726</v>
      </c>
      <c r="U204" s="226" t="s">
        <v>797</v>
      </c>
      <c r="V204" s="226">
        <v>364.15</v>
      </c>
      <c r="W204" s="247">
        <v>5</v>
      </c>
      <c r="X204" s="247" t="s">
        <v>5</v>
      </c>
      <c r="Y204" s="226">
        <v>15.6</v>
      </c>
      <c r="Z204" s="226">
        <v>11650</v>
      </c>
      <c r="AD204" s="226">
        <v>0</v>
      </c>
      <c r="AF204" s="226">
        <v>2</v>
      </c>
      <c r="AG204" s="224" t="s">
        <v>160</v>
      </c>
      <c r="AH204" s="226">
        <v>3500</v>
      </c>
      <c r="AI204" s="247" t="s">
        <v>5</v>
      </c>
      <c r="AJ204" s="226">
        <v>10</v>
      </c>
      <c r="AK204" s="226">
        <v>10</v>
      </c>
      <c r="AL204" s="226">
        <v>600</v>
      </c>
      <c r="AM204" s="226">
        <v>200</v>
      </c>
      <c r="AN204" s="226">
        <v>1</v>
      </c>
      <c r="AO204" s="247" t="s">
        <v>5</v>
      </c>
      <c r="AP204" s="246"/>
      <c r="AQ204" s="246" t="s">
        <v>726</v>
      </c>
      <c r="AR204" s="226" t="s">
        <v>737</v>
      </c>
    </row>
    <row r="205" spans="1:44" ht="15" x14ac:dyDescent="0.2">
      <c r="A205" s="225">
        <v>10007202</v>
      </c>
      <c r="B205" s="246" t="s">
        <v>670</v>
      </c>
      <c r="C205" s="246" t="s">
        <v>671</v>
      </c>
      <c r="D205" s="246">
        <v>1</v>
      </c>
      <c r="E205" s="246" t="s">
        <v>639</v>
      </c>
      <c r="F205" s="226" t="s">
        <v>19</v>
      </c>
      <c r="G205" s="247">
        <v>1020</v>
      </c>
      <c r="H205" s="246" t="s">
        <v>318</v>
      </c>
      <c r="I205" s="227">
        <v>44534</v>
      </c>
      <c r="J205" s="246" t="s">
        <v>723</v>
      </c>
      <c r="K205" s="246" t="s">
        <v>2325</v>
      </c>
      <c r="L205" s="246">
        <v>125</v>
      </c>
      <c r="M205" s="246" t="s">
        <v>724</v>
      </c>
      <c r="N205" s="246" t="s">
        <v>54</v>
      </c>
      <c r="O205" s="246" t="s">
        <v>94</v>
      </c>
      <c r="P205" s="246" t="s">
        <v>2026</v>
      </c>
      <c r="Q205" s="247" t="s">
        <v>2399</v>
      </c>
      <c r="R205" s="246" t="s">
        <v>731</v>
      </c>
      <c r="S205" s="248" t="s">
        <v>798</v>
      </c>
      <c r="T205" s="246" t="s">
        <v>726</v>
      </c>
      <c r="U205" s="226" t="s">
        <v>797</v>
      </c>
      <c r="V205" s="226">
        <v>364.15</v>
      </c>
      <c r="W205" s="247">
        <v>5</v>
      </c>
      <c r="X205" s="247" t="s">
        <v>5</v>
      </c>
      <c r="Y205" s="226">
        <v>15.6</v>
      </c>
      <c r="Z205" s="226">
        <v>11650</v>
      </c>
      <c r="AD205" s="226">
        <v>0</v>
      </c>
      <c r="AF205" s="226">
        <v>3</v>
      </c>
      <c r="AG205" s="247" t="s">
        <v>125</v>
      </c>
      <c r="AH205" s="226">
        <v>11400</v>
      </c>
      <c r="AI205" s="247" t="s">
        <v>5</v>
      </c>
      <c r="AJ205" s="226">
        <v>5</v>
      </c>
      <c r="AK205" s="226">
        <v>8</v>
      </c>
      <c r="AL205" s="226">
        <v>250</v>
      </c>
      <c r="AM205" s="226">
        <v>600</v>
      </c>
      <c r="AN205" s="226">
        <v>1.2</v>
      </c>
      <c r="AO205" s="247" t="s">
        <v>5</v>
      </c>
      <c r="AP205" s="246"/>
      <c r="AQ205" s="246" t="s">
        <v>726</v>
      </c>
      <c r="AR205" s="226" t="s">
        <v>737</v>
      </c>
    </row>
    <row r="206" spans="1:44" x14ac:dyDescent="0.2">
      <c r="A206" s="225">
        <v>10007202</v>
      </c>
      <c r="B206" s="246" t="s">
        <v>670</v>
      </c>
      <c r="C206" s="246" t="s">
        <v>671</v>
      </c>
      <c r="D206" s="246">
        <v>1</v>
      </c>
      <c r="E206" s="246" t="s">
        <v>639</v>
      </c>
      <c r="F206" s="226" t="s">
        <v>19</v>
      </c>
      <c r="G206" s="247">
        <v>1020</v>
      </c>
      <c r="H206" s="246" t="s">
        <v>318</v>
      </c>
      <c r="I206" s="227">
        <v>44534</v>
      </c>
      <c r="J206" s="246" t="s">
        <v>723</v>
      </c>
      <c r="K206" s="246" t="s">
        <v>2325</v>
      </c>
      <c r="L206" s="246">
        <v>125</v>
      </c>
      <c r="M206" s="246" t="s">
        <v>724</v>
      </c>
      <c r="N206" s="246" t="s">
        <v>54</v>
      </c>
      <c r="O206" s="246" t="s">
        <v>94</v>
      </c>
      <c r="P206" s="246" t="s">
        <v>2026</v>
      </c>
      <c r="Q206" s="224" t="s">
        <v>2400</v>
      </c>
      <c r="R206" s="226" t="s">
        <v>426</v>
      </c>
      <c r="S206" s="226" t="s">
        <v>426</v>
      </c>
      <c r="T206" s="246" t="s">
        <v>56</v>
      </c>
      <c r="U206" s="226" t="s">
        <v>797</v>
      </c>
      <c r="V206" s="226">
        <v>375.8</v>
      </c>
      <c r="W206" s="247" t="s">
        <v>5</v>
      </c>
      <c r="X206" s="247" t="s">
        <v>5</v>
      </c>
      <c r="Y206" s="226">
        <v>15.4</v>
      </c>
      <c r="Z206" s="226">
        <v>0</v>
      </c>
      <c r="AD206" s="226">
        <v>0</v>
      </c>
      <c r="AF206" s="247">
        <v>1</v>
      </c>
      <c r="AG206" s="247" t="s">
        <v>171</v>
      </c>
      <c r="AH206" s="247" t="s">
        <v>5</v>
      </c>
      <c r="AI206" s="247" t="s">
        <v>5</v>
      </c>
      <c r="AJ206" s="247">
        <v>0</v>
      </c>
      <c r="AK206" s="247" t="s">
        <v>5</v>
      </c>
      <c r="AL206" s="226">
        <v>628</v>
      </c>
      <c r="AM206" s="247">
        <v>1</v>
      </c>
      <c r="AN206" s="247">
        <v>3</v>
      </c>
      <c r="AO206" s="247" t="s">
        <v>5</v>
      </c>
      <c r="AP206" s="246"/>
      <c r="AQ206" s="246" t="s">
        <v>56</v>
      </c>
      <c r="AR206" s="226" t="s">
        <v>737</v>
      </c>
    </row>
    <row r="207" spans="1:44" x14ac:dyDescent="0.2">
      <c r="A207" s="225">
        <v>10007202</v>
      </c>
      <c r="B207" s="246" t="s">
        <v>670</v>
      </c>
      <c r="C207" s="246" t="s">
        <v>671</v>
      </c>
      <c r="D207" s="246">
        <v>1</v>
      </c>
      <c r="E207" s="246" t="s">
        <v>639</v>
      </c>
      <c r="F207" s="226" t="s">
        <v>19</v>
      </c>
      <c r="G207" s="247">
        <v>1020</v>
      </c>
      <c r="H207" s="246" t="s">
        <v>318</v>
      </c>
      <c r="I207" s="227">
        <v>44534</v>
      </c>
      <c r="J207" s="246" t="s">
        <v>723</v>
      </c>
      <c r="K207" s="246" t="s">
        <v>2325</v>
      </c>
      <c r="L207" s="246">
        <v>125</v>
      </c>
      <c r="M207" s="246" t="s">
        <v>724</v>
      </c>
      <c r="N207" s="246" t="s">
        <v>54</v>
      </c>
      <c r="O207" s="246" t="s">
        <v>94</v>
      </c>
      <c r="P207" s="246" t="s">
        <v>2026</v>
      </c>
      <c r="Q207" s="224" t="s">
        <v>2401</v>
      </c>
      <c r="R207" s="226" t="s">
        <v>426</v>
      </c>
      <c r="S207" s="226" t="s">
        <v>426</v>
      </c>
      <c r="T207" s="246" t="s">
        <v>56</v>
      </c>
      <c r="U207" s="226" t="s">
        <v>797</v>
      </c>
      <c r="V207" s="226">
        <v>405.8</v>
      </c>
      <c r="W207" s="247" t="s">
        <v>5</v>
      </c>
      <c r="X207" s="247" t="s">
        <v>5</v>
      </c>
      <c r="Y207" s="226">
        <v>15.5</v>
      </c>
      <c r="Z207" s="226">
        <v>0</v>
      </c>
      <c r="AD207" s="226">
        <v>0</v>
      </c>
      <c r="AF207" s="247">
        <v>1</v>
      </c>
      <c r="AG207" s="247" t="s">
        <v>171</v>
      </c>
      <c r="AH207" s="247" t="s">
        <v>5</v>
      </c>
      <c r="AI207" s="247" t="s">
        <v>5</v>
      </c>
      <c r="AJ207" s="247">
        <v>0</v>
      </c>
      <c r="AK207" s="247" t="s">
        <v>5</v>
      </c>
      <c r="AL207" s="226">
        <v>752</v>
      </c>
      <c r="AM207" s="247">
        <v>1</v>
      </c>
      <c r="AN207" s="247">
        <v>3</v>
      </c>
      <c r="AO207" s="247" t="s">
        <v>5</v>
      </c>
      <c r="AP207" s="246"/>
      <c r="AQ207" s="246" t="s">
        <v>56</v>
      </c>
      <c r="AR207" s="226" t="s">
        <v>737</v>
      </c>
    </row>
    <row r="208" spans="1:44" ht="15" x14ac:dyDescent="0.2">
      <c r="A208" s="225">
        <v>10007202</v>
      </c>
      <c r="B208" s="246" t="s">
        <v>670</v>
      </c>
      <c r="C208" s="246" t="s">
        <v>671</v>
      </c>
      <c r="D208" s="246">
        <v>1</v>
      </c>
      <c r="E208" s="246" t="s">
        <v>639</v>
      </c>
      <c r="F208" s="226" t="s">
        <v>19</v>
      </c>
      <c r="G208" s="247">
        <v>1020</v>
      </c>
      <c r="H208" s="246" t="s">
        <v>318</v>
      </c>
      <c r="I208" s="227">
        <v>44534</v>
      </c>
      <c r="J208" s="246" t="s">
        <v>723</v>
      </c>
      <c r="K208" s="246" t="s">
        <v>2325</v>
      </c>
      <c r="L208" s="246">
        <v>125</v>
      </c>
      <c r="M208" s="246" t="s">
        <v>724</v>
      </c>
      <c r="N208" s="246" t="s">
        <v>54</v>
      </c>
      <c r="O208" s="246" t="s">
        <v>94</v>
      </c>
      <c r="P208" s="246" t="s">
        <v>2026</v>
      </c>
      <c r="Q208" s="247" t="s">
        <v>2402</v>
      </c>
      <c r="R208" s="246" t="s">
        <v>731</v>
      </c>
      <c r="S208" s="248" t="s">
        <v>798</v>
      </c>
      <c r="T208" s="246" t="s">
        <v>726</v>
      </c>
      <c r="U208" s="226" t="s">
        <v>797</v>
      </c>
      <c r="V208" s="226">
        <v>405.8</v>
      </c>
      <c r="W208" s="247">
        <v>7</v>
      </c>
      <c r="X208" s="247" t="s">
        <v>5</v>
      </c>
      <c r="Y208" s="226">
        <v>15.5</v>
      </c>
      <c r="Z208" s="226">
        <v>10960</v>
      </c>
      <c r="AD208" s="226">
        <v>0</v>
      </c>
      <c r="AF208" s="247">
        <v>1</v>
      </c>
      <c r="AG208" s="247" t="s">
        <v>125</v>
      </c>
      <c r="AH208" s="247">
        <v>4700</v>
      </c>
      <c r="AI208" s="247" t="s">
        <v>5</v>
      </c>
      <c r="AJ208" s="247">
        <v>3</v>
      </c>
      <c r="AK208" s="247">
        <v>6</v>
      </c>
      <c r="AL208" s="226">
        <v>850</v>
      </c>
      <c r="AM208" s="247">
        <v>550</v>
      </c>
      <c r="AN208" s="247">
        <v>1</v>
      </c>
      <c r="AO208" s="247" t="s">
        <v>5</v>
      </c>
      <c r="AP208" s="246"/>
      <c r="AQ208" s="246" t="s">
        <v>726</v>
      </c>
      <c r="AR208" s="226" t="s">
        <v>737</v>
      </c>
    </row>
    <row r="209" spans="1:44" ht="15" x14ac:dyDescent="0.2">
      <c r="A209" s="225">
        <v>10007202</v>
      </c>
      <c r="B209" s="246" t="s">
        <v>670</v>
      </c>
      <c r="C209" s="246" t="s">
        <v>671</v>
      </c>
      <c r="D209" s="246">
        <v>1</v>
      </c>
      <c r="E209" s="246" t="s">
        <v>639</v>
      </c>
      <c r="F209" s="226" t="s">
        <v>19</v>
      </c>
      <c r="G209" s="247">
        <v>1020</v>
      </c>
      <c r="H209" s="246" t="s">
        <v>318</v>
      </c>
      <c r="I209" s="227">
        <v>44534</v>
      </c>
      <c r="J209" s="246" t="s">
        <v>723</v>
      </c>
      <c r="K209" s="246" t="s">
        <v>2325</v>
      </c>
      <c r="L209" s="246">
        <v>125</v>
      </c>
      <c r="M209" s="246" t="s">
        <v>724</v>
      </c>
      <c r="N209" s="246" t="s">
        <v>54</v>
      </c>
      <c r="O209" s="246" t="s">
        <v>94</v>
      </c>
      <c r="P209" s="246" t="s">
        <v>2026</v>
      </c>
      <c r="Q209" s="247" t="s">
        <v>2402</v>
      </c>
      <c r="R209" s="246" t="s">
        <v>731</v>
      </c>
      <c r="S209" s="248" t="s">
        <v>798</v>
      </c>
      <c r="T209" s="246" t="s">
        <v>726</v>
      </c>
      <c r="U209" s="226" t="s">
        <v>797</v>
      </c>
      <c r="V209" s="226">
        <v>405.8</v>
      </c>
      <c r="W209" s="247">
        <v>7</v>
      </c>
      <c r="X209" s="247" t="s">
        <v>5</v>
      </c>
      <c r="Y209" s="226">
        <v>15.5</v>
      </c>
      <c r="Z209" s="226">
        <v>10960</v>
      </c>
      <c r="AD209" s="226">
        <v>0</v>
      </c>
      <c r="AF209" s="247">
        <v>2</v>
      </c>
      <c r="AG209" s="247" t="s">
        <v>125</v>
      </c>
      <c r="AH209" s="247">
        <v>8500</v>
      </c>
      <c r="AI209" s="247" t="s">
        <v>5</v>
      </c>
      <c r="AJ209" s="247">
        <v>6</v>
      </c>
      <c r="AK209" s="247">
        <v>6</v>
      </c>
      <c r="AL209" s="226">
        <v>200</v>
      </c>
      <c r="AM209" s="247">
        <v>200</v>
      </c>
      <c r="AN209" s="247">
        <v>1.5</v>
      </c>
      <c r="AO209" s="247" t="s">
        <v>5</v>
      </c>
      <c r="AP209" s="246"/>
      <c r="AQ209" s="246" t="s">
        <v>726</v>
      </c>
      <c r="AR209" s="226" t="s">
        <v>737</v>
      </c>
    </row>
    <row r="210" spans="1:44" x14ac:dyDescent="0.2">
      <c r="A210" s="225">
        <v>10007202</v>
      </c>
      <c r="B210" s="246" t="s">
        <v>670</v>
      </c>
      <c r="C210" s="246" t="s">
        <v>671</v>
      </c>
      <c r="D210" s="246">
        <v>1</v>
      </c>
      <c r="E210" s="246" t="s">
        <v>639</v>
      </c>
      <c r="F210" s="226" t="s">
        <v>19</v>
      </c>
      <c r="G210" s="247">
        <v>1020</v>
      </c>
      <c r="H210" s="246" t="s">
        <v>318</v>
      </c>
      <c r="I210" s="227">
        <v>44534</v>
      </c>
      <c r="J210" s="246" t="s">
        <v>723</v>
      </c>
      <c r="K210" s="246" t="s">
        <v>2325</v>
      </c>
      <c r="L210" s="246">
        <v>125</v>
      </c>
      <c r="M210" s="246" t="s">
        <v>724</v>
      </c>
      <c r="N210" s="246" t="s">
        <v>54</v>
      </c>
      <c r="O210" s="246" t="s">
        <v>94</v>
      </c>
      <c r="P210" s="246" t="s">
        <v>2026</v>
      </c>
      <c r="Q210" s="224" t="s">
        <v>2403</v>
      </c>
      <c r="R210" s="226" t="s">
        <v>426</v>
      </c>
      <c r="S210" s="226" t="s">
        <v>426</v>
      </c>
      <c r="T210" s="246" t="s">
        <v>56</v>
      </c>
      <c r="U210" s="226" t="s">
        <v>797</v>
      </c>
      <c r="V210" s="226">
        <v>416.76</v>
      </c>
      <c r="W210" s="247" t="s">
        <v>5</v>
      </c>
      <c r="X210" s="247" t="s">
        <v>5</v>
      </c>
      <c r="Y210" s="226">
        <v>15.6</v>
      </c>
      <c r="Z210" s="226">
        <v>0</v>
      </c>
      <c r="AD210" s="226">
        <v>0</v>
      </c>
      <c r="AF210" s="247">
        <v>1</v>
      </c>
      <c r="AG210" s="247" t="s">
        <v>171</v>
      </c>
      <c r="AH210" s="247" t="s">
        <v>5</v>
      </c>
      <c r="AI210" s="247" t="s">
        <v>5</v>
      </c>
      <c r="AJ210" s="247">
        <v>0</v>
      </c>
      <c r="AK210" s="247" t="s">
        <v>5</v>
      </c>
      <c r="AL210" s="226">
        <v>795</v>
      </c>
      <c r="AM210" s="247">
        <v>1</v>
      </c>
      <c r="AN210" s="247">
        <v>3</v>
      </c>
      <c r="AO210" s="247" t="s">
        <v>5</v>
      </c>
      <c r="AP210" s="246"/>
      <c r="AQ210" s="246" t="s">
        <v>56</v>
      </c>
      <c r="AR210" s="226" t="s">
        <v>737</v>
      </c>
    </row>
    <row r="211" spans="1:44" ht="15" x14ac:dyDescent="0.2">
      <c r="A211" s="225">
        <v>10007202</v>
      </c>
      <c r="B211" s="246" t="s">
        <v>670</v>
      </c>
      <c r="C211" s="246" t="s">
        <v>671</v>
      </c>
      <c r="D211" s="246">
        <v>1</v>
      </c>
      <c r="E211" s="246" t="s">
        <v>639</v>
      </c>
      <c r="F211" s="226" t="s">
        <v>19</v>
      </c>
      <c r="G211" s="247">
        <v>1020</v>
      </c>
      <c r="H211" s="246" t="s">
        <v>318</v>
      </c>
      <c r="I211" s="227">
        <v>44534</v>
      </c>
      <c r="J211" s="246" t="s">
        <v>723</v>
      </c>
      <c r="K211" s="246" t="s">
        <v>2325</v>
      </c>
      <c r="L211" s="246">
        <v>125</v>
      </c>
      <c r="M211" s="246" t="s">
        <v>724</v>
      </c>
      <c r="N211" s="246" t="s">
        <v>54</v>
      </c>
      <c r="O211" s="246" t="s">
        <v>94</v>
      </c>
      <c r="P211" s="246" t="s">
        <v>2026</v>
      </c>
      <c r="Q211" s="247" t="s">
        <v>2404</v>
      </c>
      <c r="R211" s="246" t="s">
        <v>731</v>
      </c>
      <c r="S211" s="248" t="s">
        <v>798</v>
      </c>
      <c r="T211" s="246" t="s">
        <v>726</v>
      </c>
      <c r="U211" s="226" t="s">
        <v>797</v>
      </c>
      <c r="V211" s="226">
        <v>416.76</v>
      </c>
      <c r="W211" s="247">
        <v>3</v>
      </c>
      <c r="X211" s="247" t="s">
        <v>5</v>
      </c>
      <c r="Y211" s="226">
        <v>16</v>
      </c>
      <c r="Z211" s="226">
        <v>11630</v>
      </c>
      <c r="AD211" s="226">
        <v>0</v>
      </c>
      <c r="AF211" s="247">
        <v>1</v>
      </c>
      <c r="AG211" s="247" t="s">
        <v>160</v>
      </c>
      <c r="AH211" s="247">
        <v>6200</v>
      </c>
      <c r="AI211" s="247" t="s">
        <v>5</v>
      </c>
      <c r="AJ211" s="271">
        <v>12</v>
      </c>
      <c r="AK211" s="271">
        <v>12</v>
      </c>
      <c r="AL211" s="226">
        <v>60</v>
      </c>
      <c r="AM211" s="247">
        <v>30</v>
      </c>
      <c r="AN211" s="247">
        <v>1.5</v>
      </c>
      <c r="AO211" s="247" t="s">
        <v>5</v>
      </c>
      <c r="AP211" s="246"/>
      <c r="AQ211" s="246" t="s">
        <v>726</v>
      </c>
      <c r="AR211" s="226" t="s">
        <v>737</v>
      </c>
    </row>
    <row r="212" spans="1:44" ht="15" x14ac:dyDescent="0.2">
      <c r="A212" s="225">
        <v>10007202</v>
      </c>
      <c r="B212" s="246" t="s">
        <v>670</v>
      </c>
      <c r="C212" s="246" t="s">
        <v>671</v>
      </c>
      <c r="D212" s="246">
        <v>1</v>
      </c>
      <c r="E212" s="246" t="s">
        <v>639</v>
      </c>
      <c r="F212" s="226" t="s">
        <v>19</v>
      </c>
      <c r="G212" s="247">
        <v>1020</v>
      </c>
      <c r="H212" s="246" t="s">
        <v>318</v>
      </c>
      <c r="I212" s="227">
        <v>44534</v>
      </c>
      <c r="J212" s="246" t="s">
        <v>723</v>
      </c>
      <c r="K212" s="246" t="s">
        <v>2325</v>
      </c>
      <c r="L212" s="246">
        <v>125</v>
      </c>
      <c r="M212" s="246" t="s">
        <v>724</v>
      </c>
      <c r="N212" s="246" t="s">
        <v>54</v>
      </c>
      <c r="O212" s="246" t="s">
        <v>94</v>
      </c>
      <c r="P212" s="246" t="s">
        <v>2026</v>
      </c>
      <c r="Q212" s="247" t="s">
        <v>2404</v>
      </c>
      <c r="R212" s="246" t="s">
        <v>731</v>
      </c>
      <c r="S212" s="248" t="s">
        <v>798</v>
      </c>
      <c r="T212" s="246" t="s">
        <v>726</v>
      </c>
      <c r="U212" s="226" t="s">
        <v>797</v>
      </c>
      <c r="V212" s="226">
        <v>416.76</v>
      </c>
      <c r="W212" s="247">
        <v>3</v>
      </c>
      <c r="X212" s="247" t="s">
        <v>5</v>
      </c>
      <c r="Y212" s="226">
        <v>16</v>
      </c>
      <c r="Z212" s="226">
        <v>11630</v>
      </c>
      <c r="AD212" s="226">
        <v>0</v>
      </c>
      <c r="AF212" s="226">
        <v>2</v>
      </c>
      <c r="AG212" s="224" t="s">
        <v>133</v>
      </c>
      <c r="AH212" s="247">
        <v>7200</v>
      </c>
      <c r="AI212" s="247" t="s">
        <v>5</v>
      </c>
      <c r="AJ212" s="247">
        <v>1</v>
      </c>
      <c r="AK212" s="247">
        <v>2</v>
      </c>
      <c r="AL212" s="226">
        <v>1400</v>
      </c>
      <c r="AM212" s="247">
        <v>440</v>
      </c>
      <c r="AN212" s="247">
        <v>1</v>
      </c>
      <c r="AO212" s="247" t="s">
        <v>5</v>
      </c>
      <c r="AP212" s="246"/>
      <c r="AQ212" s="246" t="s">
        <v>726</v>
      </c>
      <c r="AR212" s="226" t="s">
        <v>737</v>
      </c>
    </row>
    <row r="213" spans="1:44" ht="15" x14ac:dyDescent="0.2">
      <c r="A213" s="225">
        <v>10007202</v>
      </c>
      <c r="B213" s="246" t="s">
        <v>670</v>
      </c>
      <c r="C213" s="246" t="s">
        <v>671</v>
      </c>
      <c r="D213" s="246">
        <v>1</v>
      </c>
      <c r="E213" s="246" t="s">
        <v>639</v>
      </c>
      <c r="F213" s="226" t="s">
        <v>19</v>
      </c>
      <c r="G213" s="247">
        <v>1020</v>
      </c>
      <c r="H213" s="246" t="s">
        <v>318</v>
      </c>
      <c r="I213" s="227">
        <v>44534</v>
      </c>
      <c r="J213" s="246" t="s">
        <v>723</v>
      </c>
      <c r="K213" s="246" t="s">
        <v>2325</v>
      </c>
      <c r="L213" s="246">
        <v>125</v>
      </c>
      <c r="M213" s="246" t="s">
        <v>724</v>
      </c>
      <c r="N213" s="246" t="s">
        <v>54</v>
      </c>
      <c r="O213" s="246" t="s">
        <v>94</v>
      </c>
      <c r="P213" s="246" t="s">
        <v>2026</v>
      </c>
      <c r="Q213" s="247" t="s">
        <v>2404</v>
      </c>
      <c r="R213" s="246" t="s">
        <v>731</v>
      </c>
      <c r="S213" s="248" t="s">
        <v>798</v>
      </c>
      <c r="T213" s="246" t="s">
        <v>726</v>
      </c>
      <c r="U213" s="226" t="s">
        <v>797</v>
      </c>
      <c r="V213" s="226">
        <v>416.76</v>
      </c>
      <c r="W213" s="247">
        <v>3</v>
      </c>
      <c r="X213" s="247" t="s">
        <v>5</v>
      </c>
      <c r="Y213" s="226">
        <v>16</v>
      </c>
      <c r="Z213" s="226">
        <v>11630</v>
      </c>
      <c r="AD213" s="226">
        <v>0</v>
      </c>
      <c r="AF213" s="226">
        <v>3</v>
      </c>
      <c r="AG213" s="224" t="s">
        <v>100</v>
      </c>
      <c r="AH213" s="247">
        <v>10470</v>
      </c>
      <c r="AI213" s="247" t="s">
        <v>5</v>
      </c>
      <c r="AJ213" s="271">
        <v>9.5</v>
      </c>
      <c r="AK213" s="271">
        <v>9.5</v>
      </c>
      <c r="AL213" s="226">
        <v>20</v>
      </c>
      <c r="AM213" s="247">
        <v>50</v>
      </c>
      <c r="AN213" s="247">
        <v>1.5</v>
      </c>
      <c r="AO213" s="247" t="s">
        <v>5</v>
      </c>
      <c r="AP213" s="246"/>
      <c r="AQ213" s="246" t="s">
        <v>726</v>
      </c>
      <c r="AR213" s="226" t="s">
        <v>737</v>
      </c>
    </row>
    <row r="214" spans="1:44" x14ac:dyDescent="0.2">
      <c r="A214" s="225">
        <v>10007202</v>
      </c>
      <c r="B214" s="246" t="s">
        <v>670</v>
      </c>
      <c r="C214" s="246" t="s">
        <v>671</v>
      </c>
      <c r="D214" s="246">
        <v>1</v>
      </c>
      <c r="E214" s="246" t="s">
        <v>639</v>
      </c>
      <c r="F214" s="226" t="s">
        <v>19</v>
      </c>
      <c r="G214" s="247">
        <v>1020</v>
      </c>
      <c r="H214" s="246" t="s">
        <v>318</v>
      </c>
      <c r="I214" s="227">
        <v>44534</v>
      </c>
      <c r="J214" s="246" t="s">
        <v>723</v>
      </c>
      <c r="K214" s="246" t="s">
        <v>2325</v>
      </c>
      <c r="L214" s="246">
        <v>125</v>
      </c>
      <c r="M214" s="246" t="s">
        <v>724</v>
      </c>
      <c r="N214" s="246" t="s">
        <v>54</v>
      </c>
      <c r="O214" s="246" t="s">
        <v>94</v>
      </c>
      <c r="P214" s="246" t="s">
        <v>2026</v>
      </c>
      <c r="Q214" s="224" t="s">
        <v>2405</v>
      </c>
      <c r="R214" s="226" t="s">
        <v>426</v>
      </c>
      <c r="S214" s="226" t="s">
        <v>426</v>
      </c>
      <c r="T214" s="246" t="s">
        <v>56</v>
      </c>
      <c r="U214" s="226" t="s">
        <v>797</v>
      </c>
      <c r="V214" s="226">
        <v>428.38</v>
      </c>
      <c r="W214" s="247" t="s">
        <v>5</v>
      </c>
      <c r="X214" s="247" t="s">
        <v>5</v>
      </c>
      <c r="Y214" s="226">
        <v>16</v>
      </c>
      <c r="Z214" s="226">
        <v>0</v>
      </c>
      <c r="AD214" s="226">
        <v>0</v>
      </c>
      <c r="AF214" s="247">
        <v>1</v>
      </c>
      <c r="AG214" s="247" t="s">
        <v>171</v>
      </c>
      <c r="AH214" s="247" t="s">
        <v>5</v>
      </c>
      <c r="AI214" s="247" t="s">
        <v>5</v>
      </c>
      <c r="AJ214" s="247">
        <v>0</v>
      </c>
      <c r="AK214" s="247" t="s">
        <v>5</v>
      </c>
      <c r="AL214" s="226">
        <v>638</v>
      </c>
      <c r="AM214" s="247">
        <v>1</v>
      </c>
      <c r="AN214" s="247">
        <v>3</v>
      </c>
      <c r="AO214" s="247" t="s">
        <v>5</v>
      </c>
      <c r="AP214" s="246"/>
      <c r="AQ214" s="246" t="s">
        <v>56</v>
      </c>
      <c r="AR214" s="226" t="s">
        <v>737</v>
      </c>
    </row>
    <row r="215" spans="1:44" x14ac:dyDescent="0.2">
      <c r="A215" s="225">
        <v>10010301</v>
      </c>
      <c r="B215" s="246" t="s">
        <v>670</v>
      </c>
      <c r="C215" s="246" t="s">
        <v>671</v>
      </c>
      <c r="D215" s="246" t="s">
        <v>685</v>
      </c>
      <c r="E215" s="226" t="s">
        <v>20</v>
      </c>
      <c r="F215" s="224">
        <v>8</v>
      </c>
      <c r="G215" s="224">
        <v>1020</v>
      </c>
      <c r="H215" s="226" t="s">
        <v>318</v>
      </c>
      <c r="I215" s="227">
        <v>44525</v>
      </c>
      <c r="J215" s="226" t="s">
        <v>723</v>
      </c>
      <c r="K215" s="226" t="s">
        <v>2028</v>
      </c>
      <c r="L215" s="226">
        <v>150.25</v>
      </c>
      <c r="M215" s="246" t="s">
        <v>724</v>
      </c>
      <c r="N215" s="226" t="s">
        <v>54</v>
      </c>
      <c r="O215" s="226" t="s">
        <v>94</v>
      </c>
      <c r="P215" s="246" t="s">
        <v>2026</v>
      </c>
      <c r="Q215" s="224" t="s">
        <v>2406</v>
      </c>
      <c r="R215" s="226" t="s">
        <v>426</v>
      </c>
      <c r="S215" s="226" t="s">
        <v>426</v>
      </c>
      <c r="T215" s="246" t="s">
        <v>56</v>
      </c>
      <c r="U215" s="226" t="s">
        <v>2326</v>
      </c>
      <c r="V215" s="226">
        <v>106</v>
      </c>
      <c r="W215" s="247" t="s">
        <v>5</v>
      </c>
      <c r="X215" s="247" t="s">
        <v>5</v>
      </c>
      <c r="Y215" s="226">
        <v>12.6</v>
      </c>
      <c r="Z215" s="226">
        <v>0</v>
      </c>
      <c r="AD215" s="226">
        <v>0</v>
      </c>
      <c r="AF215" s="247">
        <v>1</v>
      </c>
      <c r="AG215" s="247" t="s">
        <v>171</v>
      </c>
      <c r="AH215" s="247" t="s">
        <v>5</v>
      </c>
      <c r="AI215" s="247" t="s">
        <v>5</v>
      </c>
      <c r="AJ215" s="247">
        <v>0</v>
      </c>
      <c r="AK215" s="247" t="s">
        <v>5</v>
      </c>
      <c r="AL215" s="226">
        <v>671</v>
      </c>
      <c r="AM215" s="247">
        <v>1</v>
      </c>
      <c r="AN215" s="247">
        <v>3</v>
      </c>
      <c r="AO215" s="247" t="s">
        <v>5</v>
      </c>
      <c r="AP215" s="246"/>
      <c r="AQ215" s="246" t="s">
        <v>56</v>
      </c>
      <c r="AR215" s="226" t="s">
        <v>737</v>
      </c>
    </row>
    <row r="216" spans="1:44" ht="15" x14ac:dyDescent="0.25">
      <c r="A216" s="225">
        <v>10010301</v>
      </c>
      <c r="B216" s="246" t="s">
        <v>670</v>
      </c>
      <c r="C216" s="246" t="s">
        <v>671</v>
      </c>
      <c r="D216" s="246" t="s">
        <v>685</v>
      </c>
      <c r="E216" s="226" t="s">
        <v>20</v>
      </c>
      <c r="F216" s="224">
        <v>8</v>
      </c>
      <c r="G216" s="224">
        <v>1020</v>
      </c>
      <c r="H216" s="226" t="s">
        <v>318</v>
      </c>
      <c r="I216" s="227">
        <v>44525</v>
      </c>
      <c r="J216" s="226" t="s">
        <v>723</v>
      </c>
      <c r="K216" s="226" t="s">
        <v>2028</v>
      </c>
      <c r="L216" s="226">
        <v>150.25</v>
      </c>
      <c r="M216" s="246" t="s">
        <v>724</v>
      </c>
      <c r="N216" s="226" t="s">
        <v>54</v>
      </c>
      <c r="O216" s="226" t="s">
        <v>94</v>
      </c>
      <c r="P216" s="246" t="s">
        <v>2026</v>
      </c>
      <c r="Q216" s="224" t="s">
        <v>2335</v>
      </c>
      <c r="R216" s="226" t="s">
        <v>731</v>
      </c>
      <c r="S216" s="228" t="s">
        <v>1710</v>
      </c>
      <c r="T216" s="246" t="s">
        <v>726</v>
      </c>
      <c r="U216" s="226" t="s">
        <v>2326</v>
      </c>
      <c r="V216" s="226">
        <v>106</v>
      </c>
      <c r="W216" s="224">
        <v>5.8</v>
      </c>
      <c r="X216" s="247" t="s">
        <v>5</v>
      </c>
      <c r="Y216" s="224">
        <v>12.8</v>
      </c>
      <c r="Z216" s="224">
        <v>11200</v>
      </c>
      <c r="AA216" s="224"/>
      <c r="AB216" s="224"/>
      <c r="AC216" s="224"/>
      <c r="AD216" s="224">
        <v>0</v>
      </c>
      <c r="AE216" s="224"/>
      <c r="AF216" s="224">
        <v>1</v>
      </c>
      <c r="AG216" s="247" t="s">
        <v>125</v>
      </c>
      <c r="AH216" s="247">
        <v>3200</v>
      </c>
      <c r="AI216" s="247" t="s">
        <v>5</v>
      </c>
      <c r="AJ216" s="271">
        <v>4</v>
      </c>
      <c r="AK216" s="271">
        <v>4</v>
      </c>
      <c r="AL216" s="226">
        <v>450</v>
      </c>
      <c r="AM216" s="247">
        <v>280</v>
      </c>
      <c r="AN216" s="247">
        <v>1</v>
      </c>
      <c r="AO216" s="247" t="s">
        <v>5</v>
      </c>
      <c r="AP216" s="246"/>
      <c r="AQ216" s="246" t="s">
        <v>726</v>
      </c>
      <c r="AR216" s="226" t="s">
        <v>737</v>
      </c>
    </row>
    <row r="217" spans="1:44" ht="15" x14ac:dyDescent="0.25">
      <c r="A217" s="225">
        <v>10010301</v>
      </c>
      <c r="B217" s="246" t="s">
        <v>670</v>
      </c>
      <c r="C217" s="246" t="s">
        <v>671</v>
      </c>
      <c r="D217" s="246" t="s">
        <v>685</v>
      </c>
      <c r="E217" s="226" t="s">
        <v>20</v>
      </c>
      <c r="F217" s="224">
        <v>8</v>
      </c>
      <c r="G217" s="224">
        <v>1020</v>
      </c>
      <c r="H217" s="226" t="s">
        <v>318</v>
      </c>
      <c r="I217" s="227">
        <v>44525</v>
      </c>
      <c r="J217" s="226" t="s">
        <v>723</v>
      </c>
      <c r="K217" s="226" t="s">
        <v>2028</v>
      </c>
      <c r="L217" s="226">
        <v>150.25</v>
      </c>
      <c r="M217" s="246" t="s">
        <v>724</v>
      </c>
      <c r="N217" s="226" t="s">
        <v>54</v>
      </c>
      <c r="O217" s="226" t="s">
        <v>94</v>
      </c>
      <c r="P217" s="246" t="s">
        <v>2026</v>
      </c>
      <c r="Q217" s="224" t="s">
        <v>2335</v>
      </c>
      <c r="R217" s="226" t="s">
        <v>731</v>
      </c>
      <c r="S217" s="228" t="s">
        <v>1710</v>
      </c>
      <c r="T217" s="246" t="s">
        <v>726</v>
      </c>
      <c r="U217" s="226" t="s">
        <v>2326</v>
      </c>
      <c r="V217" s="226">
        <v>106</v>
      </c>
      <c r="W217" s="224">
        <v>5.8</v>
      </c>
      <c r="X217" s="247" t="s">
        <v>5</v>
      </c>
      <c r="Y217" s="224">
        <v>12.8</v>
      </c>
      <c r="Z217" s="224">
        <v>11200</v>
      </c>
      <c r="AA217" s="224"/>
      <c r="AB217" s="224"/>
      <c r="AC217" s="224"/>
      <c r="AD217" s="224">
        <v>0</v>
      </c>
      <c r="AE217" s="224"/>
      <c r="AF217" s="224">
        <v>2</v>
      </c>
      <c r="AG217" s="247" t="s">
        <v>125</v>
      </c>
      <c r="AH217" s="247">
        <v>6300</v>
      </c>
      <c r="AI217" s="247" t="s">
        <v>5</v>
      </c>
      <c r="AJ217" s="271">
        <v>3</v>
      </c>
      <c r="AK217" s="271">
        <v>3</v>
      </c>
      <c r="AL217" s="226">
        <v>250</v>
      </c>
      <c r="AM217" s="247">
        <v>120</v>
      </c>
      <c r="AN217" s="247">
        <v>1</v>
      </c>
      <c r="AO217" s="247" t="s">
        <v>5</v>
      </c>
      <c r="AP217" s="246"/>
      <c r="AQ217" s="246" t="s">
        <v>726</v>
      </c>
      <c r="AR217" s="226" t="s">
        <v>737</v>
      </c>
    </row>
    <row r="218" spans="1:44" ht="15" x14ac:dyDescent="0.25">
      <c r="A218" s="225">
        <v>10010301</v>
      </c>
      <c r="B218" s="246" t="s">
        <v>670</v>
      </c>
      <c r="C218" s="246" t="s">
        <v>671</v>
      </c>
      <c r="D218" s="246" t="s">
        <v>685</v>
      </c>
      <c r="E218" s="226" t="s">
        <v>20</v>
      </c>
      <c r="F218" s="224">
        <v>8</v>
      </c>
      <c r="G218" s="224">
        <v>1020</v>
      </c>
      <c r="H218" s="226" t="s">
        <v>318</v>
      </c>
      <c r="I218" s="227">
        <v>44525</v>
      </c>
      <c r="J218" s="226" t="s">
        <v>723</v>
      </c>
      <c r="K218" s="226" t="s">
        <v>2028</v>
      </c>
      <c r="L218" s="226">
        <v>150.25</v>
      </c>
      <c r="M218" s="246" t="s">
        <v>724</v>
      </c>
      <c r="N218" s="226" t="s">
        <v>54</v>
      </c>
      <c r="O218" s="226" t="s">
        <v>94</v>
      </c>
      <c r="P218" s="246" t="s">
        <v>2026</v>
      </c>
      <c r="Q218" s="224" t="s">
        <v>2335</v>
      </c>
      <c r="R218" s="226" t="s">
        <v>731</v>
      </c>
      <c r="S218" s="228" t="s">
        <v>1710</v>
      </c>
      <c r="T218" s="246" t="s">
        <v>726</v>
      </c>
      <c r="U218" s="226" t="s">
        <v>2326</v>
      </c>
      <c r="V218" s="226">
        <v>106</v>
      </c>
      <c r="W218" s="224">
        <v>5.8</v>
      </c>
      <c r="X218" s="247" t="s">
        <v>5</v>
      </c>
      <c r="Y218" s="224">
        <v>12.8</v>
      </c>
      <c r="Z218" s="224">
        <v>11200</v>
      </c>
      <c r="AA218" s="224"/>
      <c r="AB218" s="224"/>
      <c r="AC218" s="224"/>
      <c r="AD218" s="224">
        <v>0</v>
      </c>
      <c r="AE218" s="224"/>
      <c r="AF218" s="224">
        <v>3</v>
      </c>
      <c r="AG218" s="247" t="s">
        <v>125</v>
      </c>
      <c r="AH218" s="247">
        <v>8500</v>
      </c>
      <c r="AI218" s="247" t="s">
        <v>5</v>
      </c>
      <c r="AJ218" s="271">
        <v>7</v>
      </c>
      <c r="AK218" s="271">
        <v>7</v>
      </c>
      <c r="AL218" s="226">
        <v>320</v>
      </c>
      <c r="AM218" s="247">
        <v>200</v>
      </c>
      <c r="AN218" s="247">
        <v>1</v>
      </c>
      <c r="AO218" s="247" t="s">
        <v>5</v>
      </c>
      <c r="AP218" s="246"/>
      <c r="AQ218" s="246" t="s">
        <v>726</v>
      </c>
      <c r="AR218" s="226" t="s">
        <v>737</v>
      </c>
    </row>
    <row r="219" spans="1:44" x14ac:dyDescent="0.2">
      <c r="A219" s="225">
        <v>10010301</v>
      </c>
      <c r="B219" s="246" t="s">
        <v>670</v>
      </c>
      <c r="C219" s="246" t="s">
        <v>671</v>
      </c>
      <c r="D219" s="246" t="s">
        <v>685</v>
      </c>
      <c r="E219" s="226" t="s">
        <v>20</v>
      </c>
      <c r="F219" s="224">
        <v>8</v>
      </c>
      <c r="G219" s="224">
        <v>1020</v>
      </c>
      <c r="H219" s="226" t="s">
        <v>318</v>
      </c>
      <c r="I219" s="227">
        <v>44525</v>
      </c>
      <c r="J219" s="226" t="s">
        <v>723</v>
      </c>
      <c r="K219" s="226" t="s">
        <v>2028</v>
      </c>
      <c r="L219" s="226">
        <v>150.25</v>
      </c>
      <c r="M219" s="246" t="s">
        <v>724</v>
      </c>
      <c r="N219" s="246" t="s">
        <v>54</v>
      </c>
      <c r="O219" s="246" t="s">
        <v>94</v>
      </c>
      <c r="P219" s="246" t="s">
        <v>2026</v>
      </c>
      <c r="Q219" s="224" t="s">
        <v>2407</v>
      </c>
      <c r="R219" s="226" t="s">
        <v>426</v>
      </c>
      <c r="S219" s="226" t="s">
        <v>426</v>
      </c>
      <c r="T219" s="246" t="s">
        <v>753</v>
      </c>
      <c r="U219" s="226" t="s">
        <v>2326</v>
      </c>
      <c r="V219" s="226">
        <v>117.2</v>
      </c>
      <c r="W219" s="247" t="s">
        <v>5</v>
      </c>
      <c r="X219" s="247" t="s">
        <v>5</v>
      </c>
      <c r="Y219" s="226">
        <v>12.8</v>
      </c>
      <c r="Z219" s="226">
        <v>0</v>
      </c>
      <c r="AD219" s="226">
        <v>0</v>
      </c>
      <c r="AF219" s="224">
        <v>1</v>
      </c>
      <c r="AG219" s="247" t="s">
        <v>359</v>
      </c>
      <c r="AH219" s="247" t="s">
        <v>5</v>
      </c>
      <c r="AI219" s="247" t="s">
        <v>5</v>
      </c>
      <c r="AJ219" s="247" t="s">
        <v>5</v>
      </c>
      <c r="AK219" s="247" t="s">
        <v>5</v>
      </c>
      <c r="AL219" s="226">
        <v>0</v>
      </c>
      <c r="AM219" s="247" t="s">
        <v>5</v>
      </c>
      <c r="AN219" s="247" t="s">
        <v>5</v>
      </c>
      <c r="AO219" s="247" t="s">
        <v>5</v>
      </c>
      <c r="AP219" s="246"/>
      <c r="AQ219" s="246" t="s">
        <v>753</v>
      </c>
      <c r="AR219" s="226" t="s">
        <v>737</v>
      </c>
    </row>
    <row r="220" spans="1:44" ht="15" x14ac:dyDescent="0.25">
      <c r="A220" s="225">
        <v>10010301</v>
      </c>
      <c r="B220" s="246" t="s">
        <v>670</v>
      </c>
      <c r="C220" s="246" t="s">
        <v>671</v>
      </c>
      <c r="D220" s="246" t="s">
        <v>685</v>
      </c>
      <c r="E220" s="226" t="s">
        <v>20</v>
      </c>
      <c r="F220" s="224">
        <v>8</v>
      </c>
      <c r="G220" s="224">
        <v>1020</v>
      </c>
      <c r="H220" s="226" t="s">
        <v>318</v>
      </c>
      <c r="I220" s="227">
        <v>44525</v>
      </c>
      <c r="J220" s="226" t="s">
        <v>723</v>
      </c>
      <c r="K220" s="226" t="s">
        <v>2028</v>
      </c>
      <c r="L220" s="226">
        <v>150.25</v>
      </c>
      <c r="M220" s="246" t="s">
        <v>724</v>
      </c>
      <c r="N220" s="246" t="s">
        <v>54</v>
      </c>
      <c r="O220" s="246" t="s">
        <v>94</v>
      </c>
      <c r="P220" s="246" t="s">
        <v>2026</v>
      </c>
      <c r="Q220" s="224" t="s">
        <v>2408</v>
      </c>
      <c r="R220" s="226" t="s">
        <v>731</v>
      </c>
      <c r="S220" s="228" t="s">
        <v>1710</v>
      </c>
      <c r="T220" s="246" t="s">
        <v>726</v>
      </c>
      <c r="U220" s="226" t="s">
        <v>2326</v>
      </c>
      <c r="V220" s="226">
        <v>117.2</v>
      </c>
      <c r="W220" s="224">
        <v>3.5</v>
      </c>
      <c r="X220" s="247" t="s">
        <v>5</v>
      </c>
      <c r="Y220" s="224">
        <v>12.9</v>
      </c>
      <c r="Z220" s="224">
        <v>11450</v>
      </c>
      <c r="AA220" s="224"/>
      <c r="AB220" s="224"/>
      <c r="AC220" s="224"/>
      <c r="AD220" s="224">
        <v>0</v>
      </c>
      <c r="AE220" s="224"/>
      <c r="AF220" s="224">
        <v>1</v>
      </c>
      <c r="AG220" s="247" t="s">
        <v>125</v>
      </c>
      <c r="AH220" s="247">
        <v>6000</v>
      </c>
      <c r="AI220" s="247" t="s">
        <v>5</v>
      </c>
      <c r="AJ220" s="271">
        <v>12</v>
      </c>
      <c r="AK220" s="271">
        <v>12</v>
      </c>
      <c r="AL220" s="226">
        <v>160</v>
      </c>
      <c r="AM220" s="247">
        <v>40</v>
      </c>
      <c r="AN220" s="247">
        <v>1</v>
      </c>
      <c r="AO220" s="247" t="s">
        <v>5</v>
      </c>
      <c r="AP220" s="246"/>
      <c r="AQ220" s="246" t="s">
        <v>726</v>
      </c>
      <c r="AR220" s="226" t="s">
        <v>737</v>
      </c>
    </row>
    <row r="221" spans="1:44" ht="15" x14ac:dyDescent="0.25">
      <c r="A221" s="225">
        <v>10010301</v>
      </c>
      <c r="B221" s="246" t="s">
        <v>670</v>
      </c>
      <c r="C221" s="246" t="s">
        <v>671</v>
      </c>
      <c r="D221" s="246" t="s">
        <v>685</v>
      </c>
      <c r="E221" s="226" t="s">
        <v>20</v>
      </c>
      <c r="F221" s="224">
        <v>8</v>
      </c>
      <c r="G221" s="224">
        <v>1020</v>
      </c>
      <c r="H221" s="226" t="s">
        <v>318</v>
      </c>
      <c r="I221" s="227">
        <v>44525</v>
      </c>
      <c r="J221" s="226" t="s">
        <v>723</v>
      </c>
      <c r="K221" s="226" t="s">
        <v>2028</v>
      </c>
      <c r="L221" s="226">
        <v>150.25</v>
      </c>
      <c r="M221" s="246" t="s">
        <v>724</v>
      </c>
      <c r="N221" s="246" t="s">
        <v>54</v>
      </c>
      <c r="O221" s="246" t="s">
        <v>94</v>
      </c>
      <c r="P221" s="246" t="s">
        <v>2026</v>
      </c>
      <c r="Q221" s="224" t="s">
        <v>2408</v>
      </c>
      <c r="R221" s="226" t="s">
        <v>731</v>
      </c>
      <c r="S221" s="228" t="s">
        <v>1710</v>
      </c>
      <c r="T221" s="246" t="s">
        <v>726</v>
      </c>
      <c r="U221" s="226" t="s">
        <v>2326</v>
      </c>
      <c r="V221" s="226">
        <v>117.2</v>
      </c>
      <c r="W221" s="224">
        <v>3.5</v>
      </c>
      <c r="X221" s="247" t="s">
        <v>5</v>
      </c>
      <c r="Y221" s="224">
        <v>12.9</v>
      </c>
      <c r="Z221" s="224">
        <v>11450</v>
      </c>
      <c r="AA221" s="224"/>
      <c r="AB221" s="224"/>
      <c r="AC221" s="224"/>
      <c r="AD221" s="224">
        <v>0</v>
      </c>
      <c r="AE221" s="224"/>
      <c r="AF221" s="224">
        <v>2</v>
      </c>
      <c r="AG221" s="247" t="s">
        <v>125</v>
      </c>
      <c r="AH221" s="247">
        <v>6000</v>
      </c>
      <c r="AI221" s="247" t="s">
        <v>5</v>
      </c>
      <c r="AJ221" s="271">
        <v>12</v>
      </c>
      <c r="AK221" s="271">
        <v>12</v>
      </c>
      <c r="AL221" s="226">
        <v>160</v>
      </c>
      <c r="AM221" s="247">
        <v>40</v>
      </c>
      <c r="AN221" s="247">
        <v>1</v>
      </c>
      <c r="AO221" s="247" t="s">
        <v>5</v>
      </c>
      <c r="AP221" s="246"/>
      <c r="AQ221" s="246" t="s">
        <v>726</v>
      </c>
      <c r="AR221" s="226" t="s">
        <v>737</v>
      </c>
    </row>
    <row r="222" spans="1:44" ht="15" x14ac:dyDescent="0.25">
      <c r="A222" s="225">
        <v>10010301</v>
      </c>
      <c r="B222" s="246" t="s">
        <v>670</v>
      </c>
      <c r="C222" s="246" t="s">
        <v>671</v>
      </c>
      <c r="D222" s="246" t="s">
        <v>685</v>
      </c>
      <c r="E222" s="226" t="s">
        <v>20</v>
      </c>
      <c r="F222" s="224">
        <v>8</v>
      </c>
      <c r="G222" s="224">
        <v>1020</v>
      </c>
      <c r="H222" s="226" t="s">
        <v>318</v>
      </c>
      <c r="I222" s="227">
        <v>44525</v>
      </c>
      <c r="J222" s="226" t="s">
        <v>723</v>
      </c>
      <c r="K222" s="226" t="s">
        <v>2028</v>
      </c>
      <c r="L222" s="226">
        <v>150.25</v>
      </c>
      <c r="M222" s="246" t="s">
        <v>724</v>
      </c>
      <c r="N222" s="246" t="s">
        <v>54</v>
      </c>
      <c r="O222" s="246" t="s">
        <v>94</v>
      </c>
      <c r="P222" s="246" t="s">
        <v>2026</v>
      </c>
      <c r="Q222" s="224" t="s">
        <v>2408</v>
      </c>
      <c r="R222" s="226" t="s">
        <v>731</v>
      </c>
      <c r="S222" s="228" t="s">
        <v>1710</v>
      </c>
      <c r="T222" s="246" t="s">
        <v>726</v>
      </c>
      <c r="U222" s="226" t="s">
        <v>2326</v>
      </c>
      <c r="V222" s="226">
        <v>117.2</v>
      </c>
      <c r="W222" s="224">
        <v>3.5</v>
      </c>
      <c r="X222" s="247" t="s">
        <v>5</v>
      </c>
      <c r="Y222" s="224">
        <v>12.9</v>
      </c>
      <c r="Z222" s="224">
        <v>11450</v>
      </c>
      <c r="AA222" s="224"/>
      <c r="AB222" s="224"/>
      <c r="AC222" s="224"/>
      <c r="AD222" s="224">
        <v>0</v>
      </c>
      <c r="AE222" s="247"/>
      <c r="AF222" s="224">
        <v>3</v>
      </c>
      <c r="AG222" s="247" t="s">
        <v>125</v>
      </c>
      <c r="AH222" s="247">
        <v>6000</v>
      </c>
      <c r="AI222" s="247" t="s">
        <v>5</v>
      </c>
      <c r="AJ222" s="271">
        <v>12</v>
      </c>
      <c r="AK222" s="271">
        <v>12</v>
      </c>
      <c r="AL222" s="226">
        <v>160</v>
      </c>
      <c r="AM222" s="247">
        <v>40</v>
      </c>
      <c r="AN222" s="247">
        <v>1</v>
      </c>
      <c r="AO222" s="247" t="s">
        <v>5</v>
      </c>
      <c r="AP222" s="246"/>
      <c r="AQ222" s="246" t="s">
        <v>726</v>
      </c>
      <c r="AR222" s="226" t="s">
        <v>737</v>
      </c>
    </row>
    <row r="223" spans="1:44" ht="15" x14ac:dyDescent="0.25">
      <c r="A223" s="225">
        <v>10010301</v>
      </c>
      <c r="B223" s="246" t="s">
        <v>670</v>
      </c>
      <c r="C223" s="246" t="s">
        <v>671</v>
      </c>
      <c r="D223" s="246" t="s">
        <v>685</v>
      </c>
      <c r="E223" s="226" t="s">
        <v>20</v>
      </c>
      <c r="F223" s="224">
        <v>8</v>
      </c>
      <c r="G223" s="224">
        <v>1020</v>
      </c>
      <c r="H223" s="226" t="s">
        <v>318</v>
      </c>
      <c r="I223" s="227">
        <v>44525</v>
      </c>
      <c r="J223" s="226" t="s">
        <v>723</v>
      </c>
      <c r="K223" s="226" t="s">
        <v>2028</v>
      </c>
      <c r="L223" s="226">
        <v>150.25</v>
      </c>
      <c r="M223" s="246" t="s">
        <v>724</v>
      </c>
      <c r="N223" s="246" t="s">
        <v>54</v>
      </c>
      <c r="O223" s="246" t="s">
        <v>94</v>
      </c>
      <c r="P223" s="246" t="s">
        <v>2026</v>
      </c>
      <c r="Q223" s="224" t="s">
        <v>2408</v>
      </c>
      <c r="R223" s="226" t="s">
        <v>731</v>
      </c>
      <c r="S223" s="228" t="s">
        <v>1710</v>
      </c>
      <c r="T223" s="246" t="s">
        <v>726</v>
      </c>
      <c r="U223" s="226" t="s">
        <v>2326</v>
      </c>
      <c r="V223" s="226">
        <v>117.2</v>
      </c>
      <c r="W223" s="224">
        <v>3.5</v>
      </c>
      <c r="X223" s="247" t="s">
        <v>5</v>
      </c>
      <c r="Y223" s="224">
        <v>12.9</v>
      </c>
      <c r="Z223" s="224">
        <v>11450</v>
      </c>
      <c r="AA223" s="224"/>
      <c r="AB223" s="224"/>
      <c r="AC223" s="224"/>
      <c r="AD223" s="224">
        <v>0</v>
      </c>
      <c r="AE223" s="247"/>
      <c r="AF223" s="224">
        <v>4</v>
      </c>
      <c r="AG223" s="247" t="s">
        <v>125</v>
      </c>
      <c r="AH223" s="247">
        <v>6000</v>
      </c>
      <c r="AI223" s="247" t="s">
        <v>5</v>
      </c>
      <c r="AJ223" s="271">
        <v>12</v>
      </c>
      <c r="AK223" s="271">
        <v>12</v>
      </c>
      <c r="AL223" s="226">
        <v>160</v>
      </c>
      <c r="AM223" s="247">
        <v>40</v>
      </c>
      <c r="AN223" s="247">
        <v>1</v>
      </c>
      <c r="AO223" s="247" t="s">
        <v>5</v>
      </c>
      <c r="AP223" s="246"/>
      <c r="AQ223" s="246" t="s">
        <v>726</v>
      </c>
      <c r="AR223" s="226" t="s">
        <v>737</v>
      </c>
    </row>
    <row r="224" spans="1:44" ht="15" x14ac:dyDescent="0.25">
      <c r="A224" s="225">
        <v>10010301</v>
      </c>
      <c r="B224" s="246" t="s">
        <v>670</v>
      </c>
      <c r="C224" s="246" t="s">
        <v>671</v>
      </c>
      <c r="D224" s="246" t="s">
        <v>685</v>
      </c>
      <c r="E224" s="226" t="s">
        <v>20</v>
      </c>
      <c r="F224" s="224">
        <v>8</v>
      </c>
      <c r="G224" s="224">
        <v>1020</v>
      </c>
      <c r="H224" s="226" t="s">
        <v>318</v>
      </c>
      <c r="I224" s="227">
        <v>44525</v>
      </c>
      <c r="J224" s="226" t="s">
        <v>723</v>
      </c>
      <c r="K224" s="226" t="s">
        <v>2028</v>
      </c>
      <c r="L224" s="226">
        <v>150.25</v>
      </c>
      <c r="M224" s="246" t="s">
        <v>724</v>
      </c>
      <c r="N224" s="246" t="s">
        <v>54</v>
      </c>
      <c r="O224" s="246" t="s">
        <v>94</v>
      </c>
      <c r="P224" s="246" t="s">
        <v>2026</v>
      </c>
      <c r="Q224" s="224" t="s">
        <v>2408</v>
      </c>
      <c r="R224" s="226" t="s">
        <v>731</v>
      </c>
      <c r="S224" s="228" t="s">
        <v>1710</v>
      </c>
      <c r="T224" s="246" t="s">
        <v>726</v>
      </c>
      <c r="U224" s="226" t="s">
        <v>2326</v>
      </c>
      <c r="V224" s="226">
        <v>117.2</v>
      </c>
      <c r="W224" s="224">
        <v>3.5</v>
      </c>
      <c r="X224" s="247" t="s">
        <v>5</v>
      </c>
      <c r="Y224" s="224">
        <v>12.9</v>
      </c>
      <c r="Z224" s="224">
        <v>11450</v>
      </c>
      <c r="AA224" s="224"/>
      <c r="AB224" s="224"/>
      <c r="AC224" s="224"/>
      <c r="AD224" s="224">
        <v>0</v>
      </c>
      <c r="AE224" s="247"/>
      <c r="AF224" s="224">
        <v>5</v>
      </c>
      <c r="AG224" s="247" t="s">
        <v>125</v>
      </c>
      <c r="AH224" s="247">
        <v>6000</v>
      </c>
      <c r="AI224" s="247" t="s">
        <v>5</v>
      </c>
      <c r="AJ224" s="271">
        <v>12</v>
      </c>
      <c r="AK224" s="271">
        <v>12</v>
      </c>
      <c r="AL224" s="226">
        <v>160</v>
      </c>
      <c r="AM224" s="247">
        <v>40</v>
      </c>
      <c r="AN224" s="247">
        <v>1</v>
      </c>
      <c r="AO224" s="247" t="s">
        <v>5</v>
      </c>
      <c r="AP224" s="246"/>
      <c r="AQ224" s="246" t="s">
        <v>726</v>
      </c>
      <c r="AR224" s="226" t="s">
        <v>737</v>
      </c>
    </row>
    <row r="225" spans="1:44" ht="15" x14ac:dyDescent="0.25">
      <c r="A225" s="225">
        <v>10010301</v>
      </c>
      <c r="B225" s="246" t="s">
        <v>670</v>
      </c>
      <c r="C225" s="246" t="s">
        <v>671</v>
      </c>
      <c r="D225" s="246" t="s">
        <v>685</v>
      </c>
      <c r="E225" s="226" t="s">
        <v>20</v>
      </c>
      <c r="F225" s="224">
        <v>8</v>
      </c>
      <c r="G225" s="224">
        <v>1020</v>
      </c>
      <c r="H225" s="226" t="s">
        <v>318</v>
      </c>
      <c r="I225" s="227">
        <v>44525</v>
      </c>
      <c r="J225" s="226" t="s">
        <v>723</v>
      </c>
      <c r="K225" s="226" t="s">
        <v>2028</v>
      </c>
      <c r="L225" s="226">
        <v>150.25</v>
      </c>
      <c r="M225" s="246" t="s">
        <v>724</v>
      </c>
      <c r="N225" s="246" t="s">
        <v>54</v>
      </c>
      <c r="O225" s="246" t="s">
        <v>94</v>
      </c>
      <c r="P225" s="246" t="s">
        <v>2026</v>
      </c>
      <c r="Q225" s="224" t="s">
        <v>2408</v>
      </c>
      <c r="R225" s="226" t="s">
        <v>731</v>
      </c>
      <c r="S225" s="228" t="s">
        <v>1710</v>
      </c>
      <c r="T225" s="246" t="s">
        <v>726</v>
      </c>
      <c r="U225" s="226" t="s">
        <v>2326</v>
      </c>
      <c r="V225" s="226">
        <v>117.2</v>
      </c>
      <c r="W225" s="224">
        <v>3.5</v>
      </c>
      <c r="X225" s="247" t="s">
        <v>5</v>
      </c>
      <c r="Y225" s="224">
        <v>12.9</v>
      </c>
      <c r="Z225" s="224">
        <v>11450</v>
      </c>
      <c r="AA225" s="224"/>
      <c r="AB225" s="224"/>
      <c r="AC225" s="224"/>
      <c r="AD225" s="224">
        <v>0</v>
      </c>
      <c r="AE225" s="247"/>
      <c r="AF225" s="224">
        <v>6</v>
      </c>
      <c r="AG225" s="247" t="s">
        <v>125</v>
      </c>
      <c r="AH225" s="247">
        <v>6000</v>
      </c>
      <c r="AI225" s="247" t="s">
        <v>5</v>
      </c>
      <c r="AJ225" s="271">
        <v>12</v>
      </c>
      <c r="AK225" s="271">
        <v>12</v>
      </c>
      <c r="AL225" s="226">
        <v>160</v>
      </c>
      <c r="AM225" s="247">
        <v>40</v>
      </c>
      <c r="AN225" s="247">
        <v>1</v>
      </c>
      <c r="AO225" s="247" t="s">
        <v>5</v>
      </c>
      <c r="AP225" s="246"/>
      <c r="AQ225" s="246" t="s">
        <v>726</v>
      </c>
      <c r="AR225" s="226" t="s">
        <v>737</v>
      </c>
    </row>
    <row r="226" spans="1:44" ht="15" x14ac:dyDescent="0.25">
      <c r="A226" s="225">
        <v>10010301</v>
      </c>
      <c r="B226" s="246" t="s">
        <v>670</v>
      </c>
      <c r="C226" s="246" t="s">
        <v>671</v>
      </c>
      <c r="D226" s="246" t="s">
        <v>685</v>
      </c>
      <c r="E226" s="226" t="s">
        <v>20</v>
      </c>
      <c r="F226" s="224">
        <v>8</v>
      </c>
      <c r="G226" s="224">
        <v>1020</v>
      </c>
      <c r="H226" s="226" t="s">
        <v>318</v>
      </c>
      <c r="I226" s="227">
        <v>44525</v>
      </c>
      <c r="J226" s="226" t="s">
        <v>723</v>
      </c>
      <c r="K226" s="226" t="s">
        <v>2028</v>
      </c>
      <c r="L226" s="226">
        <v>150.25</v>
      </c>
      <c r="M226" s="246" t="s">
        <v>724</v>
      </c>
      <c r="N226" s="246" t="s">
        <v>54</v>
      </c>
      <c r="O226" s="246" t="s">
        <v>94</v>
      </c>
      <c r="P226" s="246" t="s">
        <v>2026</v>
      </c>
      <c r="Q226" s="224" t="s">
        <v>2408</v>
      </c>
      <c r="R226" s="226" t="s">
        <v>731</v>
      </c>
      <c r="S226" s="228" t="s">
        <v>1710</v>
      </c>
      <c r="T226" s="246" t="s">
        <v>726</v>
      </c>
      <c r="U226" s="226" t="s">
        <v>2326</v>
      </c>
      <c r="V226" s="226">
        <v>117.2</v>
      </c>
      <c r="W226" s="224">
        <v>3.5</v>
      </c>
      <c r="X226" s="247" t="s">
        <v>5</v>
      </c>
      <c r="Y226" s="224">
        <v>12.9</v>
      </c>
      <c r="Z226" s="224">
        <v>11450</v>
      </c>
      <c r="AA226" s="224"/>
      <c r="AB226" s="224"/>
      <c r="AC226" s="224"/>
      <c r="AD226" s="224">
        <v>0</v>
      </c>
      <c r="AE226" s="247"/>
      <c r="AF226" s="224">
        <v>7</v>
      </c>
      <c r="AG226" s="247" t="s">
        <v>125</v>
      </c>
      <c r="AH226" s="247">
        <v>6000</v>
      </c>
      <c r="AI226" s="247" t="s">
        <v>5</v>
      </c>
      <c r="AJ226" s="271">
        <v>12</v>
      </c>
      <c r="AK226" s="271">
        <v>12</v>
      </c>
      <c r="AL226" s="226">
        <v>160</v>
      </c>
      <c r="AM226" s="247">
        <v>40</v>
      </c>
      <c r="AN226" s="247">
        <v>1</v>
      </c>
      <c r="AO226" s="247" t="s">
        <v>5</v>
      </c>
      <c r="AP226" s="246"/>
      <c r="AQ226" s="246" t="s">
        <v>726</v>
      </c>
      <c r="AR226" s="226" t="s">
        <v>737</v>
      </c>
    </row>
    <row r="227" spans="1:44" ht="15" x14ac:dyDescent="0.25">
      <c r="A227" s="225">
        <v>10010301</v>
      </c>
      <c r="B227" s="246" t="s">
        <v>670</v>
      </c>
      <c r="C227" s="246" t="s">
        <v>671</v>
      </c>
      <c r="D227" s="246" t="s">
        <v>685</v>
      </c>
      <c r="E227" s="226" t="s">
        <v>20</v>
      </c>
      <c r="F227" s="224">
        <v>8</v>
      </c>
      <c r="G227" s="224">
        <v>1020</v>
      </c>
      <c r="H227" s="226" t="s">
        <v>318</v>
      </c>
      <c r="I227" s="227">
        <v>44525</v>
      </c>
      <c r="J227" s="226" t="s">
        <v>723</v>
      </c>
      <c r="K227" s="226" t="s">
        <v>2028</v>
      </c>
      <c r="L227" s="226">
        <v>150.25</v>
      </c>
      <c r="M227" s="246" t="s">
        <v>724</v>
      </c>
      <c r="N227" s="246" t="s">
        <v>54</v>
      </c>
      <c r="O227" s="246" t="s">
        <v>94</v>
      </c>
      <c r="P227" s="246" t="s">
        <v>2026</v>
      </c>
      <c r="Q227" s="224" t="s">
        <v>2408</v>
      </c>
      <c r="R227" s="226" t="s">
        <v>731</v>
      </c>
      <c r="S227" s="228" t="s">
        <v>1710</v>
      </c>
      <c r="T227" s="246" t="s">
        <v>726</v>
      </c>
      <c r="U227" s="226" t="s">
        <v>2326</v>
      </c>
      <c r="V227" s="226">
        <v>117.2</v>
      </c>
      <c r="W227" s="224">
        <v>3.5</v>
      </c>
      <c r="X227" s="247" t="s">
        <v>5</v>
      </c>
      <c r="Y227" s="224">
        <v>12.9</v>
      </c>
      <c r="Z227" s="224">
        <v>11450</v>
      </c>
      <c r="AA227" s="224"/>
      <c r="AB227" s="224"/>
      <c r="AC227" s="224"/>
      <c r="AD227" s="224">
        <v>0</v>
      </c>
      <c r="AE227" s="247"/>
      <c r="AF227" s="224">
        <v>8</v>
      </c>
      <c r="AG227" s="247" t="s">
        <v>125</v>
      </c>
      <c r="AH227" s="247">
        <v>6000</v>
      </c>
      <c r="AI227" s="247" t="s">
        <v>5</v>
      </c>
      <c r="AJ227" s="271">
        <v>12</v>
      </c>
      <c r="AK227" s="271">
        <v>12</v>
      </c>
      <c r="AL227" s="226">
        <v>160</v>
      </c>
      <c r="AM227" s="247">
        <v>40</v>
      </c>
      <c r="AN227" s="247">
        <v>1</v>
      </c>
      <c r="AO227" s="247" t="s">
        <v>5</v>
      </c>
      <c r="AP227" s="246"/>
      <c r="AQ227" s="246" t="s">
        <v>726</v>
      </c>
      <c r="AR227" s="226" t="s">
        <v>737</v>
      </c>
    </row>
    <row r="228" spans="1:44" ht="15" x14ac:dyDescent="0.25">
      <c r="A228" s="225">
        <v>10010301</v>
      </c>
      <c r="B228" s="246" t="s">
        <v>670</v>
      </c>
      <c r="C228" s="246" t="s">
        <v>671</v>
      </c>
      <c r="D228" s="246" t="s">
        <v>685</v>
      </c>
      <c r="E228" s="226" t="s">
        <v>20</v>
      </c>
      <c r="F228" s="224">
        <v>8</v>
      </c>
      <c r="G228" s="224">
        <v>1020</v>
      </c>
      <c r="H228" s="226" t="s">
        <v>318</v>
      </c>
      <c r="I228" s="227">
        <v>44525</v>
      </c>
      <c r="J228" s="226" t="s">
        <v>723</v>
      </c>
      <c r="K228" s="226" t="s">
        <v>2028</v>
      </c>
      <c r="L228" s="226">
        <v>150.25</v>
      </c>
      <c r="M228" s="246" t="s">
        <v>724</v>
      </c>
      <c r="N228" s="246" t="s">
        <v>54</v>
      </c>
      <c r="O228" s="246" t="s">
        <v>94</v>
      </c>
      <c r="P228" s="246" t="s">
        <v>2026</v>
      </c>
      <c r="Q228" s="224" t="s">
        <v>2408</v>
      </c>
      <c r="R228" s="226" t="s">
        <v>731</v>
      </c>
      <c r="S228" s="228" t="s">
        <v>1710</v>
      </c>
      <c r="T228" s="246" t="s">
        <v>726</v>
      </c>
      <c r="U228" s="226" t="s">
        <v>2326</v>
      </c>
      <c r="V228" s="226">
        <v>117.2</v>
      </c>
      <c r="W228" s="224">
        <v>3.5</v>
      </c>
      <c r="X228" s="247" t="s">
        <v>5</v>
      </c>
      <c r="Y228" s="224">
        <v>12.9</v>
      </c>
      <c r="Z228" s="224">
        <v>11450</v>
      </c>
      <c r="AA228" s="224"/>
      <c r="AB228" s="224"/>
      <c r="AC228" s="224"/>
      <c r="AD228" s="224">
        <v>0</v>
      </c>
      <c r="AE228" s="247"/>
      <c r="AF228" s="224">
        <v>9</v>
      </c>
      <c r="AG228" s="247" t="s">
        <v>125</v>
      </c>
      <c r="AH228" s="247">
        <v>6000</v>
      </c>
      <c r="AI228" s="247" t="s">
        <v>5</v>
      </c>
      <c r="AJ228" s="271">
        <v>12</v>
      </c>
      <c r="AK228" s="271">
        <v>12</v>
      </c>
      <c r="AL228" s="226">
        <v>160</v>
      </c>
      <c r="AM228" s="247">
        <v>40</v>
      </c>
      <c r="AN228" s="247">
        <v>1</v>
      </c>
      <c r="AO228" s="247" t="s">
        <v>5</v>
      </c>
      <c r="AP228" s="246"/>
      <c r="AQ228" s="246" t="s">
        <v>726</v>
      </c>
      <c r="AR228" s="226" t="s">
        <v>737</v>
      </c>
    </row>
    <row r="229" spans="1:44" x14ac:dyDescent="0.2">
      <c r="A229" s="225">
        <v>10010301</v>
      </c>
      <c r="B229" s="246" t="s">
        <v>670</v>
      </c>
      <c r="C229" s="246" t="s">
        <v>671</v>
      </c>
      <c r="D229" s="246" t="s">
        <v>685</v>
      </c>
      <c r="E229" s="226" t="s">
        <v>20</v>
      </c>
      <c r="F229" s="224">
        <v>8</v>
      </c>
      <c r="G229" s="224">
        <v>1020</v>
      </c>
      <c r="H229" s="226" t="s">
        <v>318</v>
      </c>
      <c r="I229" s="227">
        <v>44525</v>
      </c>
      <c r="J229" s="226" t="s">
        <v>723</v>
      </c>
      <c r="K229" s="226" t="s">
        <v>2028</v>
      </c>
      <c r="L229" s="226">
        <v>150.25</v>
      </c>
      <c r="M229" s="246" t="s">
        <v>724</v>
      </c>
      <c r="N229" s="246" t="s">
        <v>54</v>
      </c>
      <c r="O229" s="246" t="s">
        <v>94</v>
      </c>
      <c r="P229" s="246" t="s">
        <v>2026</v>
      </c>
      <c r="Q229" s="224" t="s">
        <v>2409</v>
      </c>
      <c r="R229" s="226" t="s">
        <v>426</v>
      </c>
      <c r="S229" s="226" t="s">
        <v>426</v>
      </c>
      <c r="T229" s="246" t="s">
        <v>753</v>
      </c>
      <c r="U229" s="226" t="s">
        <v>2326</v>
      </c>
      <c r="V229" s="226">
        <v>128.65</v>
      </c>
      <c r="W229" s="247" t="s">
        <v>5</v>
      </c>
      <c r="X229" s="247" t="s">
        <v>5</v>
      </c>
      <c r="Y229" s="226">
        <v>12.6</v>
      </c>
      <c r="Z229" s="226">
        <v>0</v>
      </c>
      <c r="AD229" s="226">
        <v>0</v>
      </c>
      <c r="AF229" s="224">
        <v>1</v>
      </c>
      <c r="AG229" s="247" t="s">
        <v>359</v>
      </c>
      <c r="AH229" s="247" t="s">
        <v>5</v>
      </c>
      <c r="AI229" s="247" t="s">
        <v>5</v>
      </c>
      <c r="AJ229" s="247" t="s">
        <v>5</v>
      </c>
      <c r="AK229" s="247" t="s">
        <v>5</v>
      </c>
      <c r="AL229" s="226">
        <v>0</v>
      </c>
      <c r="AM229" s="247" t="s">
        <v>5</v>
      </c>
      <c r="AN229" s="247" t="s">
        <v>5</v>
      </c>
      <c r="AO229" s="247" t="s">
        <v>5</v>
      </c>
      <c r="AP229" s="246"/>
      <c r="AQ229" s="246" t="s">
        <v>753</v>
      </c>
      <c r="AR229" s="226" t="s">
        <v>737</v>
      </c>
    </row>
    <row r="230" spans="1:44" ht="15" x14ac:dyDescent="0.25">
      <c r="A230" s="225">
        <v>10010301</v>
      </c>
      <c r="B230" s="246" t="s">
        <v>670</v>
      </c>
      <c r="C230" s="246" t="s">
        <v>671</v>
      </c>
      <c r="D230" s="246" t="s">
        <v>685</v>
      </c>
      <c r="E230" s="226" t="s">
        <v>20</v>
      </c>
      <c r="F230" s="224">
        <v>8</v>
      </c>
      <c r="G230" s="224">
        <v>1020</v>
      </c>
      <c r="H230" s="226" t="s">
        <v>318</v>
      </c>
      <c r="I230" s="227">
        <v>44525</v>
      </c>
      <c r="J230" s="226" t="s">
        <v>723</v>
      </c>
      <c r="K230" s="226" t="s">
        <v>2028</v>
      </c>
      <c r="L230" s="226">
        <v>150.25</v>
      </c>
      <c r="M230" s="246" t="s">
        <v>724</v>
      </c>
      <c r="N230" s="246" t="s">
        <v>54</v>
      </c>
      <c r="O230" s="246" t="s">
        <v>94</v>
      </c>
      <c r="P230" s="246" t="s">
        <v>2026</v>
      </c>
      <c r="Q230" s="224" t="s">
        <v>2410</v>
      </c>
      <c r="R230" s="226" t="s">
        <v>731</v>
      </c>
      <c r="S230" s="228" t="s">
        <v>1710</v>
      </c>
      <c r="T230" s="246" t="s">
        <v>753</v>
      </c>
      <c r="U230" s="226" t="s">
        <v>2326</v>
      </c>
      <c r="V230" s="226">
        <v>128.65</v>
      </c>
      <c r="W230" s="224">
        <v>9.3000000000000007</v>
      </c>
      <c r="X230" s="247" t="s">
        <v>5</v>
      </c>
      <c r="Y230" s="224">
        <v>12.9</v>
      </c>
      <c r="Z230" s="224">
        <v>5300</v>
      </c>
      <c r="AA230" s="224"/>
      <c r="AB230" s="224"/>
      <c r="AC230" s="224"/>
      <c r="AD230" s="224">
        <v>0</v>
      </c>
      <c r="AE230" s="247"/>
      <c r="AF230" s="224">
        <v>1</v>
      </c>
      <c r="AG230" s="247" t="s">
        <v>359</v>
      </c>
      <c r="AH230" s="247" t="s">
        <v>5</v>
      </c>
      <c r="AI230" s="247" t="s">
        <v>5</v>
      </c>
      <c r="AJ230" s="247" t="s">
        <v>5</v>
      </c>
      <c r="AK230" s="247" t="s">
        <v>5</v>
      </c>
      <c r="AL230" s="226">
        <v>0</v>
      </c>
      <c r="AM230" s="247" t="s">
        <v>5</v>
      </c>
      <c r="AN230" s="247" t="s">
        <v>5</v>
      </c>
      <c r="AO230" s="247" t="s">
        <v>5</v>
      </c>
      <c r="AP230" s="246"/>
      <c r="AQ230" s="246" t="s">
        <v>753</v>
      </c>
      <c r="AR230" s="226" t="s">
        <v>737</v>
      </c>
    </row>
    <row r="231" spans="1:44" x14ac:dyDescent="0.2">
      <c r="A231" s="225">
        <v>10010301</v>
      </c>
      <c r="B231" s="246" t="s">
        <v>670</v>
      </c>
      <c r="C231" s="246" t="s">
        <v>671</v>
      </c>
      <c r="D231" s="246" t="s">
        <v>685</v>
      </c>
      <c r="E231" s="226" t="s">
        <v>20</v>
      </c>
      <c r="F231" s="224">
        <v>8</v>
      </c>
      <c r="G231" s="224">
        <v>1020</v>
      </c>
      <c r="H231" s="226" t="s">
        <v>318</v>
      </c>
      <c r="I231" s="227">
        <v>44525</v>
      </c>
      <c r="J231" s="226" t="s">
        <v>723</v>
      </c>
      <c r="K231" s="226" t="s">
        <v>2028</v>
      </c>
      <c r="L231" s="226">
        <v>150.25</v>
      </c>
      <c r="M231" s="246" t="s">
        <v>724</v>
      </c>
      <c r="N231" s="246" t="s">
        <v>54</v>
      </c>
      <c r="O231" s="246" t="s">
        <v>94</v>
      </c>
      <c r="P231" s="246" t="s">
        <v>2026</v>
      </c>
      <c r="Q231" s="224" t="s">
        <v>2411</v>
      </c>
      <c r="R231" s="226" t="s">
        <v>426</v>
      </c>
      <c r="S231" s="226" t="s">
        <v>426</v>
      </c>
      <c r="T231" s="246" t="s">
        <v>753</v>
      </c>
      <c r="U231" s="226" t="s">
        <v>2326</v>
      </c>
      <c r="V231" s="226">
        <v>133.94999999999999</v>
      </c>
      <c r="W231" s="247" t="s">
        <v>5</v>
      </c>
      <c r="X231" s="247" t="s">
        <v>5</v>
      </c>
      <c r="Y231" s="226">
        <v>12.6</v>
      </c>
      <c r="Z231" s="226">
        <v>0</v>
      </c>
      <c r="AD231" s="226">
        <v>0</v>
      </c>
      <c r="AF231" s="224">
        <v>1</v>
      </c>
      <c r="AG231" s="247" t="s">
        <v>359</v>
      </c>
      <c r="AH231" s="247" t="s">
        <v>5</v>
      </c>
      <c r="AI231" s="247" t="s">
        <v>5</v>
      </c>
      <c r="AJ231" s="247" t="s">
        <v>5</v>
      </c>
      <c r="AK231" s="247" t="s">
        <v>5</v>
      </c>
      <c r="AL231" s="226">
        <v>0</v>
      </c>
      <c r="AM231" s="247" t="s">
        <v>5</v>
      </c>
      <c r="AN231" s="247" t="s">
        <v>5</v>
      </c>
      <c r="AO231" s="247" t="s">
        <v>5</v>
      </c>
      <c r="AP231" s="246"/>
      <c r="AQ231" s="246" t="s">
        <v>753</v>
      </c>
      <c r="AR231" s="226" t="s">
        <v>737</v>
      </c>
    </row>
    <row r="232" spans="1:44" ht="15" x14ac:dyDescent="0.25">
      <c r="A232" s="225">
        <v>10010301</v>
      </c>
      <c r="B232" s="246" t="s">
        <v>670</v>
      </c>
      <c r="C232" s="246" t="s">
        <v>671</v>
      </c>
      <c r="D232" s="246" t="s">
        <v>685</v>
      </c>
      <c r="E232" s="226" t="s">
        <v>20</v>
      </c>
      <c r="F232" s="224">
        <v>8</v>
      </c>
      <c r="G232" s="224">
        <v>1020</v>
      </c>
      <c r="H232" s="226" t="s">
        <v>318</v>
      </c>
      <c r="I232" s="227">
        <v>44525</v>
      </c>
      <c r="J232" s="226" t="s">
        <v>723</v>
      </c>
      <c r="K232" s="226" t="s">
        <v>2028</v>
      </c>
      <c r="L232" s="226">
        <v>150.25</v>
      </c>
      <c r="M232" s="246" t="s">
        <v>724</v>
      </c>
      <c r="N232" s="246" t="s">
        <v>54</v>
      </c>
      <c r="O232" s="246" t="s">
        <v>94</v>
      </c>
      <c r="P232" s="246" t="s">
        <v>2026</v>
      </c>
      <c r="Q232" s="224" t="s">
        <v>2412</v>
      </c>
      <c r="R232" s="226" t="s">
        <v>731</v>
      </c>
      <c r="S232" s="228" t="s">
        <v>1710</v>
      </c>
      <c r="T232" s="246" t="s">
        <v>726</v>
      </c>
      <c r="U232" s="226" t="s">
        <v>2326</v>
      </c>
      <c r="V232" s="226">
        <v>133.94999999999999</v>
      </c>
      <c r="W232" s="224">
        <v>11.5</v>
      </c>
      <c r="X232" s="247" t="s">
        <v>5</v>
      </c>
      <c r="Y232" s="224">
        <v>12.5</v>
      </c>
      <c r="Z232" s="224">
        <v>11460</v>
      </c>
      <c r="AA232" s="224"/>
      <c r="AB232" s="224"/>
      <c r="AC232" s="224"/>
      <c r="AD232" s="224">
        <v>0</v>
      </c>
      <c r="AE232" s="247"/>
      <c r="AF232" s="224">
        <v>1</v>
      </c>
      <c r="AG232" s="247" t="s">
        <v>133</v>
      </c>
      <c r="AH232" s="247">
        <v>7750</v>
      </c>
      <c r="AI232" s="247" t="s">
        <v>5</v>
      </c>
      <c r="AJ232" s="247">
        <v>4.5</v>
      </c>
      <c r="AK232" s="247">
        <v>5</v>
      </c>
      <c r="AL232" s="226">
        <v>350</v>
      </c>
      <c r="AM232" s="247">
        <v>180</v>
      </c>
      <c r="AN232" s="247">
        <v>2</v>
      </c>
      <c r="AO232" s="247" t="s">
        <v>5</v>
      </c>
      <c r="AP232" s="246"/>
      <c r="AQ232" s="246" t="s">
        <v>726</v>
      </c>
      <c r="AR232" s="226" t="s">
        <v>737</v>
      </c>
    </row>
    <row r="233" spans="1:44" x14ac:dyDescent="0.2">
      <c r="A233" s="225">
        <v>10010301</v>
      </c>
      <c r="B233" s="246" t="s">
        <v>670</v>
      </c>
      <c r="C233" s="246" t="s">
        <v>671</v>
      </c>
      <c r="D233" s="246" t="s">
        <v>685</v>
      </c>
      <c r="E233" s="226" t="s">
        <v>20</v>
      </c>
      <c r="F233" s="224">
        <v>8</v>
      </c>
      <c r="G233" s="224">
        <v>1020</v>
      </c>
      <c r="H233" s="226" t="s">
        <v>318</v>
      </c>
      <c r="I233" s="227">
        <v>44525</v>
      </c>
      <c r="J233" s="226" t="s">
        <v>723</v>
      </c>
      <c r="K233" s="226" t="s">
        <v>2028</v>
      </c>
      <c r="L233" s="226">
        <v>150.25</v>
      </c>
      <c r="M233" s="246" t="s">
        <v>724</v>
      </c>
      <c r="N233" s="226" t="s">
        <v>54</v>
      </c>
      <c r="O233" s="226" t="s">
        <v>94</v>
      </c>
      <c r="P233" s="246" t="s">
        <v>2026</v>
      </c>
      <c r="Q233" s="224" t="s">
        <v>2413</v>
      </c>
      <c r="R233" s="226" t="s">
        <v>426</v>
      </c>
      <c r="S233" s="226" t="s">
        <v>426</v>
      </c>
      <c r="T233" s="246" t="s">
        <v>56</v>
      </c>
      <c r="U233" s="226" t="s">
        <v>2326</v>
      </c>
      <c r="V233" s="226">
        <v>145.41</v>
      </c>
      <c r="W233" s="247" t="s">
        <v>5</v>
      </c>
      <c r="X233" s="247" t="s">
        <v>5</v>
      </c>
      <c r="Y233" s="226">
        <v>12.8</v>
      </c>
      <c r="Z233" s="226">
        <v>0</v>
      </c>
      <c r="AD233" s="226">
        <v>0</v>
      </c>
      <c r="AF233" s="247">
        <v>1</v>
      </c>
      <c r="AG233" s="247" t="s">
        <v>171</v>
      </c>
      <c r="AH233" s="247" t="s">
        <v>5</v>
      </c>
      <c r="AI233" s="247" t="s">
        <v>5</v>
      </c>
      <c r="AJ233" s="247">
        <v>0</v>
      </c>
      <c r="AK233" s="247" t="s">
        <v>5</v>
      </c>
      <c r="AL233" s="226">
        <v>742</v>
      </c>
      <c r="AM233" s="247">
        <v>1</v>
      </c>
      <c r="AN233" s="247">
        <v>3</v>
      </c>
      <c r="AO233" s="247" t="s">
        <v>5</v>
      </c>
      <c r="AP233" s="246"/>
      <c r="AQ233" s="246" t="s">
        <v>56</v>
      </c>
      <c r="AR233" s="226" t="s">
        <v>737</v>
      </c>
    </row>
    <row r="234" spans="1:44" ht="15" x14ac:dyDescent="0.25">
      <c r="A234" s="225">
        <v>10010301</v>
      </c>
      <c r="B234" s="246" t="s">
        <v>670</v>
      </c>
      <c r="C234" s="246" t="s">
        <v>671</v>
      </c>
      <c r="D234" s="246" t="s">
        <v>685</v>
      </c>
      <c r="E234" s="226" t="s">
        <v>20</v>
      </c>
      <c r="F234" s="224">
        <v>8</v>
      </c>
      <c r="G234" s="224">
        <v>1020</v>
      </c>
      <c r="H234" s="226" t="s">
        <v>318</v>
      </c>
      <c r="I234" s="227">
        <v>44525</v>
      </c>
      <c r="J234" s="226" t="s">
        <v>723</v>
      </c>
      <c r="K234" s="226" t="s">
        <v>2028</v>
      </c>
      <c r="L234" s="226">
        <v>150.25</v>
      </c>
      <c r="M234" s="246" t="s">
        <v>724</v>
      </c>
      <c r="N234" s="246" t="s">
        <v>54</v>
      </c>
      <c r="O234" s="246" t="s">
        <v>94</v>
      </c>
      <c r="P234" s="246" t="s">
        <v>2026</v>
      </c>
      <c r="Q234" s="224" t="s">
        <v>2414</v>
      </c>
      <c r="R234" s="226" t="s">
        <v>731</v>
      </c>
      <c r="S234" s="228" t="s">
        <v>1710</v>
      </c>
      <c r="T234" s="246" t="s">
        <v>726</v>
      </c>
      <c r="U234" s="226" t="s">
        <v>2326</v>
      </c>
      <c r="V234" s="226">
        <v>145.41</v>
      </c>
      <c r="W234" s="224">
        <v>5.8</v>
      </c>
      <c r="X234" s="247" t="s">
        <v>5</v>
      </c>
      <c r="Y234" s="224">
        <v>12.8</v>
      </c>
      <c r="Z234" s="224">
        <v>10480</v>
      </c>
      <c r="AA234" s="224"/>
      <c r="AB234" s="224"/>
      <c r="AC234" s="224"/>
      <c r="AD234" s="224">
        <v>0</v>
      </c>
      <c r="AE234" s="247"/>
      <c r="AF234" s="224">
        <v>1</v>
      </c>
      <c r="AG234" s="247" t="s">
        <v>133</v>
      </c>
      <c r="AH234" s="247">
        <v>6500</v>
      </c>
      <c r="AI234" s="247" t="s">
        <v>5</v>
      </c>
      <c r="AJ234" s="247">
        <v>10</v>
      </c>
      <c r="AK234" s="247">
        <v>11</v>
      </c>
      <c r="AL234" s="226">
        <v>300</v>
      </c>
      <c r="AM234" s="247">
        <v>250</v>
      </c>
      <c r="AN234" s="247">
        <v>1</v>
      </c>
      <c r="AO234" s="247" t="s">
        <v>5</v>
      </c>
      <c r="AP234" s="246"/>
      <c r="AQ234" s="246" t="s">
        <v>726</v>
      </c>
      <c r="AR234" s="226" t="s">
        <v>737</v>
      </c>
    </row>
    <row r="235" spans="1:44" ht="15" x14ac:dyDescent="0.25">
      <c r="A235" s="225">
        <v>10010301</v>
      </c>
      <c r="B235" s="246" t="s">
        <v>670</v>
      </c>
      <c r="C235" s="246" t="s">
        <v>671</v>
      </c>
      <c r="D235" s="246" t="s">
        <v>685</v>
      </c>
      <c r="E235" s="226" t="s">
        <v>20</v>
      </c>
      <c r="F235" s="224">
        <v>8</v>
      </c>
      <c r="G235" s="224">
        <v>1020</v>
      </c>
      <c r="H235" s="226" t="s">
        <v>318</v>
      </c>
      <c r="I235" s="227">
        <v>44525</v>
      </c>
      <c r="J235" s="226" t="s">
        <v>723</v>
      </c>
      <c r="K235" s="226" t="s">
        <v>2028</v>
      </c>
      <c r="L235" s="226">
        <v>150.25</v>
      </c>
      <c r="M235" s="246" t="s">
        <v>724</v>
      </c>
      <c r="N235" s="246" t="s">
        <v>54</v>
      </c>
      <c r="O235" s="246" t="s">
        <v>94</v>
      </c>
      <c r="P235" s="246" t="s">
        <v>2026</v>
      </c>
      <c r="Q235" s="224" t="s">
        <v>2414</v>
      </c>
      <c r="R235" s="226" t="s">
        <v>731</v>
      </c>
      <c r="S235" s="228" t="s">
        <v>1710</v>
      </c>
      <c r="T235" s="246" t="s">
        <v>726</v>
      </c>
      <c r="U235" s="226" t="s">
        <v>2326</v>
      </c>
      <c r="V235" s="226">
        <v>145.41</v>
      </c>
      <c r="W235" s="224">
        <v>5.8</v>
      </c>
      <c r="X235" s="247" t="s">
        <v>5</v>
      </c>
      <c r="Y235" s="224">
        <v>12.8</v>
      </c>
      <c r="Z235" s="224">
        <v>10480</v>
      </c>
      <c r="AA235" s="224"/>
      <c r="AB235" s="224"/>
      <c r="AC235" s="224"/>
      <c r="AD235" s="224">
        <v>0</v>
      </c>
      <c r="AE235" s="247"/>
      <c r="AF235" s="226">
        <v>2</v>
      </c>
      <c r="AG235" s="224" t="s">
        <v>160</v>
      </c>
      <c r="AH235" s="247">
        <v>7000</v>
      </c>
      <c r="AI235" s="247" t="s">
        <v>5</v>
      </c>
      <c r="AJ235" s="271">
        <v>11</v>
      </c>
      <c r="AK235" s="271">
        <v>11</v>
      </c>
      <c r="AL235" s="226">
        <v>400</v>
      </c>
      <c r="AM235" s="247">
        <v>100</v>
      </c>
      <c r="AN235" s="247">
        <v>1.2</v>
      </c>
      <c r="AO235" s="247" t="s">
        <v>5</v>
      </c>
      <c r="AP235" s="246"/>
      <c r="AQ235" s="246" t="s">
        <v>726</v>
      </c>
      <c r="AR235" s="226" t="s">
        <v>737</v>
      </c>
    </row>
    <row r="236" spans="1:44" ht="15" x14ac:dyDescent="0.25">
      <c r="A236" s="225">
        <v>10010301</v>
      </c>
      <c r="B236" s="246" t="s">
        <v>670</v>
      </c>
      <c r="C236" s="246" t="s">
        <v>671</v>
      </c>
      <c r="D236" s="246" t="s">
        <v>685</v>
      </c>
      <c r="E236" s="226" t="s">
        <v>20</v>
      </c>
      <c r="F236" s="224">
        <v>8</v>
      </c>
      <c r="G236" s="224">
        <v>1020</v>
      </c>
      <c r="H236" s="226" t="s">
        <v>318</v>
      </c>
      <c r="I236" s="227">
        <v>44525</v>
      </c>
      <c r="J236" s="226" t="s">
        <v>723</v>
      </c>
      <c r="K236" s="226" t="s">
        <v>2028</v>
      </c>
      <c r="L236" s="226">
        <v>150.25</v>
      </c>
      <c r="M236" s="246" t="s">
        <v>724</v>
      </c>
      <c r="N236" s="246" t="s">
        <v>54</v>
      </c>
      <c r="O236" s="246" t="s">
        <v>94</v>
      </c>
      <c r="P236" s="246" t="s">
        <v>2026</v>
      </c>
      <c r="Q236" s="224" t="s">
        <v>2414</v>
      </c>
      <c r="R236" s="226" t="s">
        <v>731</v>
      </c>
      <c r="S236" s="228" t="s">
        <v>1710</v>
      </c>
      <c r="T236" s="246" t="s">
        <v>726</v>
      </c>
      <c r="U236" s="226" t="s">
        <v>2326</v>
      </c>
      <c r="V236" s="226">
        <v>145.41</v>
      </c>
      <c r="W236" s="224">
        <v>5.8</v>
      </c>
      <c r="X236" s="247" t="s">
        <v>5</v>
      </c>
      <c r="Y236" s="224">
        <v>12.8</v>
      </c>
      <c r="Z236" s="224">
        <v>10480</v>
      </c>
      <c r="AA236" s="224"/>
      <c r="AB236" s="224"/>
      <c r="AC236" s="224"/>
      <c r="AD236" s="224">
        <v>0</v>
      </c>
      <c r="AE236" s="247"/>
      <c r="AF236" s="226">
        <v>3</v>
      </c>
      <c r="AG236" s="247" t="s">
        <v>125</v>
      </c>
      <c r="AH236" s="247">
        <v>8350</v>
      </c>
      <c r="AI236" s="247" t="s">
        <v>5</v>
      </c>
      <c r="AJ236" s="271">
        <v>9.6999999999999993</v>
      </c>
      <c r="AK236" s="271">
        <v>9.6999999999999993</v>
      </c>
      <c r="AL236" s="226">
        <v>60</v>
      </c>
      <c r="AM236" s="247">
        <v>100</v>
      </c>
      <c r="AN236" s="247">
        <v>1.2</v>
      </c>
      <c r="AO236" s="247" t="s">
        <v>5</v>
      </c>
      <c r="AP236" s="246"/>
      <c r="AQ236" s="246" t="s">
        <v>726</v>
      </c>
      <c r="AR236" s="226" t="s">
        <v>737</v>
      </c>
    </row>
    <row r="237" spans="1:44" x14ac:dyDescent="0.2">
      <c r="A237" s="225">
        <v>10010301</v>
      </c>
      <c r="B237" s="246" t="s">
        <v>670</v>
      </c>
      <c r="C237" s="246" t="s">
        <v>671</v>
      </c>
      <c r="D237" s="246" t="s">
        <v>685</v>
      </c>
      <c r="E237" s="226" t="s">
        <v>20</v>
      </c>
      <c r="F237" s="224">
        <v>8</v>
      </c>
      <c r="G237" s="224">
        <v>1020</v>
      </c>
      <c r="H237" s="226" t="s">
        <v>318</v>
      </c>
      <c r="I237" s="227">
        <v>44525</v>
      </c>
      <c r="J237" s="226" t="s">
        <v>723</v>
      </c>
      <c r="K237" s="226" t="s">
        <v>2028</v>
      </c>
      <c r="L237" s="226">
        <v>150.25</v>
      </c>
      <c r="M237" s="246" t="s">
        <v>724</v>
      </c>
      <c r="N237" s="246" t="s">
        <v>54</v>
      </c>
      <c r="O237" s="246" t="s">
        <v>94</v>
      </c>
      <c r="P237" s="246" t="s">
        <v>2026</v>
      </c>
      <c r="Q237" s="224" t="s">
        <v>2415</v>
      </c>
      <c r="R237" s="226" t="s">
        <v>426</v>
      </c>
      <c r="S237" s="226" t="s">
        <v>426</v>
      </c>
      <c r="T237" s="246" t="s">
        <v>753</v>
      </c>
      <c r="U237" s="226" t="s">
        <v>2326</v>
      </c>
      <c r="V237" s="226">
        <v>155.88999999999999</v>
      </c>
      <c r="W237" s="247" t="s">
        <v>5</v>
      </c>
      <c r="X237" s="247" t="s">
        <v>5</v>
      </c>
      <c r="Y237" s="226">
        <v>12.8</v>
      </c>
      <c r="Z237" s="226">
        <v>0</v>
      </c>
      <c r="AD237" s="226">
        <v>0</v>
      </c>
      <c r="AF237" s="224">
        <v>1</v>
      </c>
      <c r="AG237" s="247" t="s">
        <v>359</v>
      </c>
      <c r="AH237" s="247" t="s">
        <v>5</v>
      </c>
      <c r="AI237" s="247" t="s">
        <v>5</v>
      </c>
      <c r="AJ237" s="247" t="s">
        <v>5</v>
      </c>
      <c r="AK237" s="247" t="s">
        <v>5</v>
      </c>
      <c r="AL237" s="226">
        <v>0</v>
      </c>
      <c r="AM237" s="247" t="s">
        <v>5</v>
      </c>
      <c r="AN237" s="247" t="s">
        <v>5</v>
      </c>
      <c r="AO237" s="247" t="s">
        <v>5</v>
      </c>
      <c r="AP237" s="246"/>
      <c r="AQ237" s="246" t="s">
        <v>753</v>
      </c>
      <c r="AR237" s="226" t="s">
        <v>737</v>
      </c>
    </row>
    <row r="238" spans="1:44" ht="15" x14ac:dyDescent="0.25">
      <c r="A238" s="225">
        <v>10010301</v>
      </c>
      <c r="B238" s="246" t="s">
        <v>670</v>
      </c>
      <c r="C238" s="246" t="s">
        <v>671</v>
      </c>
      <c r="D238" s="246" t="s">
        <v>685</v>
      </c>
      <c r="E238" s="226" t="s">
        <v>20</v>
      </c>
      <c r="F238" s="224">
        <v>8</v>
      </c>
      <c r="G238" s="224">
        <v>1020</v>
      </c>
      <c r="H238" s="226" t="s">
        <v>318</v>
      </c>
      <c r="I238" s="227">
        <v>44525</v>
      </c>
      <c r="J238" s="226" t="s">
        <v>723</v>
      </c>
      <c r="K238" s="226" t="s">
        <v>2028</v>
      </c>
      <c r="L238" s="226">
        <v>150.25</v>
      </c>
      <c r="M238" s="246" t="s">
        <v>724</v>
      </c>
      <c r="N238" s="246" t="s">
        <v>54</v>
      </c>
      <c r="O238" s="246" t="s">
        <v>94</v>
      </c>
      <c r="P238" s="246" t="s">
        <v>2026</v>
      </c>
      <c r="Q238" s="224" t="s">
        <v>2416</v>
      </c>
      <c r="R238" s="226" t="s">
        <v>731</v>
      </c>
      <c r="S238" s="228" t="s">
        <v>1710</v>
      </c>
      <c r="T238" s="246" t="s">
        <v>726</v>
      </c>
      <c r="U238" s="226" t="s">
        <v>2326</v>
      </c>
      <c r="V238" s="226">
        <v>155.88999999999999</v>
      </c>
      <c r="W238" s="224">
        <v>9.5</v>
      </c>
      <c r="X238" s="247" t="s">
        <v>5</v>
      </c>
      <c r="Y238" s="224">
        <v>12.8</v>
      </c>
      <c r="Z238" s="224">
        <v>11550</v>
      </c>
      <c r="AA238" s="224"/>
      <c r="AB238" s="224"/>
      <c r="AC238" s="224"/>
      <c r="AD238" s="224">
        <v>0</v>
      </c>
      <c r="AE238" s="247"/>
      <c r="AF238" s="226">
        <v>1</v>
      </c>
      <c r="AG238" s="247" t="s">
        <v>125</v>
      </c>
      <c r="AH238" s="247">
        <v>0</v>
      </c>
      <c r="AI238" s="247" t="s">
        <v>5</v>
      </c>
      <c r="AJ238" s="271">
        <v>4.5</v>
      </c>
      <c r="AK238" s="271">
        <v>7</v>
      </c>
      <c r="AL238" s="226">
        <v>3500</v>
      </c>
      <c r="AM238" s="247">
        <v>740</v>
      </c>
      <c r="AN238" s="247">
        <v>2</v>
      </c>
      <c r="AO238" s="247" t="s">
        <v>5</v>
      </c>
      <c r="AP238" s="246"/>
      <c r="AQ238" s="246" t="s">
        <v>726</v>
      </c>
      <c r="AR238" s="226" t="s">
        <v>737</v>
      </c>
    </row>
    <row r="239" spans="1:44" ht="15" x14ac:dyDescent="0.25">
      <c r="A239" s="225">
        <v>10010301</v>
      </c>
      <c r="B239" s="246" t="s">
        <v>670</v>
      </c>
      <c r="C239" s="246" t="s">
        <v>671</v>
      </c>
      <c r="D239" s="246" t="s">
        <v>685</v>
      </c>
      <c r="E239" s="226" t="s">
        <v>20</v>
      </c>
      <c r="F239" s="224">
        <v>8</v>
      </c>
      <c r="G239" s="224">
        <v>1020</v>
      </c>
      <c r="H239" s="226" t="s">
        <v>318</v>
      </c>
      <c r="I239" s="227">
        <v>44525</v>
      </c>
      <c r="J239" s="226" t="s">
        <v>723</v>
      </c>
      <c r="K239" s="226" t="s">
        <v>2028</v>
      </c>
      <c r="L239" s="226">
        <v>150.25</v>
      </c>
      <c r="M239" s="246" t="s">
        <v>724</v>
      </c>
      <c r="N239" s="246" t="s">
        <v>54</v>
      </c>
      <c r="O239" s="246" t="s">
        <v>94</v>
      </c>
      <c r="P239" s="246" t="s">
        <v>2026</v>
      </c>
      <c r="Q239" s="224" t="s">
        <v>2416</v>
      </c>
      <c r="R239" s="226" t="s">
        <v>731</v>
      </c>
      <c r="S239" s="228" t="s">
        <v>1710</v>
      </c>
      <c r="T239" s="246" t="s">
        <v>726</v>
      </c>
      <c r="U239" s="226" t="s">
        <v>2326</v>
      </c>
      <c r="V239" s="226">
        <v>155.88999999999999</v>
      </c>
      <c r="W239" s="224">
        <v>9.5</v>
      </c>
      <c r="X239" s="247" t="s">
        <v>5</v>
      </c>
      <c r="Y239" s="224">
        <v>12.8</v>
      </c>
      <c r="Z239" s="224">
        <v>11550</v>
      </c>
      <c r="AA239" s="224"/>
      <c r="AB239" s="224"/>
      <c r="AC239" s="224"/>
      <c r="AD239" s="224">
        <v>0</v>
      </c>
      <c r="AF239" s="226">
        <v>2</v>
      </c>
      <c r="AG239" s="247" t="s">
        <v>125</v>
      </c>
      <c r="AH239" s="226">
        <v>1000</v>
      </c>
      <c r="AI239" s="247" t="s">
        <v>5</v>
      </c>
      <c r="AJ239" s="272">
        <v>6.5</v>
      </c>
      <c r="AK239" s="272">
        <v>6.5</v>
      </c>
      <c r="AL239" s="226">
        <v>20</v>
      </c>
      <c r="AM239" s="226">
        <v>20</v>
      </c>
      <c r="AN239" s="226">
        <v>3</v>
      </c>
      <c r="AO239" s="247" t="s">
        <v>5</v>
      </c>
      <c r="AP239" s="246"/>
      <c r="AQ239" s="246" t="s">
        <v>726</v>
      </c>
      <c r="AR239" s="226" t="s">
        <v>737</v>
      </c>
    </row>
    <row r="240" spans="1:44" ht="15" x14ac:dyDescent="0.25">
      <c r="A240" s="225">
        <v>10010301</v>
      </c>
      <c r="B240" s="246" t="s">
        <v>670</v>
      </c>
      <c r="C240" s="246" t="s">
        <v>671</v>
      </c>
      <c r="D240" s="246" t="s">
        <v>685</v>
      </c>
      <c r="E240" s="226" t="s">
        <v>20</v>
      </c>
      <c r="F240" s="224">
        <v>8</v>
      </c>
      <c r="G240" s="224">
        <v>1020</v>
      </c>
      <c r="H240" s="226" t="s">
        <v>318</v>
      </c>
      <c r="I240" s="227">
        <v>44525</v>
      </c>
      <c r="J240" s="226" t="s">
        <v>723</v>
      </c>
      <c r="K240" s="226" t="s">
        <v>2028</v>
      </c>
      <c r="L240" s="226">
        <v>150.25</v>
      </c>
      <c r="M240" s="246" t="s">
        <v>724</v>
      </c>
      <c r="N240" s="246" t="s">
        <v>54</v>
      </c>
      <c r="O240" s="246" t="s">
        <v>94</v>
      </c>
      <c r="P240" s="246" t="s">
        <v>2026</v>
      </c>
      <c r="Q240" s="224" t="s">
        <v>2416</v>
      </c>
      <c r="R240" s="226" t="s">
        <v>731</v>
      </c>
      <c r="S240" s="228" t="s">
        <v>1710</v>
      </c>
      <c r="T240" s="246" t="s">
        <v>726</v>
      </c>
      <c r="U240" s="226" t="s">
        <v>2326</v>
      </c>
      <c r="V240" s="226">
        <v>155.88999999999999</v>
      </c>
      <c r="W240" s="224">
        <v>9.5</v>
      </c>
      <c r="X240" s="247" t="s">
        <v>5</v>
      </c>
      <c r="Y240" s="224">
        <v>12.8</v>
      </c>
      <c r="Z240" s="224">
        <v>11550</v>
      </c>
      <c r="AA240" s="224"/>
      <c r="AB240" s="224"/>
      <c r="AC240" s="224"/>
      <c r="AD240" s="224">
        <v>0</v>
      </c>
      <c r="AF240" s="226">
        <v>3</v>
      </c>
      <c r="AG240" s="247" t="s">
        <v>125</v>
      </c>
      <c r="AH240" s="226">
        <v>3500</v>
      </c>
      <c r="AI240" s="247" t="s">
        <v>5</v>
      </c>
      <c r="AJ240" s="226">
        <v>6</v>
      </c>
      <c r="AK240" s="226">
        <v>7</v>
      </c>
      <c r="AL240" s="226">
        <v>8000</v>
      </c>
      <c r="AM240" s="226">
        <v>650</v>
      </c>
      <c r="AN240" s="226">
        <v>1.2</v>
      </c>
      <c r="AO240" s="247" t="s">
        <v>5</v>
      </c>
      <c r="AP240" s="246"/>
      <c r="AQ240" s="246" t="s">
        <v>726</v>
      </c>
      <c r="AR240" s="226" t="s">
        <v>737</v>
      </c>
    </row>
    <row r="241" spans="1:44" ht="15" x14ac:dyDescent="0.25">
      <c r="A241" s="225">
        <v>10010301</v>
      </c>
      <c r="B241" s="246" t="s">
        <v>670</v>
      </c>
      <c r="C241" s="246" t="s">
        <v>671</v>
      </c>
      <c r="D241" s="246" t="s">
        <v>685</v>
      </c>
      <c r="E241" s="226" t="s">
        <v>20</v>
      </c>
      <c r="F241" s="224">
        <v>8</v>
      </c>
      <c r="G241" s="224">
        <v>1020</v>
      </c>
      <c r="H241" s="226" t="s">
        <v>318</v>
      </c>
      <c r="I241" s="227">
        <v>44525</v>
      </c>
      <c r="J241" s="226" t="s">
        <v>723</v>
      </c>
      <c r="K241" s="226" t="s">
        <v>2028</v>
      </c>
      <c r="L241" s="226">
        <v>150.25</v>
      </c>
      <c r="M241" s="246" t="s">
        <v>724</v>
      </c>
      <c r="N241" s="246" t="s">
        <v>54</v>
      </c>
      <c r="O241" s="246" t="s">
        <v>94</v>
      </c>
      <c r="P241" s="246" t="s">
        <v>2026</v>
      </c>
      <c r="Q241" s="224" t="s">
        <v>2416</v>
      </c>
      <c r="R241" s="226" t="s">
        <v>731</v>
      </c>
      <c r="S241" s="228" t="s">
        <v>1710</v>
      </c>
      <c r="T241" s="246" t="s">
        <v>726</v>
      </c>
      <c r="U241" s="226" t="s">
        <v>2326</v>
      </c>
      <c r="V241" s="226">
        <v>155.88999999999999</v>
      </c>
      <c r="W241" s="224">
        <v>9.5</v>
      </c>
      <c r="X241" s="247" t="s">
        <v>5</v>
      </c>
      <c r="Y241" s="224">
        <v>12.8</v>
      </c>
      <c r="Z241" s="224">
        <v>11550</v>
      </c>
      <c r="AA241" s="224"/>
      <c r="AB241" s="224"/>
      <c r="AC241" s="224"/>
      <c r="AD241" s="224">
        <v>0</v>
      </c>
      <c r="AF241" s="226">
        <v>4</v>
      </c>
      <c r="AG241" s="224" t="s">
        <v>160</v>
      </c>
      <c r="AH241" s="226">
        <v>6000</v>
      </c>
      <c r="AI241" s="247" t="s">
        <v>5</v>
      </c>
      <c r="AJ241" s="272">
        <v>1.5</v>
      </c>
      <c r="AK241" s="272">
        <v>1.5</v>
      </c>
      <c r="AL241" s="226">
        <v>20</v>
      </c>
      <c r="AM241" s="226">
        <v>30</v>
      </c>
      <c r="AN241" s="226">
        <v>1</v>
      </c>
      <c r="AO241" s="247" t="s">
        <v>5</v>
      </c>
      <c r="AP241" s="246"/>
      <c r="AQ241" s="246" t="s">
        <v>726</v>
      </c>
      <c r="AR241" s="226" t="s">
        <v>737</v>
      </c>
    </row>
    <row r="242" spans="1:44" ht="15" x14ac:dyDescent="0.25">
      <c r="A242" s="225">
        <v>10010301</v>
      </c>
      <c r="B242" s="246" t="s">
        <v>670</v>
      </c>
      <c r="C242" s="246" t="s">
        <v>671</v>
      </c>
      <c r="D242" s="246" t="s">
        <v>685</v>
      </c>
      <c r="E242" s="226" t="s">
        <v>20</v>
      </c>
      <c r="F242" s="224">
        <v>8</v>
      </c>
      <c r="G242" s="224">
        <v>1020</v>
      </c>
      <c r="H242" s="226" t="s">
        <v>318</v>
      </c>
      <c r="I242" s="227">
        <v>44525</v>
      </c>
      <c r="J242" s="226" t="s">
        <v>723</v>
      </c>
      <c r="K242" s="226" t="s">
        <v>2028</v>
      </c>
      <c r="L242" s="226">
        <v>150.25</v>
      </c>
      <c r="M242" s="246" t="s">
        <v>724</v>
      </c>
      <c r="N242" s="246" t="s">
        <v>54</v>
      </c>
      <c r="O242" s="246" t="s">
        <v>94</v>
      </c>
      <c r="P242" s="246" t="s">
        <v>2026</v>
      </c>
      <c r="Q242" s="224" t="s">
        <v>2416</v>
      </c>
      <c r="R242" s="226" t="s">
        <v>731</v>
      </c>
      <c r="S242" s="228" t="s">
        <v>1710</v>
      </c>
      <c r="T242" s="246" t="s">
        <v>726</v>
      </c>
      <c r="U242" s="226" t="s">
        <v>2326</v>
      </c>
      <c r="V242" s="226">
        <v>155.88999999999999</v>
      </c>
      <c r="W242" s="224">
        <v>9.5</v>
      </c>
      <c r="X242" s="247" t="s">
        <v>5</v>
      </c>
      <c r="Y242" s="224">
        <v>12.8</v>
      </c>
      <c r="Z242" s="224">
        <v>11550</v>
      </c>
      <c r="AA242" s="224"/>
      <c r="AB242" s="224"/>
      <c r="AC242" s="224"/>
      <c r="AD242" s="224">
        <v>0</v>
      </c>
      <c r="AF242" s="226">
        <v>5</v>
      </c>
      <c r="AG242" s="224" t="s">
        <v>133</v>
      </c>
      <c r="AH242" s="226">
        <v>7450</v>
      </c>
      <c r="AI242" s="247" t="s">
        <v>5</v>
      </c>
      <c r="AJ242" s="226">
        <v>1</v>
      </c>
      <c r="AK242" s="226">
        <v>2</v>
      </c>
      <c r="AL242" s="226">
        <v>170</v>
      </c>
      <c r="AM242" s="226">
        <v>200</v>
      </c>
      <c r="AN242" s="226">
        <v>1.5</v>
      </c>
      <c r="AO242" s="247" t="s">
        <v>5</v>
      </c>
      <c r="AP242" s="246"/>
      <c r="AQ242" s="246" t="s">
        <v>726</v>
      </c>
      <c r="AR242" s="226" t="s">
        <v>737</v>
      </c>
    </row>
    <row r="243" spans="1:44" ht="15" x14ac:dyDescent="0.25">
      <c r="A243" s="225">
        <v>10010301</v>
      </c>
      <c r="B243" s="246" t="s">
        <v>670</v>
      </c>
      <c r="C243" s="246" t="s">
        <v>671</v>
      </c>
      <c r="D243" s="246" t="s">
        <v>685</v>
      </c>
      <c r="E243" s="226" t="s">
        <v>20</v>
      </c>
      <c r="F243" s="224">
        <v>8</v>
      </c>
      <c r="G243" s="224">
        <v>1020</v>
      </c>
      <c r="H243" s="226" t="s">
        <v>318</v>
      </c>
      <c r="I243" s="227">
        <v>44525</v>
      </c>
      <c r="J243" s="226" t="s">
        <v>723</v>
      </c>
      <c r="K243" s="226" t="s">
        <v>2028</v>
      </c>
      <c r="L243" s="226">
        <v>150.25</v>
      </c>
      <c r="M243" s="246" t="s">
        <v>724</v>
      </c>
      <c r="N243" s="246" t="s">
        <v>54</v>
      </c>
      <c r="O243" s="246" t="s">
        <v>94</v>
      </c>
      <c r="P243" s="246" t="s">
        <v>2026</v>
      </c>
      <c r="Q243" s="224" t="s">
        <v>2416</v>
      </c>
      <c r="R243" s="226" t="s">
        <v>731</v>
      </c>
      <c r="S243" s="228" t="s">
        <v>1710</v>
      </c>
      <c r="T243" s="246" t="s">
        <v>726</v>
      </c>
      <c r="U243" s="226" t="s">
        <v>2326</v>
      </c>
      <c r="V243" s="226">
        <v>155.88999999999999</v>
      </c>
      <c r="W243" s="224">
        <v>9.5</v>
      </c>
      <c r="X243" s="247" t="s">
        <v>5</v>
      </c>
      <c r="Y243" s="224">
        <v>12.8</v>
      </c>
      <c r="Z243" s="224">
        <v>11550</v>
      </c>
      <c r="AA243" s="224"/>
      <c r="AB243" s="224"/>
      <c r="AC243" s="224"/>
      <c r="AD243" s="224">
        <v>0</v>
      </c>
      <c r="AF243" s="226">
        <v>6</v>
      </c>
      <c r="AG243" s="224" t="s">
        <v>133</v>
      </c>
      <c r="AH243" s="226">
        <v>7800</v>
      </c>
      <c r="AI243" s="247" t="s">
        <v>5</v>
      </c>
      <c r="AJ243" s="226">
        <v>2</v>
      </c>
      <c r="AK243" s="226">
        <v>3</v>
      </c>
      <c r="AL243" s="226">
        <v>3500</v>
      </c>
      <c r="AM243" s="226">
        <v>300</v>
      </c>
      <c r="AN243" s="226">
        <v>1</v>
      </c>
      <c r="AO243" s="247" t="s">
        <v>5</v>
      </c>
      <c r="AP243" s="246"/>
      <c r="AQ243" s="246" t="s">
        <v>726</v>
      </c>
      <c r="AR243" s="226" t="s">
        <v>737</v>
      </c>
    </row>
    <row r="244" spans="1:44" ht="15" x14ac:dyDescent="0.25">
      <c r="A244" s="225">
        <v>10010301</v>
      </c>
      <c r="B244" s="246" t="s">
        <v>670</v>
      </c>
      <c r="C244" s="246" t="s">
        <v>671</v>
      </c>
      <c r="D244" s="246" t="s">
        <v>685</v>
      </c>
      <c r="E244" s="226" t="s">
        <v>20</v>
      </c>
      <c r="F244" s="224">
        <v>8</v>
      </c>
      <c r="G244" s="224">
        <v>1020</v>
      </c>
      <c r="H244" s="226" t="s">
        <v>318</v>
      </c>
      <c r="I244" s="227">
        <v>44525</v>
      </c>
      <c r="J244" s="226" t="s">
        <v>723</v>
      </c>
      <c r="K244" s="226" t="s">
        <v>2028</v>
      </c>
      <c r="L244" s="226">
        <v>150.25</v>
      </c>
      <c r="M244" s="246" t="s">
        <v>724</v>
      </c>
      <c r="N244" s="246" t="s">
        <v>54</v>
      </c>
      <c r="O244" s="246" t="s">
        <v>94</v>
      </c>
      <c r="P244" s="246" t="s">
        <v>2026</v>
      </c>
      <c r="Q244" s="224" t="s">
        <v>2416</v>
      </c>
      <c r="R244" s="226" t="s">
        <v>731</v>
      </c>
      <c r="S244" s="228" t="s">
        <v>1710</v>
      </c>
      <c r="T244" s="246" t="s">
        <v>726</v>
      </c>
      <c r="U244" s="226" t="s">
        <v>2326</v>
      </c>
      <c r="V244" s="226">
        <v>155.88999999999999</v>
      </c>
      <c r="W244" s="224">
        <v>9.5</v>
      </c>
      <c r="X244" s="247" t="s">
        <v>5</v>
      </c>
      <c r="Y244" s="224">
        <v>12.8</v>
      </c>
      <c r="Z244" s="224">
        <v>11550</v>
      </c>
      <c r="AA244" s="224"/>
      <c r="AB244" s="224"/>
      <c r="AC244" s="224"/>
      <c r="AD244" s="224">
        <v>0</v>
      </c>
      <c r="AF244" s="226">
        <v>7</v>
      </c>
      <c r="AG244" s="247" t="s">
        <v>125</v>
      </c>
      <c r="AH244" s="226">
        <v>11200</v>
      </c>
      <c r="AI244" s="247" t="s">
        <v>5</v>
      </c>
      <c r="AJ244" s="226">
        <v>6</v>
      </c>
      <c r="AK244" s="226">
        <v>10</v>
      </c>
      <c r="AL244" s="226">
        <v>350</v>
      </c>
      <c r="AM244" s="226">
        <v>700</v>
      </c>
      <c r="AN244" s="226">
        <v>1.8</v>
      </c>
      <c r="AO244" s="247" t="s">
        <v>5</v>
      </c>
      <c r="AP244" s="246"/>
      <c r="AQ244" s="246" t="s">
        <v>726</v>
      </c>
      <c r="AR244" s="226" t="s">
        <v>737</v>
      </c>
    </row>
    <row r="245" spans="1:44" x14ac:dyDescent="0.2">
      <c r="A245" s="225">
        <v>10010301</v>
      </c>
      <c r="B245" s="246" t="s">
        <v>670</v>
      </c>
      <c r="C245" s="246" t="s">
        <v>671</v>
      </c>
      <c r="D245" s="246" t="s">
        <v>685</v>
      </c>
      <c r="E245" s="226" t="s">
        <v>20</v>
      </c>
      <c r="F245" s="224">
        <v>8</v>
      </c>
      <c r="G245" s="224">
        <v>1020</v>
      </c>
      <c r="H245" s="226" t="s">
        <v>318</v>
      </c>
      <c r="I245" s="227">
        <v>44525</v>
      </c>
      <c r="J245" s="226" t="s">
        <v>723</v>
      </c>
      <c r="K245" s="226" t="s">
        <v>2028</v>
      </c>
      <c r="L245" s="226">
        <v>150.25</v>
      </c>
      <c r="M245" s="246" t="s">
        <v>724</v>
      </c>
      <c r="N245" s="246" t="s">
        <v>54</v>
      </c>
      <c r="O245" s="246" t="s">
        <v>94</v>
      </c>
      <c r="P245" s="246" t="s">
        <v>2026</v>
      </c>
      <c r="Q245" s="224" t="s">
        <v>2417</v>
      </c>
      <c r="R245" s="226" t="s">
        <v>426</v>
      </c>
      <c r="S245" s="226" t="s">
        <v>426</v>
      </c>
      <c r="T245" s="246" t="s">
        <v>726</v>
      </c>
      <c r="U245" s="226" t="s">
        <v>2326</v>
      </c>
      <c r="V245" s="226">
        <v>167.44</v>
      </c>
      <c r="W245" s="247" t="s">
        <v>5</v>
      </c>
      <c r="X245" s="247" t="s">
        <v>5</v>
      </c>
      <c r="Y245" s="226">
        <v>12.5</v>
      </c>
      <c r="Z245" s="226">
        <v>0</v>
      </c>
      <c r="AD245" s="226">
        <v>0</v>
      </c>
      <c r="AF245" s="247">
        <v>1</v>
      </c>
      <c r="AG245" s="247" t="s">
        <v>171</v>
      </c>
      <c r="AH245" s="247" t="s">
        <v>5</v>
      </c>
      <c r="AI245" s="247" t="s">
        <v>5</v>
      </c>
      <c r="AJ245" s="247">
        <v>0</v>
      </c>
      <c r="AK245" s="247" t="s">
        <v>5</v>
      </c>
      <c r="AL245" s="226">
        <v>380</v>
      </c>
      <c r="AM245" s="247">
        <v>1</v>
      </c>
      <c r="AN245" s="247">
        <v>2</v>
      </c>
      <c r="AO245" s="247" t="s">
        <v>5</v>
      </c>
      <c r="AP245" s="246"/>
      <c r="AQ245" s="246" t="s">
        <v>726</v>
      </c>
      <c r="AR245" s="226" t="s">
        <v>737</v>
      </c>
    </row>
    <row r="246" spans="1:44" ht="15" x14ac:dyDescent="0.25">
      <c r="A246" s="225">
        <v>10010301</v>
      </c>
      <c r="B246" s="246" t="s">
        <v>670</v>
      </c>
      <c r="C246" s="246" t="s">
        <v>671</v>
      </c>
      <c r="D246" s="246" t="s">
        <v>685</v>
      </c>
      <c r="E246" s="226" t="s">
        <v>20</v>
      </c>
      <c r="F246" s="224">
        <v>8</v>
      </c>
      <c r="G246" s="224">
        <v>1020</v>
      </c>
      <c r="H246" s="226" t="s">
        <v>318</v>
      </c>
      <c r="I246" s="227">
        <v>44525</v>
      </c>
      <c r="J246" s="226" t="s">
        <v>723</v>
      </c>
      <c r="K246" s="226" t="s">
        <v>2028</v>
      </c>
      <c r="L246" s="226">
        <v>150.25</v>
      </c>
      <c r="M246" s="246" t="s">
        <v>724</v>
      </c>
      <c r="N246" s="246" t="s">
        <v>54</v>
      </c>
      <c r="O246" s="246" t="s">
        <v>94</v>
      </c>
      <c r="P246" s="246" t="s">
        <v>2026</v>
      </c>
      <c r="Q246" s="224" t="s">
        <v>2418</v>
      </c>
      <c r="R246" s="226" t="s">
        <v>731</v>
      </c>
      <c r="S246" s="228" t="s">
        <v>1710</v>
      </c>
      <c r="T246" s="246" t="s">
        <v>726</v>
      </c>
      <c r="U246" s="226" t="s">
        <v>2326</v>
      </c>
      <c r="V246" s="226">
        <v>167.44</v>
      </c>
      <c r="W246" s="224">
        <v>10.5</v>
      </c>
      <c r="X246" s="247" t="s">
        <v>5</v>
      </c>
      <c r="Y246" s="224">
        <v>12.8</v>
      </c>
      <c r="Z246" s="224">
        <v>10450</v>
      </c>
      <c r="AA246" s="224"/>
      <c r="AB246" s="224"/>
      <c r="AC246" s="224"/>
      <c r="AD246" s="224">
        <v>0</v>
      </c>
      <c r="AF246" s="226">
        <v>1</v>
      </c>
      <c r="AG246" s="247" t="s">
        <v>125</v>
      </c>
      <c r="AH246" s="226">
        <v>0</v>
      </c>
      <c r="AI246" s="247" t="s">
        <v>5</v>
      </c>
      <c r="AJ246" s="272">
        <v>5</v>
      </c>
      <c r="AK246" s="272">
        <v>5</v>
      </c>
      <c r="AL246" s="226">
        <v>2300</v>
      </c>
      <c r="AM246" s="226">
        <v>450</v>
      </c>
      <c r="AN246" s="226">
        <v>2</v>
      </c>
      <c r="AO246" s="247" t="s">
        <v>5</v>
      </c>
      <c r="AP246" s="246"/>
      <c r="AQ246" s="246" t="s">
        <v>726</v>
      </c>
      <c r="AR246" s="226" t="s">
        <v>737</v>
      </c>
    </row>
    <row r="247" spans="1:44" ht="15" x14ac:dyDescent="0.25">
      <c r="A247" s="225">
        <v>10010301</v>
      </c>
      <c r="B247" s="246" t="s">
        <v>670</v>
      </c>
      <c r="C247" s="246" t="s">
        <v>671</v>
      </c>
      <c r="D247" s="246" t="s">
        <v>685</v>
      </c>
      <c r="E247" s="226" t="s">
        <v>20</v>
      </c>
      <c r="F247" s="224">
        <v>8</v>
      </c>
      <c r="G247" s="224">
        <v>1020</v>
      </c>
      <c r="H247" s="226" t="s">
        <v>318</v>
      </c>
      <c r="I247" s="227">
        <v>44525</v>
      </c>
      <c r="J247" s="226" t="s">
        <v>723</v>
      </c>
      <c r="K247" s="226" t="s">
        <v>2028</v>
      </c>
      <c r="L247" s="226">
        <v>150.25</v>
      </c>
      <c r="M247" s="246" t="s">
        <v>724</v>
      </c>
      <c r="N247" s="246" t="s">
        <v>54</v>
      </c>
      <c r="O247" s="246" t="s">
        <v>94</v>
      </c>
      <c r="P247" s="246" t="s">
        <v>2026</v>
      </c>
      <c r="Q247" s="224" t="s">
        <v>2418</v>
      </c>
      <c r="R247" s="226" t="s">
        <v>731</v>
      </c>
      <c r="S247" s="228" t="s">
        <v>1710</v>
      </c>
      <c r="T247" s="246" t="s">
        <v>726</v>
      </c>
      <c r="U247" s="226" t="s">
        <v>2326</v>
      </c>
      <c r="V247" s="226">
        <v>167.44</v>
      </c>
      <c r="W247" s="224">
        <v>10.5</v>
      </c>
      <c r="X247" s="247" t="s">
        <v>5</v>
      </c>
      <c r="Y247" s="224">
        <v>12.8</v>
      </c>
      <c r="Z247" s="224">
        <v>10450</v>
      </c>
      <c r="AA247" s="224"/>
      <c r="AB247" s="224"/>
      <c r="AC247" s="224"/>
      <c r="AD247" s="224">
        <v>0</v>
      </c>
      <c r="AF247" s="226">
        <v>2</v>
      </c>
      <c r="AG247" s="247" t="s">
        <v>125</v>
      </c>
      <c r="AH247" s="226">
        <v>4600</v>
      </c>
      <c r="AI247" s="247" t="s">
        <v>5</v>
      </c>
      <c r="AJ247" s="272">
        <v>7</v>
      </c>
      <c r="AK247" s="272">
        <v>7</v>
      </c>
      <c r="AL247" s="226">
        <v>3500</v>
      </c>
      <c r="AM247" s="226">
        <v>600</v>
      </c>
      <c r="AN247" s="226">
        <v>2</v>
      </c>
      <c r="AO247" s="247" t="s">
        <v>5</v>
      </c>
      <c r="AP247" s="246"/>
      <c r="AQ247" s="246" t="s">
        <v>726</v>
      </c>
      <c r="AR247" s="226" t="s">
        <v>737</v>
      </c>
    </row>
    <row r="248" spans="1:44" x14ac:dyDescent="0.2">
      <c r="A248" s="225">
        <v>10010301</v>
      </c>
      <c r="B248" s="246" t="s">
        <v>670</v>
      </c>
      <c r="C248" s="246" t="s">
        <v>671</v>
      </c>
      <c r="D248" s="246" t="s">
        <v>685</v>
      </c>
      <c r="E248" s="226" t="s">
        <v>20</v>
      </c>
      <c r="F248" s="224">
        <v>8</v>
      </c>
      <c r="G248" s="224">
        <v>1020</v>
      </c>
      <c r="H248" s="226" t="s">
        <v>318</v>
      </c>
      <c r="I248" s="227">
        <v>44525</v>
      </c>
      <c r="J248" s="226" t="s">
        <v>723</v>
      </c>
      <c r="K248" s="226" t="s">
        <v>2028</v>
      </c>
      <c r="L248" s="226">
        <v>150.25</v>
      </c>
      <c r="M248" s="246" t="s">
        <v>724</v>
      </c>
      <c r="N248" s="246" t="s">
        <v>54</v>
      </c>
      <c r="O248" s="246" t="s">
        <v>94</v>
      </c>
      <c r="P248" s="246" t="s">
        <v>2026</v>
      </c>
      <c r="Q248" s="224" t="s">
        <v>2419</v>
      </c>
      <c r="R248" s="226" t="s">
        <v>426</v>
      </c>
      <c r="S248" s="226" t="s">
        <v>426</v>
      </c>
      <c r="T248" s="246" t="s">
        <v>753</v>
      </c>
      <c r="U248" s="226" t="s">
        <v>2326</v>
      </c>
      <c r="V248" s="226">
        <v>177.89</v>
      </c>
      <c r="W248" s="247" t="s">
        <v>5</v>
      </c>
      <c r="X248" s="247" t="s">
        <v>5</v>
      </c>
      <c r="Y248" s="226">
        <v>12.5</v>
      </c>
      <c r="Z248" s="226">
        <v>0</v>
      </c>
      <c r="AD248" s="226">
        <v>0</v>
      </c>
      <c r="AF248" s="224">
        <v>1</v>
      </c>
      <c r="AG248" s="247" t="s">
        <v>359</v>
      </c>
      <c r="AH248" s="247" t="s">
        <v>5</v>
      </c>
      <c r="AI248" s="247" t="s">
        <v>5</v>
      </c>
      <c r="AJ248" s="247" t="s">
        <v>5</v>
      </c>
      <c r="AK248" s="247" t="s">
        <v>5</v>
      </c>
      <c r="AL248" s="226">
        <v>0</v>
      </c>
      <c r="AM248" s="247" t="s">
        <v>5</v>
      </c>
      <c r="AN248" s="247" t="s">
        <v>5</v>
      </c>
      <c r="AO248" s="247" t="s">
        <v>5</v>
      </c>
      <c r="AP248" s="246"/>
      <c r="AQ248" s="246" t="s">
        <v>753</v>
      </c>
      <c r="AR248" s="226" t="s">
        <v>737</v>
      </c>
    </row>
    <row r="249" spans="1:44" x14ac:dyDescent="0.2">
      <c r="A249" s="225">
        <v>10010201</v>
      </c>
      <c r="B249" s="246" t="s">
        <v>670</v>
      </c>
      <c r="C249" s="246" t="s">
        <v>671</v>
      </c>
      <c r="D249" s="246" t="s">
        <v>685</v>
      </c>
      <c r="E249" s="226" t="s">
        <v>639</v>
      </c>
      <c r="F249" s="224">
        <v>7</v>
      </c>
      <c r="G249" s="224">
        <v>1020</v>
      </c>
      <c r="H249" s="226" t="s">
        <v>318</v>
      </c>
      <c r="I249" s="227">
        <v>44525</v>
      </c>
      <c r="J249" s="226" t="s">
        <v>723</v>
      </c>
      <c r="K249" s="226" t="s">
        <v>2025</v>
      </c>
      <c r="L249" s="226">
        <v>150.25</v>
      </c>
      <c r="M249" s="246" t="s">
        <v>724</v>
      </c>
      <c r="N249" s="246" t="s">
        <v>54</v>
      </c>
      <c r="O249" s="246" t="s">
        <v>94</v>
      </c>
      <c r="P249" s="246" t="s">
        <v>2026</v>
      </c>
      <c r="Q249" s="224" t="s">
        <v>2420</v>
      </c>
      <c r="R249" s="226" t="s">
        <v>426</v>
      </c>
      <c r="S249" s="226" t="s">
        <v>426</v>
      </c>
      <c r="T249" s="246" t="s">
        <v>56</v>
      </c>
      <c r="U249" s="226" t="s">
        <v>2327</v>
      </c>
      <c r="V249" s="226">
        <v>575.65</v>
      </c>
      <c r="W249" s="247" t="s">
        <v>5</v>
      </c>
      <c r="X249" s="247" t="s">
        <v>5</v>
      </c>
      <c r="Y249" s="226">
        <v>12.6</v>
      </c>
      <c r="Z249" s="226">
        <v>0</v>
      </c>
      <c r="AD249" s="226">
        <v>0</v>
      </c>
      <c r="AF249" s="247">
        <v>1</v>
      </c>
      <c r="AG249" s="247" t="s">
        <v>171</v>
      </c>
      <c r="AH249" s="247" t="s">
        <v>5</v>
      </c>
      <c r="AI249" s="247" t="s">
        <v>5</v>
      </c>
      <c r="AJ249" s="247">
        <v>0</v>
      </c>
      <c r="AK249" s="247" t="s">
        <v>5</v>
      </c>
      <c r="AL249" s="226">
        <v>593</v>
      </c>
      <c r="AM249" s="247">
        <v>1</v>
      </c>
      <c r="AN249" s="247">
        <v>3</v>
      </c>
      <c r="AO249" s="247" t="s">
        <v>5</v>
      </c>
      <c r="AP249" s="246"/>
      <c r="AQ249" s="246" t="s">
        <v>56</v>
      </c>
      <c r="AR249" s="226" t="s">
        <v>737</v>
      </c>
    </row>
    <row r="250" spans="1:44" ht="15" x14ac:dyDescent="0.25">
      <c r="A250" s="225">
        <v>10010201</v>
      </c>
      <c r="B250" s="246" t="s">
        <v>670</v>
      </c>
      <c r="C250" s="246" t="s">
        <v>671</v>
      </c>
      <c r="D250" s="246" t="s">
        <v>685</v>
      </c>
      <c r="E250" s="226" t="s">
        <v>639</v>
      </c>
      <c r="F250" s="224">
        <v>7</v>
      </c>
      <c r="G250" s="224">
        <v>1020</v>
      </c>
      <c r="H250" s="226" t="s">
        <v>318</v>
      </c>
      <c r="I250" s="227">
        <v>44525</v>
      </c>
      <c r="J250" s="226" t="s">
        <v>723</v>
      </c>
      <c r="K250" s="226" t="s">
        <v>2025</v>
      </c>
      <c r="L250" s="226">
        <v>150.25</v>
      </c>
      <c r="M250" s="246" t="s">
        <v>724</v>
      </c>
      <c r="N250" s="246" t="s">
        <v>54</v>
      </c>
      <c r="O250" s="246" t="s">
        <v>94</v>
      </c>
      <c r="P250" s="246" t="s">
        <v>2026</v>
      </c>
      <c r="Q250" s="224" t="s">
        <v>2421</v>
      </c>
      <c r="R250" s="226" t="s">
        <v>731</v>
      </c>
      <c r="S250" s="228" t="s">
        <v>1710</v>
      </c>
      <c r="T250" s="246" t="s">
        <v>726</v>
      </c>
      <c r="U250" s="226" t="s">
        <v>2327</v>
      </c>
      <c r="V250" s="226">
        <v>575.65</v>
      </c>
      <c r="W250" s="224">
        <v>11.6</v>
      </c>
      <c r="X250" s="247" t="s">
        <v>5</v>
      </c>
      <c r="Y250" s="224">
        <v>12.6</v>
      </c>
      <c r="Z250" s="224">
        <v>11200</v>
      </c>
      <c r="AA250" s="224"/>
      <c r="AB250" s="224"/>
      <c r="AC250" s="224"/>
      <c r="AD250" s="224">
        <v>0</v>
      </c>
      <c r="AE250" s="247"/>
      <c r="AF250" s="226">
        <v>1</v>
      </c>
      <c r="AG250" s="247" t="s">
        <v>125</v>
      </c>
      <c r="AH250" s="247">
        <v>6400</v>
      </c>
      <c r="AI250" s="247" t="s">
        <v>5</v>
      </c>
      <c r="AJ250" s="271">
        <v>7.5</v>
      </c>
      <c r="AK250" s="271">
        <v>7.5</v>
      </c>
      <c r="AL250" s="226">
        <v>2200</v>
      </c>
      <c r="AM250" s="247">
        <v>400</v>
      </c>
      <c r="AN250" s="247">
        <v>1.2</v>
      </c>
      <c r="AO250" s="247" t="s">
        <v>5</v>
      </c>
      <c r="AP250" s="246"/>
      <c r="AQ250" s="246" t="s">
        <v>726</v>
      </c>
      <c r="AR250" s="226" t="s">
        <v>737</v>
      </c>
    </row>
    <row r="251" spans="1:44" x14ac:dyDescent="0.2">
      <c r="A251" s="225">
        <v>10010201</v>
      </c>
      <c r="B251" s="246" t="s">
        <v>670</v>
      </c>
      <c r="C251" s="246" t="s">
        <v>671</v>
      </c>
      <c r="D251" s="246" t="s">
        <v>685</v>
      </c>
      <c r="E251" s="226" t="s">
        <v>639</v>
      </c>
      <c r="F251" s="224">
        <v>7</v>
      </c>
      <c r="G251" s="224">
        <v>1020</v>
      </c>
      <c r="H251" s="226" t="s">
        <v>318</v>
      </c>
      <c r="I251" s="227">
        <v>44525</v>
      </c>
      <c r="J251" s="226" t="s">
        <v>723</v>
      </c>
      <c r="K251" s="226" t="s">
        <v>2025</v>
      </c>
      <c r="L251" s="226">
        <v>150.25</v>
      </c>
      <c r="M251" s="246" t="s">
        <v>724</v>
      </c>
      <c r="N251" s="246" t="s">
        <v>54</v>
      </c>
      <c r="O251" s="246" t="s">
        <v>94</v>
      </c>
      <c r="P251" s="246" t="s">
        <v>2026</v>
      </c>
      <c r="Q251" s="224" t="s">
        <v>2422</v>
      </c>
      <c r="R251" s="226" t="s">
        <v>426</v>
      </c>
      <c r="S251" s="226" t="s">
        <v>426</v>
      </c>
      <c r="T251" s="246" t="s">
        <v>726</v>
      </c>
      <c r="U251" s="226" t="s">
        <v>2327</v>
      </c>
      <c r="V251" s="226">
        <v>564.45000000000005</v>
      </c>
      <c r="W251" s="247" t="s">
        <v>5</v>
      </c>
      <c r="X251" s="247" t="s">
        <v>5</v>
      </c>
      <c r="Y251" s="226">
        <v>12.5</v>
      </c>
      <c r="Z251" s="226">
        <v>0</v>
      </c>
      <c r="AD251" s="226">
        <v>0</v>
      </c>
      <c r="AF251" s="247">
        <v>1</v>
      </c>
      <c r="AG251" s="247" t="s">
        <v>98</v>
      </c>
      <c r="AH251" s="247" t="s">
        <v>5</v>
      </c>
      <c r="AI251" s="247" t="s">
        <v>5</v>
      </c>
      <c r="AJ251" s="247">
        <v>11.3</v>
      </c>
      <c r="AK251" s="247">
        <v>11.3</v>
      </c>
      <c r="AL251" s="226">
        <v>70</v>
      </c>
      <c r="AM251" s="247">
        <v>1</v>
      </c>
      <c r="AN251" s="247">
        <v>1.5</v>
      </c>
      <c r="AO251" s="247" t="s">
        <v>5</v>
      </c>
      <c r="AP251" s="246"/>
      <c r="AQ251" s="246" t="s">
        <v>726</v>
      </c>
      <c r="AR251" s="226" t="s">
        <v>737</v>
      </c>
    </row>
    <row r="252" spans="1:44" ht="15" x14ac:dyDescent="0.25">
      <c r="A252" s="225">
        <v>10010201</v>
      </c>
      <c r="B252" s="246" t="s">
        <v>670</v>
      </c>
      <c r="C252" s="246" t="s">
        <v>671</v>
      </c>
      <c r="D252" s="246" t="s">
        <v>685</v>
      </c>
      <c r="E252" s="226" t="s">
        <v>639</v>
      </c>
      <c r="F252" s="224">
        <v>7</v>
      </c>
      <c r="G252" s="224">
        <v>1020</v>
      </c>
      <c r="H252" s="226" t="s">
        <v>318</v>
      </c>
      <c r="I252" s="227">
        <v>44525</v>
      </c>
      <c r="J252" s="226" t="s">
        <v>723</v>
      </c>
      <c r="K252" s="226" t="s">
        <v>2025</v>
      </c>
      <c r="L252" s="226">
        <v>150.25</v>
      </c>
      <c r="M252" s="246" t="s">
        <v>724</v>
      </c>
      <c r="N252" s="246" t="s">
        <v>54</v>
      </c>
      <c r="O252" s="246" t="s">
        <v>94</v>
      </c>
      <c r="P252" s="246" t="s">
        <v>2026</v>
      </c>
      <c r="Q252" s="224" t="s">
        <v>2423</v>
      </c>
      <c r="R252" s="226" t="s">
        <v>731</v>
      </c>
      <c r="S252" s="228" t="s">
        <v>1710</v>
      </c>
      <c r="T252" s="246" t="s">
        <v>726</v>
      </c>
      <c r="U252" s="226" t="s">
        <v>2327</v>
      </c>
      <c r="V252" s="226">
        <v>564.45000000000005</v>
      </c>
      <c r="W252" s="224">
        <v>10.6</v>
      </c>
      <c r="X252" s="247" t="s">
        <v>5</v>
      </c>
      <c r="Y252" s="224">
        <v>12.5</v>
      </c>
      <c r="Z252" s="224">
        <v>11450</v>
      </c>
      <c r="AA252" s="224"/>
      <c r="AB252" s="224"/>
      <c r="AC252" s="224"/>
      <c r="AD252" s="224">
        <v>0</v>
      </c>
      <c r="AE252" s="247"/>
      <c r="AF252" s="226">
        <v>1</v>
      </c>
      <c r="AG252" s="224" t="s">
        <v>99</v>
      </c>
      <c r="AH252" s="247">
        <v>2300</v>
      </c>
      <c r="AI252" s="247" t="s">
        <v>5</v>
      </c>
      <c r="AJ252" s="271">
        <v>10</v>
      </c>
      <c r="AK252" s="271">
        <v>10.6</v>
      </c>
      <c r="AL252" s="226">
        <v>460</v>
      </c>
      <c r="AM252" s="247">
        <v>200</v>
      </c>
      <c r="AN252" s="247">
        <v>0.5</v>
      </c>
      <c r="AO252" s="247" t="s">
        <v>5</v>
      </c>
      <c r="AP252" s="246"/>
      <c r="AQ252" s="246" t="s">
        <v>726</v>
      </c>
      <c r="AR252" s="226" t="s">
        <v>737</v>
      </c>
    </row>
    <row r="253" spans="1:44" ht="15" x14ac:dyDescent="0.25">
      <c r="A253" s="225">
        <v>10010201</v>
      </c>
      <c r="B253" s="246" t="s">
        <v>670</v>
      </c>
      <c r="C253" s="246" t="s">
        <v>671</v>
      </c>
      <c r="D253" s="246" t="s">
        <v>685</v>
      </c>
      <c r="E253" s="226" t="s">
        <v>639</v>
      </c>
      <c r="F253" s="224">
        <v>7</v>
      </c>
      <c r="G253" s="224">
        <v>1020</v>
      </c>
      <c r="H253" s="226" t="s">
        <v>318</v>
      </c>
      <c r="I253" s="227">
        <v>44525</v>
      </c>
      <c r="J253" s="226" t="s">
        <v>723</v>
      </c>
      <c r="K253" s="226" t="s">
        <v>2025</v>
      </c>
      <c r="L253" s="226">
        <v>150.25</v>
      </c>
      <c r="M253" s="246" t="s">
        <v>724</v>
      </c>
      <c r="N253" s="246" t="s">
        <v>54</v>
      </c>
      <c r="O253" s="246" t="s">
        <v>94</v>
      </c>
      <c r="P253" s="246" t="s">
        <v>2026</v>
      </c>
      <c r="Q253" s="224" t="s">
        <v>2423</v>
      </c>
      <c r="R253" s="226" t="s">
        <v>731</v>
      </c>
      <c r="S253" s="228" t="s">
        <v>1710</v>
      </c>
      <c r="T253" s="246" t="s">
        <v>726</v>
      </c>
      <c r="U253" s="226" t="s">
        <v>2327</v>
      </c>
      <c r="V253" s="226">
        <v>564.45000000000005</v>
      </c>
      <c r="W253" s="224">
        <v>10.6</v>
      </c>
      <c r="X253" s="247" t="s">
        <v>5</v>
      </c>
      <c r="Y253" s="224">
        <v>12.5</v>
      </c>
      <c r="Z253" s="224">
        <v>11450</v>
      </c>
      <c r="AA253" s="224"/>
      <c r="AB253" s="224"/>
      <c r="AC253" s="224"/>
      <c r="AD253" s="224">
        <v>0</v>
      </c>
      <c r="AE253" s="247"/>
      <c r="AF253" s="226">
        <v>2</v>
      </c>
      <c r="AG253" s="224" t="s">
        <v>99</v>
      </c>
      <c r="AH253" s="226">
        <v>5400</v>
      </c>
      <c r="AI253" s="247" t="s">
        <v>5</v>
      </c>
      <c r="AJ253" s="272">
        <v>10.6</v>
      </c>
      <c r="AK253" s="272">
        <v>10.6</v>
      </c>
      <c r="AL253" s="226">
        <v>100</v>
      </c>
      <c r="AM253" s="226">
        <v>30</v>
      </c>
      <c r="AN253" s="226">
        <v>0.5</v>
      </c>
      <c r="AO253" s="247" t="s">
        <v>5</v>
      </c>
      <c r="AP253" s="246"/>
      <c r="AQ253" s="246" t="s">
        <v>726</v>
      </c>
      <c r="AR253" s="226" t="s">
        <v>737</v>
      </c>
    </row>
    <row r="254" spans="1:44" ht="15" x14ac:dyDescent="0.25">
      <c r="A254" s="225">
        <v>10010201</v>
      </c>
      <c r="B254" s="246" t="s">
        <v>670</v>
      </c>
      <c r="C254" s="246" t="s">
        <v>671</v>
      </c>
      <c r="D254" s="246" t="s">
        <v>685</v>
      </c>
      <c r="E254" s="226" t="s">
        <v>639</v>
      </c>
      <c r="F254" s="224">
        <v>7</v>
      </c>
      <c r="G254" s="224">
        <v>1020</v>
      </c>
      <c r="H254" s="226" t="s">
        <v>318</v>
      </c>
      <c r="I254" s="227">
        <v>44525</v>
      </c>
      <c r="J254" s="226" t="s">
        <v>723</v>
      </c>
      <c r="K254" s="226" t="s">
        <v>2025</v>
      </c>
      <c r="L254" s="226">
        <v>150.25</v>
      </c>
      <c r="M254" s="246" t="s">
        <v>724</v>
      </c>
      <c r="N254" s="246" t="s">
        <v>54</v>
      </c>
      <c r="O254" s="246" t="s">
        <v>94</v>
      </c>
      <c r="P254" s="246" t="s">
        <v>2026</v>
      </c>
      <c r="Q254" s="224" t="s">
        <v>2423</v>
      </c>
      <c r="R254" s="226" t="s">
        <v>731</v>
      </c>
      <c r="S254" s="228" t="s">
        <v>1710</v>
      </c>
      <c r="T254" s="246" t="s">
        <v>726</v>
      </c>
      <c r="U254" s="226" t="s">
        <v>2327</v>
      </c>
      <c r="V254" s="226">
        <v>564.45000000000005</v>
      </c>
      <c r="W254" s="224">
        <v>10.6</v>
      </c>
      <c r="X254" s="247" t="s">
        <v>5</v>
      </c>
      <c r="Y254" s="224">
        <v>12.5</v>
      </c>
      <c r="Z254" s="224">
        <v>11450</v>
      </c>
      <c r="AA254" s="224"/>
      <c r="AB254" s="224"/>
      <c r="AC254" s="224"/>
      <c r="AD254" s="224">
        <v>0</v>
      </c>
      <c r="AE254" s="247"/>
      <c r="AF254" s="226">
        <v>3</v>
      </c>
      <c r="AG254" s="247" t="s">
        <v>125</v>
      </c>
      <c r="AH254" s="226">
        <v>11300</v>
      </c>
      <c r="AI254" s="247" t="s">
        <v>5</v>
      </c>
      <c r="AJ254" s="226">
        <v>7</v>
      </c>
      <c r="AK254" s="226">
        <v>8</v>
      </c>
      <c r="AL254" s="226">
        <v>2450</v>
      </c>
      <c r="AM254" s="226">
        <v>300</v>
      </c>
      <c r="AN254" s="226">
        <v>1.5</v>
      </c>
      <c r="AO254" s="247" t="s">
        <v>5</v>
      </c>
      <c r="AP254" s="246"/>
      <c r="AQ254" s="246" t="s">
        <v>726</v>
      </c>
      <c r="AR254" s="226" t="s">
        <v>737</v>
      </c>
    </row>
    <row r="255" spans="1:44" x14ac:dyDescent="0.2">
      <c r="A255" s="225">
        <v>10010201</v>
      </c>
      <c r="B255" s="246" t="s">
        <v>670</v>
      </c>
      <c r="C255" s="246" t="s">
        <v>671</v>
      </c>
      <c r="D255" s="246" t="s">
        <v>685</v>
      </c>
      <c r="E255" s="226" t="s">
        <v>639</v>
      </c>
      <c r="F255" s="224">
        <v>7</v>
      </c>
      <c r="G255" s="224">
        <v>1020</v>
      </c>
      <c r="H255" s="226" t="s">
        <v>318</v>
      </c>
      <c r="I255" s="227">
        <v>44525</v>
      </c>
      <c r="J255" s="226" t="s">
        <v>723</v>
      </c>
      <c r="K255" s="226" t="s">
        <v>2025</v>
      </c>
      <c r="L255" s="226">
        <v>150.25</v>
      </c>
      <c r="M255" s="246" t="s">
        <v>724</v>
      </c>
      <c r="N255" s="246" t="s">
        <v>54</v>
      </c>
      <c r="O255" s="246" t="s">
        <v>94</v>
      </c>
      <c r="P255" s="246" t="s">
        <v>2026</v>
      </c>
      <c r="Q255" s="224" t="s">
        <v>2424</v>
      </c>
      <c r="R255" s="226" t="s">
        <v>426</v>
      </c>
      <c r="S255" s="226" t="s">
        <v>426</v>
      </c>
      <c r="T255" s="246" t="s">
        <v>726</v>
      </c>
      <c r="U255" s="226" t="s">
        <v>2327</v>
      </c>
      <c r="V255" s="226">
        <v>553</v>
      </c>
      <c r="W255" s="247" t="s">
        <v>5</v>
      </c>
      <c r="X255" s="247" t="s">
        <v>5</v>
      </c>
      <c r="Y255" s="226">
        <v>12.5</v>
      </c>
      <c r="Z255" s="226">
        <v>0</v>
      </c>
      <c r="AD255" s="226">
        <v>0</v>
      </c>
      <c r="AF255" s="247">
        <v>1</v>
      </c>
      <c r="AG255" s="247" t="s">
        <v>171</v>
      </c>
      <c r="AH255" s="247" t="s">
        <v>5</v>
      </c>
      <c r="AI255" s="247" t="s">
        <v>5</v>
      </c>
      <c r="AJ255" s="247">
        <v>0</v>
      </c>
      <c r="AK255" s="247" t="s">
        <v>5</v>
      </c>
      <c r="AL255" s="226">
        <v>330</v>
      </c>
      <c r="AM255" s="247">
        <v>1</v>
      </c>
      <c r="AN255" s="247">
        <v>2</v>
      </c>
      <c r="AO255" s="247" t="s">
        <v>5</v>
      </c>
      <c r="AP255" s="246"/>
      <c r="AQ255" s="246" t="s">
        <v>726</v>
      </c>
      <c r="AR255" s="226" t="s">
        <v>737</v>
      </c>
    </row>
    <row r="256" spans="1:44" x14ac:dyDescent="0.2">
      <c r="A256" s="225">
        <v>10010201</v>
      </c>
      <c r="B256" s="246" t="s">
        <v>670</v>
      </c>
      <c r="C256" s="246" t="s">
        <v>671</v>
      </c>
      <c r="D256" s="246" t="s">
        <v>685</v>
      </c>
      <c r="E256" s="226" t="s">
        <v>639</v>
      </c>
      <c r="F256" s="224">
        <v>7</v>
      </c>
      <c r="G256" s="224">
        <v>1020</v>
      </c>
      <c r="H256" s="226" t="s">
        <v>318</v>
      </c>
      <c r="I256" s="227">
        <v>44525</v>
      </c>
      <c r="J256" s="226" t="s">
        <v>723</v>
      </c>
      <c r="K256" s="226" t="s">
        <v>2025</v>
      </c>
      <c r="L256" s="226">
        <v>150.25</v>
      </c>
      <c r="M256" s="246" t="s">
        <v>724</v>
      </c>
      <c r="N256" s="246" t="s">
        <v>54</v>
      </c>
      <c r="O256" s="246" t="s">
        <v>94</v>
      </c>
      <c r="P256" s="246" t="s">
        <v>2026</v>
      </c>
      <c r="Q256" s="224" t="s">
        <v>2424</v>
      </c>
      <c r="R256" s="226" t="s">
        <v>426</v>
      </c>
      <c r="S256" s="226" t="s">
        <v>426</v>
      </c>
      <c r="T256" s="246" t="s">
        <v>726</v>
      </c>
      <c r="U256" s="226" t="s">
        <v>2327</v>
      </c>
      <c r="V256" s="226">
        <v>553</v>
      </c>
      <c r="W256" s="247" t="s">
        <v>5</v>
      </c>
      <c r="X256" s="247" t="s">
        <v>5</v>
      </c>
      <c r="Y256" s="226">
        <v>12.5</v>
      </c>
      <c r="Z256" s="226">
        <v>0</v>
      </c>
      <c r="AD256" s="226">
        <v>0</v>
      </c>
      <c r="AF256" s="226">
        <v>2</v>
      </c>
      <c r="AG256" s="247" t="s">
        <v>113</v>
      </c>
      <c r="AH256" s="247" t="s">
        <v>5</v>
      </c>
      <c r="AI256" s="247" t="s">
        <v>5</v>
      </c>
      <c r="AJ256" s="247">
        <v>5</v>
      </c>
      <c r="AK256" s="247">
        <v>5</v>
      </c>
      <c r="AL256" s="226">
        <v>50</v>
      </c>
      <c r="AM256" s="247">
        <v>10</v>
      </c>
      <c r="AN256" s="247">
        <v>2.2000000000000002</v>
      </c>
      <c r="AO256" s="247" t="s">
        <v>5</v>
      </c>
      <c r="AP256" s="246"/>
      <c r="AQ256" s="246" t="s">
        <v>726</v>
      </c>
      <c r="AR256" s="226" t="s">
        <v>737</v>
      </c>
    </row>
    <row r="257" spans="1:44" x14ac:dyDescent="0.2">
      <c r="A257" s="225">
        <v>10010201</v>
      </c>
      <c r="B257" s="246" t="s">
        <v>670</v>
      </c>
      <c r="C257" s="246" t="s">
        <v>671</v>
      </c>
      <c r="D257" s="246" t="s">
        <v>685</v>
      </c>
      <c r="E257" s="226" t="s">
        <v>639</v>
      </c>
      <c r="F257" s="224">
        <v>7</v>
      </c>
      <c r="G257" s="224">
        <v>1020</v>
      </c>
      <c r="H257" s="226" t="s">
        <v>318</v>
      </c>
      <c r="I257" s="227">
        <v>44525</v>
      </c>
      <c r="J257" s="226" t="s">
        <v>723</v>
      </c>
      <c r="K257" s="226" t="s">
        <v>2025</v>
      </c>
      <c r="L257" s="226">
        <v>150.25</v>
      </c>
      <c r="M257" s="246" t="s">
        <v>724</v>
      </c>
      <c r="N257" s="246" t="s">
        <v>54</v>
      </c>
      <c r="O257" s="246" t="s">
        <v>94</v>
      </c>
      <c r="P257" s="246" t="s">
        <v>2026</v>
      </c>
      <c r="Q257" s="224" t="s">
        <v>2425</v>
      </c>
      <c r="R257" s="226" t="s">
        <v>426</v>
      </c>
      <c r="S257" s="226" t="s">
        <v>426</v>
      </c>
      <c r="T257" s="246" t="s">
        <v>56</v>
      </c>
      <c r="U257" s="226" t="s">
        <v>2327</v>
      </c>
      <c r="V257" s="226">
        <v>523</v>
      </c>
      <c r="W257" s="247" t="s">
        <v>5</v>
      </c>
      <c r="X257" s="247" t="s">
        <v>5</v>
      </c>
      <c r="Y257" s="226">
        <v>12.5</v>
      </c>
      <c r="Z257" s="226">
        <v>0</v>
      </c>
      <c r="AD257" s="226">
        <v>0</v>
      </c>
      <c r="AF257" s="247">
        <v>1</v>
      </c>
      <c r="AG257" s="247" t="s">
        <v>171</v>
      </c>
      <c r="AH257" s="247" t="s">
        <v>5</v>
      </c>
      <c r="AI257" s="247" t="s">
        <v>5</v>
      </c>
      <c r="AJ257" s="247">
        <v>0</v>
      </c>
      <c r="AK257" s="247" t="s">
        <v>5</v>
      </c>
      <c r="AL257" s="226">
        <v>604</v>
      </c>
      <c r="AM257" s="247">
        <v>1</v>
      </c>
      <c r="AN257" s="247">
        <v>3</v>
      </c>
      <c r="AO257" s="247" t="s">
        <v>5</v>
      </c>
      <c r="AP257" s="246"/>
      <c r="AQ257" s="246" t="s">
        <v>56</v>
      </c>
      <c r="AR257" s="226" t="s">
        <v>737</v>
      </c>
    </row>
    <row r="258" spans="1:44" ht="15" x14ac:dyDescent="0.25">
      <c r="A258" s="225">
        <v>10010201</v>
      </c>
      <c r="B258" s="246" t="s">
        <v>670</v>
      </c>
      <c r="C258" s="246" t="s">
        <v>671</v>
      </c>
      <c r="D258" s="246" t="s">
        <v>685</v>
      </c>
      <c r="E258" s="226" t="s">
        <v>639</v>
      </c>
      <c r="F258" s="224">
        <v>7</v>
      </c>
      <c r="G258" s="224">
        <v>1020</v>
      </c>
      <c r="H258" s="226" t="s">
        <v>318</v>
      </c>
      <c r="I258" s="227">
        <v>44525</v>
      </c>
      <c r="J258" s="226" t="s">
        <v>723</v>
      </c>
      <c r="K258" s="226" t="s">
        <v>2025</v>
      </c>
      <c r="L258" s="226">
        <v>150.25</v>
      </c>
      <c r="M258" s="246" t="s">
        <v>724</v>
      </c>
      <c r="N258" s="246" t="s">
        <v>54</v>
      </c>
      <c r="O258" s="246" t="s">
        <v>94</v>
      </c>
      <c r="P258" s="246" t="s">
        <v>2026</v>
      </c>
      <c r="Q258" s="224" t="s">
        <v>2426</v>
      </c>
      <c r="R258" s="226" t="s">
        <v>731</v>
      </c>
      <c r="S258" s="228" t="s">
        <v>1710</v>
      </c>
      <c r="T258" s="246" t="s">
        <v>726</v>
      </c>
      <c r="U258" s="226" t="s">
        <v>2327</v>
      </c>
      <c r="V258" s="226">
        <v>523</v>
      </c>
      <c r="W258" s="224">
        <v>6</v>
      </c>
      <c r="X258" s="247" t="s">
        <v>5</v>
      </c>
      <c r="Y258" s="224">
        <v>12.5</v>
      </c>
      <c r="Z258" s="224">
        <v>10760</v>
      </c>
      <c r="AA258" s="224"/>
      <c r="AB258" s="224"/>
      <c r="AC258" s="224"/>
      <c r="AD258" s="224">
        <v>0</v>
      </c>
      <c r="AE258" s="247"/>
      <c r="AF258" s="226">
        <v>1</v>
      </c>
      <c r="AG258" s="247" t="s">
        <v>125</v>
      </c>
      <c r="AH258" s="226">
        <v>4200</v>
      </c>
      <c r="AI258" s="247" t="s">
        <v>5</v>
      </c>
      <c r="AJ258" s="272">
        <v>6</v>
      </c>
      <c r="AK258" s="272">
        <v>6</v>
      </c>
      <c r="AL258" s="226">
        <v>1420</v>
      </c>
      <c r="AM258" s="226">
        <v>200</v>
      </c>
      <c r="AN258" s="226">
        <v>1.2</v>
      </c>
      <c r="AO258" s="247" t="s">
        <v>5</v>
      </c>
      <c r="AP258" s="246"/>
      <c r="AQ258" s="246" t="s">
        <v>726</v>
      </c>
      <c r="AR258" s="226" t="s">
        <v>737</v>
      </c>
    </row>
    <row r="259" spans="1:44" ht="15" x14ac:dyDescent="0.25">
      <c r="A259" s="225">
        <v>10010201</v>
      </c>
      <c r="B259" s="246" t="s">
        <v>670</v>
      </c>
      <c r="C259" s="246" t="s">
        <v>671</v>
      </c>
      <c r="D259" s="246" t="s">
        <v>685</v>
      </c>
      <c r="E259" s="226" t="s">
        <v>639</v>
      </c>
      <c r="F259" s="224">
        <v>7</v>
      </c>
      <c r="G259" s="224">
        <v>1020</v>
      </c>
      <c r="H259" s="226" t="s">
        <v>318</v>
      </c>
      <c r="I259" s="227">
        <v>44525</v>
      </c>
      <c r="J259" s="226" t="s">
        <v>723</v>
      </c>
      <c r="K259" s="226" t="s">
        <v>2025</v>
      </c>
      <c r="L259" s="226">
        <v>150.25</v>
      </c>
      <c r="M259" s="246" t="s">
        <v>724</v>
      </c>
      <c r="N259" s="246" t="s">
        <v>54</v>
      </c>
      <c r="O259" s="246" t="s">
        <v>94</v>
      </c>
      <c r="P259" s="246" t="s">
        <v>2026</v>
      </c>
      <c r="Q259" s="224" t="s">
        <v>2426</v>
      </c>
      <c r="R259" s="226" t="s">
        <v>731</v>
      </c>
      <c r="S259" s="228" t="s">
        <v>1710</v>
      </c>
      <c r="T259" s="246" t="s">
        <v>726</v>
      </c>
      <c r="U259" s="226" t="s">
        <v>2327</v>
      </c>
      <c r="V259" s="226">
        <v>523</v>
      </c>
      <c r="W259" s="224">
        <v>6</v>
      </c>
      <c r="X259" s="247" t="s">
        <v>5</v>
      </c>
      <c r="Y259" s="224">
        <v>12.5</v>
      </c>
      <c r="Z259" s="224">
        <v>10760</v>
      </c>
      <c r="AA259" s="224"/>
      <c r="AB259" s="224"/>
      <c r="AC259" s="224"/>
      <c r="AD259" s="224">
        <v>0</v>
      </c>
      <c r="AE259" s="247"/>
      <c r="AF259" s="226">
        <v>2</v>
      </c>
      <c r="AG259" s="224" t="s">
        <v>160</v>
      </c>
      <c r="AH259" s="226">
        <v>6200</v>
      </c>
      <c r="AI259" s="247" t="s">
        <v>5</v>
      </c>
      <c r="AJ259" s="272">
        <v>10.5</v>
      </c>
      <c r="AK259" s="272">
        <v>10.5</v>
      </c>
      <c r="AL259" s="226">
        <v>70</v>
      </c>
      <c r="AM259" s="226">
        <v>50</v>
      </c>
      <c r="AN259" s="226">
        <v>1</v>
      </c>
      <c r="AO259" s="247" t="s">
        <v>5</v>
      </c>
      <c r="AP259" s="246"/>
      <c r="AQ259" s="246" t="s">
        <v>726</v>
      </c>
      <c r="AR259" s="226" t="s">
        <v>737</v>
      </c>
    </row>
    <row r="260" spans="1:44" x14ac:dyDescent="0.2">
      <c r="A260" s="225">
        <v>10010201</v>
      </c>
      <c r="B260" s="246" t="s">
        <v>670</v>
      </c>
      <c r="C260" s="246" t="s">
        <v>671</v>
      </c>
      <c r="D260" s="246" t="s">
        <v>685</v>
      </c>
      <c r="E260" s="226" t="s">
        <v>639</v>
      </c>
      <c r="F260" s="224">
        <v>7</v>
      </c>
      <c r="G260" s="224">
        <v>1020</v>
      </c>
      <c r="H260" s="226" t="s">
        <v>318</v>
      </c>
      <c r="I260" s="227">
        <v>44525</v>
      </c>
      <c r="J260" s="226" t="s">
        <v>723</v>
      </c>
      <c r="K260" s="226" t="s">
        <v>2025</v>
      </c>
      <c r="L260" s="226">
        <v>150.25</v>
      </c>
      <c r="M260" s="246" t="s">
        <v>724</v>
      </c>
      <c r="N260" s="246" t="s">
        <v>54</v>
      </c>
      <c r="O260" s="246" t="s">
        <v>94</v>
      </c>
      <c r="P260" s="246" t="s">
        <v>2026</v>
      </c>
      <c r="Q260" s="224" t="s">
        <v>2427</v>
      </c>
      <c r="R260" s="226" t="s">
        <v>426</v>
      </c>
      <c r="S260" s="226" t="s">
        <v>426</v>
      </c>
      <c r="T260" s="246" t="s">
        <v>726</v>
      </c>
      <c r="U260" s="226" t="s">
        <v>2327</v>
      </c>
      <c r="V260" s="226">
        <v>511.8</v>
      </c>
      <c r="W260" s="247" t="s">
        <v>5</v>
      </c>
      <c r="X260" s="247" t="s">
        <v>5</v>
      </c>
      <c r="Y260" s="226">
        <v>12.5</v>
      </c>
      <c r="Z260" s="226">
        <v>0</v>
      </c>
      <c r="AD260" s="226">
        <v>0</v>
      </c>
      <c r="AF260" s="247">
        <v>1</v>
      </c>
      <c r="AG260" s="247" t="s">
        <v>171</v>
      </c>
      <c r="AH260" s="247" t="s">
        <v>5</v>
      </c>
      <c r="AI260" s="247" t="s">
        <v>5</v>
      </c>
      <c r="AJ260" s="247">
        <v>0</v>
      </c>
      <c r="AK260" s="247" t="s">
        <v>5</v>
      </c>
      <c r="AL260" s="226">
        <v>341</v>
      </c>
      <c r="AM260" s="247">
        <v>1</v>
      </c>
      <c r="AN260" s="247">
        <v>2</v>
      </c>
      <c r="AO260" s="247" t="s">
        <v>5</v>
      </c>
      <c r="AP260" s="246"/>
      <c r="AQ260" s="246" t="s">
        <v>726</v>
      </c>
      <c r="AR260" s="226" t="s">
        <v>737</v>
      </c>
    </row>
    <row r="261" spans="1:44" ht="15" x14ac:dyDescent="0.25">
      <c r="A261" s="225">
        <v>10010201</v>
      </c>
      <c r="B261" s="246" t="s">
        <v>670</v>
      </c>
      <c r="C261" s="246" t="s">
        <v>671</v>
      </c>
      <c r="D261" s="246" t="s">
        <v>685</v>
      </c>
      <c r="E261" s="226" t="s">
        <v>639</v>
      </c>
      <c r="F261" s="224">
        <v>7</v>
      </c>
      <c r="G261" s="224">
        <v>1020</v>
      </c>
      <c r="H261" s="226" t="s">
        <v>318</v>
      </c>
      <c r="I261" s="227">
        <v>44525</v>
      </c>
      <c r="J261" s="226" t="s">
        <v>723</v>
      </c>
      <c r="K261" s="226" t="s">
        <v>2025</v>
      </c>
      <c r="L261" s="226">
        <v>150.25</v>
      </c>
      <c r="M261" s="246" t="s">
        <v>724</v>
      </c>
      <c r="N261" s="246" t="s">
        <v>54</v>
      </c>
      <c r="O261" s="246" t="s">
        <v>94</v>
      </c>
      <c r="P261" s="246" t="s">
        <v>2026</v>
      </c>
      <c r="Q261" s="224" t="s">
        <v>2428</v>
      </c>
      <c r="R261" s="226" t="s">
        <v>731</v>
      </c>
      <c r="S261" s="228" t="s">
        <v>1710</v>
      </c>
      <c r="T261" s="246" t="s">
        <v>726</v>
      </c>
      <c r="U261" s="226" t="s">
        <v>2327</v>
      </c>
      <c r="V261" s="226">
        <v>511.8</v>
      </c>
      <c r="W261" s="224">
        <v>8.5</v>
      </c>
      <c r="X261" s="247" t="s">
        <v>5</v>
      </c>
      <c r="Y261" s="224">
        <v>12.6</v>
      </c>
      <c r="Z261" s="224">
        <v>11350</v>
      </c>
      <c r="AA261" s="224"/>
      <c r="AB261" s="224"/>
      <c r="AC261" s="224"/>
      <c r="AD261" s="224">
        <v>0</v>
      </c>
      <c r="AE261" s="247"/>
      <c r="AF261" s="226">
        <v>1</v>
      </c>
      <c r="AG261" s="247" t="s">
        <v>125</v>
      </c>
      <c r="AH261" s="226">
        <v>3300</v>
      </c>
      <c r="AI261" s="247" t="s">
        <v>5</v>
      </c>
      <c r="AJ261" s="272">
        <v>8</v>
      </c>
      <c r="AK261" s="272">
        <v>8</v>
      </c>
      <c r="AL261" s="226">
        <v>1800</v>
      </c>
      <c r="AM261" s="226">
        <v>280</v>
      </c>
      <c r="AN261" s="226">
        <v>1.2</v>
      </c>
      <c r="AO261" s="247" t="s">
        <v>5</v>
      </c>
      <c r="AP261" s="246"/>
      <c r="AQ261" s="246" t="s">
        <v>726</v>
      </c>
      <c r="AR261" s="226" t="s">
        <v>737</v>
      </c>
    </row>
    <row r="262" spans="1:44" x14ac:dyDescent="0.2">
      <c r="A262" s="225">
        <v>10010201</v>
      </c>
      <c r="B262" s="246" t="s">
        <v>670</v>
      </c>
      <c r="C262" s="246" t="s">
        <v>671</v>
      </c>
      <c r="D262" s="246" t="s">
        <v>685</v>
      </c>
      <c r="E262" s="226" t="s">
        <v>639</v>
      </c>
      <c r="F262" s="224">
        <v>7</v>
      </c>
      <c r="G262" s="224">
        <v>1020</v>
      </c>
      <c r="H262" s="226" t="s">
        <v>318</v>
      </c>
      <c r="I262" s="227">
        <v>44525</v>
      </c>
      <c r="J262" s="226" t="s">
        <v>723</v>
      </c>
      <c r="K262" s="226" t="s">
        <v>2025</v>
      </c>
      <c r="L262" s="226">
        <v>150.25</v>
      </c>
      <c r="M262" s="246" t="s">
        <v>724</v>
      </c>
      <c r="N262" s="246" t="s">
        <v>54</v>
      </c>
      <c r="O262" s="246" t="s">
        <v>94</v>
      </c>
      <c r="P262" s="246" t="s">
        <v>2026</v>
      </c>
      <c r="Q262" s="224" t="s">
        <v>2429</v>
      </c>
      <c r="R262" s="226" t="s">
        <v>426</v>
      </c>
      <c r="S262" s="226" t="s">
        <v>426</v>
      </c>
      <c r="T262" s="246" t="s">
        <v>56</v>
      </c>
      <c r="U262" s="226" t="s">
        <v>2327</v>
      </c>
      <c r="V262" s="226">
        <v>500.35</v>
      </c>
      <c r="W262" s="247" t="s">
        <v>5</v>
      </c>
      <c r="X262" s="247" t="s">
        <v>5</v>
      </c>
      <c r="Y262" s="226">
        <v>12.6</v>
      </c>
      <c r="Z262" s="226">
        <v>0</v>
      </c>
      <c r="AD262" s="226">
        <v>0</v>
      </c>
      <c r="AF262" s="247">
        <v>1</v>
      </c>
      <c r="AG262" s="247" t="s">
        <v>171</v>
      </c>
      <c r="AH262" s="247" t="s">
        <v>5</v>
      </c>
      <c r="AI262" s="247" t="s">
        <v>5</v>
      </c>
      <c r="AJ262" s="247">
        <v>0</v>
      </c>
      <c r="AK262" s="247" t="s">
        <v>5</v>
      </c>
      <c r="AL262" s="226">
        <v>879</v>
      </c>
      <c r="AM262" s="226">
        <v>1</v>
      </c>
      <c r="AN262" s="226">
        <v>3</v>
      </c>
      <c r="AO262" s="247" t="s">
        <v>5</v>
      </c>
      <c r="AP262" s="246"/>
      <c r="AQ262" s="246" t="s">
        <v>56</v>
      </c>
      <c r="AR262" s="226" t="s">
        <v>737</v>
      </c>
    </row>
    <row r="263" spans="1:44" x14ac:dyDescent="0.2">
      <c r="A263" s="225">
        <v>10010201</v>
      </c>
      <c r="B263" s="246" t="s">
        <v>670</v>
      </c>
      <c r="C263" s="246" t="s">
        <v>671</v>
      </c>
      <c r="D263" s="246" t="s">
        <v>685</v>
      </c>
      <c r="E263" s="226" t="s">
        <v>639</v>
      </c>
      <c r="F263" s="224">
        <v>7</v>
      </c>
      <c r="G263" s="224">
        <v>1020</v>
      </c>
      <c r="H263" s="226" t="s">
        <v>318</v>
      </c>
      <c r="I263" s="227">
        <v>44525</v>
      </c>
      <c r="J263" s="226" t="s">
        <v>723</v>
      </c>
      <c r="K263" s="226" t="s">
        <v>2025</v>
      </c>
      <c r="L263" s="226">
        <v>150.25</v>
      </c>
      <c r="M263" s="246" t="s">
        <v>724</v>
      </c>
      <c r="N263" s="246" t="s">
        <v>54</v>
      </c>
      <c r="O263" s="246" t="s">
        <v>94</v>
      </c>
      <c r="P263" s="246" t="s">
        <v>2026</v>
      </c>
      <c r="Q263" s="224" t="s">
        <v>2430</v>
      </c>
      <c r="R263" s="226" t="s">
        <v>426</v>
      </c>
      <c r="S263" s="226" t="s">
        <v>426</v>
      </c>
      <c r="T263" s="246" t="s">
        <v>56</v>
      </c>
      <c r="U263" s="226" t="s">
        <v>2327</v>
      </c>
      <c r="V263" s="226">
        <v>352.35</v>
      </c>
      <c r="W263" s="247" t="s">
        <v>5</v>
      </c>
      <c r="X263" s="247" t="s">
        <v>5</v>
      </c>
      <c r="Y263" s="226">
        <v>12.5</v>
      </c>
      <c r="Z263" s="226">
        <v>0</v>
      </c>
      <c r="AD263" s="226">
        <v>0</v>
      </c>
      <c r="AF263" s="247">
        <v>1</v>
      </c>
      <c r="AG263" s="247" t="s">
        <v>171</v>
      </c>
      <c r="AH263" s="247" t="s">
        <v>5</v>
      </c>
      <c r="AI263" s="247" t="s">
        <v>5</v>
      </c>
      <c r="AJ263" s="247">
        <v>0</v>
      </c>
      <c r="AK263" s="247" t="s">
        <v>5</v>
      </c>
      <c r="AL263" s="226">
        <v>790</v>
      </c>
      <c r="AM263" s="226">
        <v>1</v>
      </c>
      <c r="AN263" s="226">
        <v>3</v>
      </c>
      <c r="AO263" s="247" t="s">
        <v>5</v>
      </c>
      <c r="AP263" s="246"/>
      <c r="AQ263" s="246" t="s">
        <v>56</v>
      </c>
      <c r="AR263" s="226" t="s">
        <v>737</v>
      </c>
    </row>
    <row r="264" spans="1:44" ht="15" x14ac:dyDescent="0.25">
      <c r="A264" s="225">
        <v>10010201</v>
      </c>
      <c r="B264" s="246" t="s">
        <v>670</v>
      </c>
      <c r="C264" s="246" t="s">
        <v>671</v>
      </c>
      <c r="D264" s="246" t="s">
        <v>685</v>
      </c>
      <c r="E264" s="226" t="s">
        <v>639</v>
      </c>
      <c r="F264" s="224">
        <v>7</v>
      </c>
      <c r="G264" s="224">
        <v>1020</v>
      </c>
      <c r="H264" s="226" t="s">
        <v>318</v>
      </c>
      <c r="I264" s="227">
        <v>44525</v>
      </c>
      <c r="J264" s="226" t="s">
        <v>723</v>
      </c>
      <c r="K264" s="226" t="s">
        <v>2025</v>
      </c>
      <c r="L264" s="226">
        <v>150.25</v>
      </c>
      <c r="M264" s="246" t="s">
        <v>724</v>
      </c>
      <c r="N264" s="246" t="s">
        <v>54</v>
      </c>
      <c r="O264" s="246" t="s">
        <v>94</v>
      </c>
      <c r="P264" s="246" t="s">
        <v>2026</v>
      </c>
      <c r="Q264" s="224" t="s">
        <v>2431</v>
      </c>
      <c r="R264" s="226" t="s">
        <v>731</v>
      </c>
      <c r="S264" s="228" t="s">
        <v>1710</v>
      </c>
      <c r="T264" s="246" t="s">
        <v>56</v>
      </c>
      <c r="U264" s="226" t="s">
        <v>2327</v>
      </c>
      <c r="V264" s="226">
        <v>352.35</v>
      </c>
      <c r="W264" s="224">
        <v>10</v>
      </c>
      <c r="X264" s="247" t="s">
        <v>5</v>
      </c>
      <c r="Y264" s="224">
        <v>12.5</v>
      </c>
      <c r="Z264" s="224">
        <v>10900</v>
      </c>
      <c r="AA264" s="224"/>
      <c r="AB264" s="224"/>
      <c r="AC264" s="224"/>
      <c r="AD264" s="224">
        <v>0</v>
      </c>
      <c r="AE264" s="247"/>
      <c r="AF264" s="226">
        <v>1</v>
      </c>
      <c r="AG264" s="247" t="s">
        <v>125</v>
      </c>
      <c r="AH264" s="226">
        <v>0</v>
      </c>
      <c r="AI264" s="247" t="s">
        <v>5</v>
      </c>
      <c r="AJ264" s="272">
        <v>6</v>
      </c>
      <c r="AK264" s="272">
        <v>7</v>
      </c>
      <c r="AL264" s="226">
        <v>2800</v>
      </c>
      <c r="AM264" s="226">
        <v>320</v>
      </c>
      <c r="AN264" s="226">
        <v>2</v>
      </c>
      <c r="AO264" s="247" t="s">
        <v>5</v>
      </c>
      <c r="AP264" s="246"/>
      <c r="AQ264" s="246" t="s">
        <v>56</v>
      </c>
      <c r="AR264" s="226" t="s">
        <v>737</v>
      </c>
    </row>
    <row r="265" spans="1:44" ht="15" x14ac:dyDescent="0.25">
      <c r="A265" s="225">
        <v>10010201</v>
      </c>
      <c r="B265" s="246" t="s">
        <v>670</v>
      </c>
      <c r="C265" s="246" t="s">
        <v>671</v>
      </c>
      <c r="D265" s="246" t="s">
        <v>685</v>
      </c>
      <c r="E265" s="226" t="s">
        <v>639</v>
      </c>
      <c r="F265" s="224">
        <v>7</v>
      </c>
      <c r="G265" s="224">
        <v>1020</v>
      </c>
      <c r="H265" s="226" t="s">
        <v>318</v>
      </c>
      <c r="I265" s="227">
        <v>44525</v>
      </c>
      <c r="J265" s="226" t="s">
        <v>723</v>
      </c>
      <c r="K265" s="226" t="s">
        <v>2025</v>
      </c>
      <c r="L265" s="226">
        <v>150.25</v>
      </c>
      <c r="M265" s="246" t="s">
        <v>724</v>
      </c>
      <c r="N265" s="246" t="s">
        <v>54</v>
      </c>
      <c r="O265" s="246" t="s">
        <v>94</v>
      </c>
      <c r="P265" s="246" t="s">
        <v>2026</v>
      </c>
      <c r="Q265" s="224" t="s">
        <v>2431</v>
      </c>
      <c r="R265" s="226" t="s">
        <v>731</v>
      </c>
      <c r="S265" s="228" t="s">
        <v>1710</v>
      </c>
      <c r="T265" s="246" t="s">
        <v>56</v>
      </c>
      <c r="U265" s="226" t="s">
        <v>2327</v>
      </c>
      <c r="V265" s="226">
        <v>352.35</v>
      </c>
      <c r="W265" s="224">
        <v>10</v>
      </c>
      <c r="X265" s="247" t="s">
        <v>5</v>
      </c>
      <c r="Y265" s="224">
        <v>12.5</v>
      </c>
      <c r="Z265" s="224">
        <v>10900</v>
      </c>
      <c r="AA265" s="224"/>
      <c r="AB265" s="224"/>
      <c r="AC265" s="224"/>
      <c r="AD265" s="224">
        <v>0</v>
      </c>
      <c r="AE265" s="247"/>
      <c r="AF265" s="226">
        <v>2</v>
      </c>
      <c r="AG265" s="247" t="s">
        <v>125</v>
      </c>
      <c r="AH265" s="226">
        <v>8000</v>
      </c>
      <c r="AJ265" s="226">
        <v>4</v>
      </c>
      <c r="AK265" s="226">
        <v>4</v>
      </c>
      <c r="AL265" s="226">
        <v>2000</v>
      </c>
      <c r="AM265" s="226">
        <v>350</v>
      </c>
      <c r="AN265" s="226">
        <v>2</v>
      </c>
      <c r="AO265" s="247" t="s">
        <v>5</v>
      </c>
      <c r="AP265" s="246"/>
      <c r="AQ265" s="246" t="s">
        <v>56</v>
      </c>
      <c r="AR265" s="226" t="s">
        <v>737</v>
      </c>
    </row>
    <row r="266" spans="1:44" x14ac:dyDescent="0.2">
      <c r="A266" s="225">
        <v>10010201</v>
      </c>
      <c r="B266" s="246" t="s">
        <v>670</v>
      </c>
      <c r="C266" s="246" t="s">
        <v>671</v>
      </c>
      <c r="D266" s="246" t="s">
        <v>685</v>
      </c>
      <c r="E266" s="226" t="s">
        <v>639</v>
      </c>
      <c r="F266" s="224">
        <v>7</v>
      </c>
      <c r="G266" s="224">
        <v>1020</v>
      </c>
      <c r="H266" s="226" t="s">
        <v>318</v>
      </c>
      <c r="I266" s="227">
        <v>44525</v>
      </c>
      <c r="J266" s="226" t="s">
        <v>723</v>
      </c>
      <c r="K266" s="226" t="s">
        <v>2025</v>
      </c>
      <c r="L266" s="226">
        <v>150.25</v>
      </c>
      <c r="M266" s="246" t="s">
        <v>724</v>
      </c>
      <c r="N266" s="246" t="s">
        <v>54</v>
      </c>
      <c r="O266" s="246" t="s">
        <v>94</v>
      </c>
      <c r="P266" s="246" t="s">
        <v>2026</v>
      </c>
      <c r="Q266" s="224" t="s">
        <v>2432</v>
      </c>
      <c r="R266" s="226" t="s">
        <v>426</v>
      </c>
      <c r="S266" s="226" t="s">
        <v>426</v>
      </c>
      <c r="T266" s="246" t="s">
        <v>56</v>
      </c>
      <c r="U266" s="226" t="s">
        <v>2327</v>
      </c>
      <c r="V266" s="226">
        <v>342</v>
      </c>
      <c r="W266" s="247" t="s">
        <v>5</v>
      </c>
      <c r="X266" s="247" t="s">
        <v>5</v>
      </c>
      <c r="Y266" s="226">
        <v>12.5</v>
      </c>
      <c r="Z266" s="226">
        <v>0</v>
      </c>
      <c r="AD266" s="226">
        <v>0</v>
      </c>
      <c r="AF266" s="247">
        <v>1</v>
      </c>
      <c r="AG266" s="247" t="s">
        <v>171</v>
      </c>
      <c r="AH266" s="247" t="s">
        <v>5</v>
      </c>
      <c r="AI266" s="247" t="s">
        <v>5</v>
      </c>
      <c r="AJ266" s="247">
        <v>0</v>
      </c>
      <c r="AK266" s="247" t="s">
        <v>5</v>
      </c>
      <c r="AL266" s="226">
        <v>682</v>
      </c>
      <c r="AM266" s="226">
        <v>1</v>
      </c>
      <c r="AN266" s="226">
        <v>3</v>
      </c>
      <c r="AO266" s="247" t="s">
        <v>5</v>
      </c>
      <c r="AP266" s="246"/>
      <c r="AQ266" s="246" t="s">
        <v>56</v>
      </c>
      <c r="AR266" s="226" t="s">
        <v>737</v>
      </c>
    </row>
    <row r="267" spans="1:44" x14ac:dyDescent="0.2">
      <c r="A267" s="225">
        <v>10010201</v>
      </c>
      <c r="B267" s="246" t="s">
        <v>670</v>
      </c>
      <c r="C267" s="246" t="s">
        <v>671</v>
      </c>
      <c r="D267" s="246" t="s">
        <v>685</v>
      </c>
      <c r="E267" s="226" t="s">
        <v>639</v>
      </c>
      <c r="F267" s="224">
        <v>7</v>
      </c>
      <c r="G267" s="224">
        <v>1020</v>
      </c>
      <c r="H267" s="226" t="s">
        <v>318</v>
      </c>
      <c r="I267" s="227">
        <v>44525</v>
      </c>
      <c r="J267" s="226" t="s">
        <v>723</v>
      </c>
      <c r="K267" s="226" t="s">
        <v>2025</v>
      </c>
      <c r="L267" s="226">
        <v>150.25</v>
      </c>
      <c r="M267" s="246" t="s">
        <v>724</v>
      </c>
      <c r="N267" s="246" t="s">
        <v>54</v>
      </c>
      <c r="O267" s="246" t="s">
        <v>94</v>
      </c>
      <c r="P267" s="246" t="s">
        <v>2026</v>
      </c>
      <c r="Q267" s="224" t="s">
        <v>2433</v>
      </c>
      <c r="R267" s="226" t="s">
        <v>426</v>
      </c>
      <c r="S267" s="226" t="s">
        <v>426</v>
      </c>
      <c r="T267" s="246" t="s">
        <v>56</v>
      </c>
      <c r="U267" s="226" t="s">
        <v>2327</v>
      </c>
      <c r="V267" s="226">
        <v>232</v>
      </c>
      <c r="W267" s="247" t="s">
        <v>5</v>
      </c>
      <c r="X267" s="247" t="s">
        <v>5</v>
      </c>
      <c r="Y267" s="226">
        <v>12.5</v>
      </c>
      <c r="Z267" s="226">
        <v>0</v>
      </c>
      <c r="AD267" s="226">
        <v>0</v>
      </c>
      <c r="AF267" s="247">
        <v>1</v>
      </c>
      <c r="AG267" s="247" t="s">
        <v>171</v>
      </c>
      <c r="AH267" s="247" t="s">
        <v>5</v>
      </c>
      <c r="AI267" s="247" t="s">
        <v>5</v>
      </c>
      <c r="AJ267" s="247">
        <v>0</v>
      </c>
      <c r="AK267" s="247" t="s">
        <v>5</v>
      </c>
      <c r="AL267" s="226">
        <v>548</v>
      </c>
      <c r="AM267" s="226">
        <v>1</v>
      </c>
      <c r="AN267" s="226">
        <v>3</v>
      </c>
      <c r="AO267" s="247" t="s">
        <v>5</v>
      </c>
      <c r="AP267" s="246"/>
      <c r="AQ267" s="246" t="s">
        <v>56</v>
      </c>
      <c r="AR267" s="226" t="s">
        <v>737</v>
      </c>
    </row>
    <row r="268" spans="1:44" ht="15" x14ac:dyDescent="0.25">
      <c r="A268" s="225">
        <v>10010201</v>
      </c>
      <c r="B268" s="246" t="s">
        <v>670</v>
      </c>
      <c r="C268" s="246" t="s">
        <v>671</v>
      </c>
      <c r="D268" s="246" t="s">
        <v>685</v>
      </c>
      <c r="E268" s="226" t="s">
        <v>639</v>
      </c>
      <c r="F268" s="224">
        <v>7</v>
      </c>
      <c r="G268" s="224">
        <v>1020</v>
      </c>
      <c r="H268" s="226" t="s">
        <v>318</v>
      </c>
      <c r="I268" s="227">
        <v>44525</v>
      </c>
      <c r="J268" s="226" t="s">
        <v>723</v>
      </c>
      <c r="K268" s="226" t="s">
        <v>2025</v>
      </c>
      <c r="L268" s="226">
        <v>150.25</v>
      </c>
      <c r="M268" s="246" t="s">
        <v>724</v>
      </c>
      <c r="N268" s="246" t="s">
        <v>54</v>
      </c>
      <c r="O268" s="246" t="s">
        <v>94</v>
      </c>
      <c r="P268" s="246" t="s">
        <v>2026</v>
      </c>
      <c r="Q268" s="224" t="s">
        <v>2434</v>
      </c>
      <c r="R268" s="226" t="s">
        <v>731</v>
      </c>
      <c r="S268" s="228" t="s">
        <v>1710</v>
      </c>
      <c r="T268" s="246" t="s">
        <v>56</v>
      </c>
      <c r="U268" s="226" t="s">
        <v>2327</v>
      </c>
      <c r="V268" s="226">
        <v>232</v>
      </c>
      <c r="W268" s="224">
        <v>2.2999999999999998</v>
      </c>
      <c r="X268" s="247" t="s">
        <v>5</v>
      </c>
      <c r="Y268" s="224">
        <v>12.5</v>
      </c>
      <c r="Z268" s="224">
        <v>11200</v>
      </c>
      <c r="AA268" s="224"/>
      <c r="AB268" s="224"/>
      <c r="AC268" s="224"/>
      <c r="AD268" s="224">
        <v>0</v>
      </c>
      <c r="AE268" s="247"/>
      <c r="AF268" s="226">
        <v>1</v>
      </c>
      <c r="AG268" s="247" t="s">
        <v>125</v>
      </c>
      <c r="AH268" s="226">
        <v>900</v>
      </c>
      <c r="AI268" s="247" t="s">
        <v>5</v>
      </c>
      <c r="AJ268" s="272">
        <v>4.5</v>
      </c>
      <c r="AK268" s="272">
        <v>4.5</v>
      </c>
      <c r="AL268" s="226">
        <v>4800</v>
      </c>
      <c r="AM268" s="226">
        <v>420</v>
      </c>
      <c r="AN268" s="226">
        <v>2</v>
      </c>
      <c r="AO268" s="247" t="s">
        <v>5</v>
      </c>
      <c r="AP268" s="246"/>
      <c r="AQ268" s="246" t="s">
        <v>56</v>
      </c>
      <c r="AR268" s="226" t="s">
        <v>737</v>
      </c>
    </row>
    <row r="269" spans="1:44" x14ac:dyDescent="0.2">
      <c r="A269" s="225">
        <v>10010201</v>
      </c>
      <c r="B269" s="246" t="s">
        <v>670</v>
      </c>
      <c r="C269" s="246" t="s">
        <v>671</v>
      </c>
      <c r="D269" s="246" t="s">
        <v>685</v>
      </c>
      <c r="E269" s="226" t="s">
        <v>639</v>
      </c>
      <c r="F269" s="224">
        <v>7</v>
      </c>
      <c r="G269" s="224">
        <v>1020</v>
      </c>
      <c r="H269" s="226" t="s">
        <v>318</v>
      </c>
      <c r="I269" s="227">
        <v>44525</v>
      </c>
      <c r="J269" s="226" t="s">
        <v>723</v>
      </c>
      <c r="K269" s="226" t="s">
        <v>2025</v>
      </c>
      <c r="L269" s="226">
        <v>150.25</v>
      </c>
      <c r="M269" s="246" t="s">
        <v>724</v>
      </c>
      <c r="N269" s="246" t="s">
        <v>54</v>
      </c>
      <c r="O269" s="246" t="s">
        <v>94</v>
      </c>
      <c r="P269" s="246" t="s">
        <v>2026</v>
      </c>
      <c r="Q269" s="224" t="s">
        <v>2435</v>
      </c>
      <c r="R269" s="226" t="s">
        <v>426</v>
      </c>
      <c r="S269" s="226" t="s">
        <v>426</v>
      </c>
      <c r="T269" s="246" t="s">
        <v>56</v>
      </c>
      <c r="U269" s="226" t="s">
        <v>2327</v>
      </c>
      <c r="V269" s="226">
        <v>220.35</v>
      </c>
      <c r="W269" s="247" t="s">
        <v>5</v>
      </c>
      <c r="X269" s="247" t="s">
        <v>5</v>
      </c>
      <c r="Y269" s="226">
        <v>12.5</v>
      </c>
      <c r="Z269" s="226">
        <v>0</v>
      </c>
      <c r="AD269" s="226">
        <v>0</v>
      </c>
      <c r="AF269" s="247">
        <v>1</v>
      </c>
      <c r="AG269" s="247" t="s">
        <v>171</v>
      </c>
      <c r="AH269" s="247" t="s">
        <v>5</v>
      </c>
      <c r="AI269" s="247" t="s">
        <v>5</v>
      </c>
      <c r="AJ269" s="247">
        <v>0</v>
      </c>
      <c r="AK269" s="247" t="s">
        <v>5</v>
      </c>
      <c r="AL269" s="226">
        <v>1011</v>
      </c>
      <c r="AM269" s="226">
        <v>1</v>
      </c>
      <c r="AN269" s="226">
        <v>3</v>
      </c>
      <c r="AO269" s="247" t="s">
        <v>5</v>
      </c>
      <c r="AP269" s="246"/>
      <c r="AQ269" s="246" t="s">
        <v>56</v>
      </c>
      <c r="AR269" s="226" t="s">
        <v>737</v>
      </c>
    </row>
    <row r="270" spans="1:44" x14ac:dyDescent="0.2">
      <c r="A270" s="225">
        <v>10010201</v>
      </c>
      <c r="B270" s="246" t="s">
        <v>670</v>
      </c>
      <c r="C270" s="246" t="s">
        <v>671</v>
      </c>
      <c r="D270" s="246" t="s">
        <v>685</v>
      </c>
      <c r="E270" s="226" t="s">
        <v>639</v>
      </c>
      <c r="F270" s="224">
        <v>7</v>
      </c>
      <c r="G270" s="224">
        <v>1020</v>
      </c>
      <c r="H270" s="226" t="s">
        <v>318</v>
      </c>
      <c r="I270" s="227">
        <v>44525</v>
      </c>
      <c r="J270" s="226" t="s">
        <v>723</v>
      </c>
      <c r="K270" s="226" t="s">
        <v>2025</v>
      </c>
      <c r="L270" s="226">
        <v>150.25</v>
      </c>
      <c r="M270" s="246" t="s">
        <v>724</v>
      </c>
      <c r="N270" s="246" t="s">
        <v>54</v>
      </c>
      <c r="O270" s="246" t="s">
        <v>94</v>
      </c>
      <c r="P270" s="246" t="s">
        <v>2026</v>
      </c>
      <c r="Q270" s="224" t="s">
        <v>2436</v>
      </c>
      <c r="R270" s="226" t="s">
        <v>426</v>
      </c>
      <c r="S270" s="226" t="s">
        <v>426</v>
      </c>
      <c r="T270" s="246" t="s">
        <v>56</v>
      </c>
      <c r="U270" s="226" t="s">
        <v>2327</v>
      </c>
      <c r="V270" s="226">
        <v>110.35</v>
      </c>
      <c r="W270" s="247" t="s">
        <v>5</v>
      </c>
      <c r="X270" s="247" t="s">
        <v>5</v>
      </c>
      <c r="Y270" s="226">
        <v>12.5</v>
      </c>
      <c r="Z270" s="226">
        <v>0</v>
      </c>
      <c r="AD270" s="226">
        <v>0</v>
      </c>
      <c r="AF270" s="247">
        <v>1</v>
      </c>
      <c r="AG270" s="247" t="s">
        <v>171</v>
      </c>
      <c r="AH270" s="247" t="s">
        <v>5</v>
      </c>
      <c r="AI270" s="247" t="s">
        <v>5</v>
      </c>
      <c r="AJ270" s="247">
        <v>0</v>
      </c>
      <c r="AK270" s="247" t="s">
        <v>5</v>
      </c>
      <c r="AL270" s="226">
        <v>569</v>
      </c>
      <c r="AM270" s="226">
        <v>1</v>
      </c>
      <c r="AN270" s="226">
        <v>3</v>
      </c>
      <c r="AO270" s="247" t="s">
        <v>5</v>
      </c>
      <c r="AP270" s="246"/>
      <c r="AQ270" s="246" t="s">
        <v>56</v>
      </c>
      <c r="AR270" s="226" t="s">
        <v>737</v>
      </c>
    </row>
    <row r="271" spans="1:44" ht="15" x14ac:dyDescent="0.25">
      <c r="A271" s="225">
        <v>10010201</v>
      </c>
      <c r="B271" s="246" t="s">
        <v>670</v>
      </c>
      <c r="C271" s="246" t="s">
        <v>671</v>
      </c>
      <c r="D271" s="246" t="s">
        <v>685</v>
      </c>
      <c r="E271" s="226" t="s">
        <v>639</v>
      </c>
      <c r="F271" s="224">
        <v>7</v>
      </c>
      <c r="G271" s="224">
        <v>1020</v>
      </c>
      <c r="H271" s="226" t="s">
        <v>318</v>
      </c>
      <c r="I271" s="227">
        <v>44525</v>
      </c>
      <c r="J271" s="226" t="s">
        <v>723</v>
      </c>
      <c r="K271" s="226" t="s">
        <v>2025</v>
      </c>
      <c r="L271" s="226">
        <v>150.25</v>
      </c>
      <c r="M271" s="246" t="s">
        <v>724</v>
      </c>
      <c r="N271" s="246" t="s">
        <v>54</v>
      </c>
      <c r="O271" s="246" t="s">
        <v>94</v>
      </c>
      <c r="P271" s="246" t="s">
        <v>2026</v>
      </c>
      <c r="Q271" s="224" t="s">
        <v>2437</v>
      </c>
      <c r="R271" s="226" t="s">
        <v>731</v>
      </c>
      <c r="S271" s="228" t="s">
        <v>1710</v>
      </c>
      <c r="T271" s="246" t="s">
        <v>56</v>
      </c>
      <c r="U271" s="226" t="s">
        <v>2327</v>
      </c>
      <c r="V271" s="226">
        <v>232</v>
      </c>
      <c r="W271" s="224">
        <v>11.5</v>
      </c>
      <c r="X271" s="247" t="s">
        <v>5</v>
      </c>
      <c r="Y271" s="224">
        <v>12.6</v>
      </c>
      <c r="Z271" s="224">
        <v>11450</v>
      </c>
      <c r="AA271" s="224"/>
      <c r="AB271" s="224"/>
      <c r="AC271" s="224"/>
      <c r="AD271" s="224">
        <v>0</v>
      </c>
      <c r="AE271" s="247"/>
      <c r="AF271" s="226">
        <v>1</v>
      </c>
      <c r="AG271" s="247" t="s">
        <v>125</v>
      </c>
      <c r="AH271" s="226">
        <v>2500</v>
      </c>
      <c r="AI271" s="247" t="s">
        <v>5</v>
      </c>
      <c r="AJ271" s="272">
        <v>6</v>
      </c>
      <c r="AK271" s="272">
        <v>7</v>
      </c>
      <c r="AL271" s="226">
        <v>5200</v>
      </c>
      <c r="AM271" s="226">
        <v>650</v>
      </c>
      <c r="AN271" s="226">
        <v>2</v>
      </c>
      <c r="AO271" s="247" t="s">
        <v>5</v>
      </c>
      <c r="AP271" s="246"/>
      <c r="AQ271" s="246" t="s">
        <v>56</v>
      </c>
      <c r="AR271" s="226" t="s">
        <v>737</v>
      </c>
    </row>
    <row r="272" spans="1:44" x14ac:dyDescent="0.2">
      <c r="A272" s="225">
        <v>10010201</v>
      </c>
      <c r="B272" s="246" t="s">
        <v>670</v>
      </c>
      <c r="C272" s="246" t="s">
        <v>671</v>
      </c>
      <c r="D272" s="246" t="s">
        <v>685</v>
      </c>
      <c r="E272" s="226" t="s">
        <v>639</v>
      </c>
      <c r="F272" s="224">
        <v>7</v>
      </c>
      <c r="G272" s="224">
        <v>1020</v>
      </c>
      <c r="H272" s="226" t="s">
        <v>318</v>
      </c>
      <c r="I272" s="227">
        <v>44525</v>
      </c>
      <c r="J272" s="226" t="s">
        <v>723</v>
      </c>
      <c r="K272" s="226" t="s">
        <v>2025</v>
      </c>
      <c r="L272" s="226">
        <v>150.25</v>
      </c>
      <c r="M272" s="246" t="s">
        <v>724</v>
      </c>
      <c r="N272" s="246" t="s">
        <v>54</v>
      </c>
      <c r="O272" s="246" t="s">
        <v>94</v>
      </c>
      <c r="P272" s="246" t="s">
        <v>2026</v>
      </c>
      <c r="Q272" s="224" t="s">
        <v>2438</v>
      </c>
      <c r="R272" s="226" t="s">
        <v>426</v>
      </c>
      <c r="S272" s="226" t="s">
        <v>426</v>
      </c>
      <c r="T272" s="246" t="s">
        <v>56</v>
      </c>
      <c r="U272" s="226" t="s">
        <v>2327</v>
      </c>
      <c r="V272" s="226">
        <v>100</v>
      </c>
      <c r="W272" s="247" t="s">
        <v>5</v>
      </c>
      <c r="X272" s="247" t="s">
        <v>5</v>
      </c>
      <c r="Y272" s="226">
        <v>12.6</v>
      </c>
      <c r="Z272" s="226">
        <v>0</v>
      </c>
      <c r="AD272" s="226">
        <v>0</v>
      </c>
      <c r="AF272" s="247">
        <v>1</v>
      </c>
      <c r="AG272" s="247" t="s">
        <v>171</v>
      </c>
      <c r="AH272" s="247" t="s">
        <v>5</v>
      </c>
      <c r="AI272" s="247" t="s">
        <v>5</v>
      </c>
      <c r="AJ272" s="247">
        <v>0</v>
      </c>
      <c r="AK272" s="247" t="s">
        <v>5</v>
      </c>
      <c r="AL272" s="226">
        <v>1893</v>
      </c>
      <c r="AM272" s="226">
        <v>1</v>
      </c>
      <c r="AN272" s="226">
        <v>3</v>
      </c>
      <c r="AO272" s="247" t="s">
        <v>5</v>
      </c>
      <c r="AP272" s="246"/>
      <c r="AQ272" s="246" t="s">
        <v>56</v>
      </c>
      <c r="AR272" s="226" t="s">
        <v>737</v>
      </c>
    </row>
    <row r="273" spans="1:44" ht="15" x14ac:dyDescent="0.25">
      <c r="A273" s="225">
        <v>10013201</v>
      </c>
      <c r="B273" s="226" t="s">
        <v>689</v>
      </c>
      <c r="C273" s="226" t="s">
        <v>690</v>
      </c>
      <c r="D273" s="226">
        <v>3</v>
      </c>
      <c r="E273" s="226" t="s">
        <v>639</v>
      </c>
      <c r="F273" s="224">
        <v>7</v>
      </c>
      <c r="G273" s="226">
        <v>1020</v>
      </c>
      <c r="H273" s="226" t="s">
        <v>318</v>
      </c>
      <c r="I273" s="227">
        <v>44523</v>
      </c>
      <c r="J273" s="226" t="s">
        <v>723</v>
      </c>
      <c r="K273" s="226" t="s">
        <v>2328</v>
      </c>
      <c r="L273" s="226">
        <v>2.4</v>
      </c>
      <c r="M273" s="246" t="s">
        <v>724</v>
      </c>
      <c r="N273" s="246" t="s">
        <v>54</v>
      </c>
      <c r="O273" s="246" t="s">
        <v>94</v>
      </c>
      <c r="P273" s="246" t="s">
        <v>2026</v>
      </c>
      <c r="Q273" s="224" t="s">
        <v>2439</v>
      </c>
      <c r="R273" s="226" t="s">
        <v>731</v>
      </c>
      <c r="S273" s="228" t="s">
        <v>1524</v>
      </c>
      <c r="T273" s="246" t="s">
        <v>753</v>
      </c>
      <c r="U273" s="226" t="s">
        <v>2332</v>
      </c>
      <c r="V273" s="226">
        <v>699</v>
      </c>
      <c r="W273" s="224">
        <v>2.8</v>
      </c>
      <c r="X273" s="247" t="s">
        <v>5</v>
      </c>
      <c r="Y273" s="224">
        <v>15.9</v>
      </c>
      <c r="Z273" s="224">
        <v>1200</v>
      </c>
      <c r="AA273" s="224"/>
      <c r="AB273" s="224"/>
      <c r="AC273" s="224"/>
      <c r="AD273" s="224">
        <v>0</v>
      </c>
      <c r="AE273" s="247"/>
      <c r="AF273" s="224">
        <v>1</v>
      </c>
      <c r="AG273" s="247" t="s">
        <v>359</v>
      </c>
      <c r="AH273" s="247" t="s">
        <v>5</v>
      </c>
      <c r="AI273" s="247" t="s">
        <v>5</v>
      </c>
      <c r="AJ273" s="247" t="s">
        <v>5</v>
      </c>
      <c r="AK273" s="247" t="s">
        <v>5</v>
      </c>
      <c r="AL273" s="226">
        <v>0</v>
      </c>
      <c r="AM273" s="247" t="s">
        <v>5</v>
      </c>
      <c r="AN273" s="247" t="s">
        <v>5</v>
      </c>
      <c r="AO273" s="247" t="s">
        <v>5</v>
      </c>
      <c r="AP273" s="246"/>
      <c r="AQ273" s="246" t="s">
        <v>753</v>
      </c>
      <c r="AR273" s="226" t="s">
        <v>737</v>
      </c>
    </row>
    <row r="274" spans="1:44" x14ac:dyDescent="0.2">
      <c r="A274" s="225">
        <v>10013201</v>
      </c>
      <c r="B274" s="226" t="s">
        <v>689</v>
      </c>
      <c r="C274" s="226" t="s">
        <v>690</v>
      </c>
      <c r="D274" s="226">
        <v>3</v>
      </c>
      <c r="E274" s="226" t="s">
        <v>639</v>
      </c>
      <c r="F274" s="224">
        <v>7</v>
      </c>
      <c r="G274" s="226">
        <v>1020</v>
      </c>
      <c r="H274" s="226" t="s">
        <v>318</v>
      </c>
      <c r="I274" s="227">
        <v>44523</v>
      </c>
      <c r="J274" s="226" t="s">
        <v>723</v>
      </c>
      <c r="K274" s="226" t="s">
        <v>2328</v>
      </c>
      <c r="L274" s="226">
        <v>2.4</v>
      </c>
      <c r="M274" s="246" t="s">
        <v>724</v>
      </c>
      <c r="N274" s="246" t="s">
        <v>54</v>
      </c>
      <c r="O274" s="246" t="s">
        <v>94</v>
      </c>
      <c r="P274" s="246" t="s">
        <v>2026</v>
      </c>
      <c r="Q274" s="224" t="s">
        <v>2440</v>
      </c>
      <c r="R274" s="226" t="s">
        <v>426</v>
      </c>
      <c r="S274" s="226" t="s">
        <v>426</v>
      </c>
      <c r="T274" s="246" t="s">
        <v>726</v>
      </c>
      <c r="U274" s="226" t="s">
        <v>2332</v>
      </c>
      <c r="V274" s="226">
        <v>700</v>
      </c>
      <c r="W274" s="247" t="s">
        <v>5</v>
      </c>
      <c r="X274" s="247" t="s">
        <v>5</v>
      </c>
      <c r="Y274" s="226">
        <v>15.8</v>
      </c>
      <c r="Z274" s="226">
        <v>0</v>
      </c>
      <c r="AD274" s="226">
        <v>0</v>
      </c>
      <c r="AF274" s="247">
        <v>1</v>
      </c>
      <c r="AG274" s="247" t="s">
        <v>171</v>
      </c>
      <c r="AH274" s="247" t="s">
        <v>5</v>
      </c>
      <c r="AI274" s="247" t="s">
        <v>5</v>
      </c>
      <c r="AJ274" s="247">
        <v>0</v>
      </c>
      <c r="AK274" s="247" t="s">
        <v>5</v>
      </c>
      <c r="AL274" s="226">
        <v>358</v>
      </c>
      <c r="AM274" s="247">
        <v>1</v>
      </c>
      <c r="AN274" s="247">
        <v>2</v>
      </c>
      <c r="AO274" s="247" t="s">
        <v>5</v>
      </c>
      <c r="AP274" s="246"/>
      <c r="AQ274" s="246" t="s">
        <v>726</v>
      </c>
      <c r="AR274" s="226" t="s">
        <v>737</v>
      </c>
    </row>
    <row r="275" spans="1:44" ht="15" x14ac:dyDescent="0.25">
      <c r="A275" s="225">
        <v>10013201</v>
      </c>
      <c r="B275" s="226" t="s">
        <v>689</v>
      </c>
      <c r="C275" s="226" t="s">
        <v>690</v>
      </c>
      <c r="D275" s="226">
        <v>3</v>
      </c>
      <c r="E275" s="226" t="s">
        <v>639</v>
      </c>
      <c r="F275" s="224">
        <v>7</v>
      </c>
      <c r="G275" s="226">
        <v>1020</v>
      </c>
      <c r="H275" s="226" t="s">
        <v>318</v>
      </c>
      <c r="I275" s="227">
        <v>44523</v>
      </c>
      <c r="J275" s="226" t="s">
        <v>723</v>
      </c>
      <c r="K275" s="226" t="s">
        <v>2328</v>
      </c>
      <c r="L275" s="226">
        <v>2.4</v>
      </c>
      <c r="M275" s="246" t="s">
        <v>724</v>
      </c>
      <c r="N275" s="246" t="s">
        <v>54</v>
      </c>
      <c r="O275" s="246" t="s">
        <v>94</v>
      </c>
      <c r="P275" s="246" t="s">
        <v>2026</v>
      </c>
      <c r="Q275" s="224" t="s">
        <v>2334</v>
      </c>
      <c r="R275" s="226" t="s">
        <v>731</v>
      </c>
      <c r="S275" s="228" t="s">
        <v>1524</v>
      </c>
      <c r="T275" s="246" t="s">
        <v>753</v>
      </c>
      <c r="U275" s="226" t="s">
        <v>2332</v>
      </c>
      <c r="V275" s="226">
        <v>701</v>
      </c>
      <c r="W275" s="224">
        <v>11</v>
      </c>
      <c r="X275" s="247" t="s">
        <v>5</v>
      </c>
      <c r="Y275" s="224">
        <v>15.8</v>
      </c>
      <c r="Z275" s="224">
        <v>1200</v>
      </c>
      <c r="AA275" s="224"/>
      <c r="AB275" s="224"/>
      <c r="AC275" s="224"/>
      <c r="AD275" s="224">
        <v>0</v>
      </c>
      <c r="AE275" s="247"/>
      <c r="AF275" s="224">
        <v>1</v>
      </c>
      <c r="AG275" s="247" t="s">
        <v>359</v>
      </c>
      <c r="AH275" s="247" t="s">
        <v>5</v>
      </c>
      <c r="AI275" s="247" t="s">
        <v>5</v>
      </c>
      <c r="AJ275" s="247" t="s">
        <v>5</v>
      </c>
      <c r="AK275" s="247" t="s">
        <v>5</v>
      </c>
      <c r="AL275" s="226">
        <v>0</v>
      </c>
      <c r="AM275" s="247" t="s">
        <v>5</v>
      </c>
      <c r="AN275" s="247" t="s">
        <v>5</v>
      </c>
      <c r="AO275" s="247" t="s">
        <v>5</v>
      </c>
      <c r="AP275" s="246"/>
      <c r="AQ275" s="246" t="s">
        <v>753</v>
      </c>
      <c r="AR275" s="226" t="s">
        <v>737</v>
      </c>
    </row>
    <row r="276" spans="1:44" ht="15" x14ac:dyDescent="0.2">
      <c r="A276" s="225">
        <v>10001401</v>
      </c>
      <c r="B276" s="226" t="s">
        <v>630</v>
      </c>
      <c r="C276" s="226" t="s">
        <v>631</v>
      </c>
      <c r="D276" s="226">
        <v>1</v>
      </c>
      <c r="E276" s="226" t="s">
        <v>2029</v>
      </c>
      <c r="F276" s="226" t="s">
        <v>637</v>
      </c>
      <c r="G276" s="226">
        <v>1020</v>
      </c>
      <c r="H276" s="226" t="s">
        <v>318</v>
      </c>
      <c r="I276" s="227">
        <v>44475</v>
      </c>
      <c r="J276" s="226" t="s">
        <v>93</v>
      </c>
      <c r="K276" s="226" t="s">
        <v>2308</v>
      </c>
      <c r="L276" s="226">
        <v>22</v>
      </c>
      <c r="M276" s="226" t="s">
        <v>814</v>
      </c>
      <c r="N276" s="226" t="s">
        <v>54</v>
      </c>
      <c r="O276" s="226" t="s">
        <v>94</v>
      </c>
      <c r="P276" s="226" t="s">
        <v>780</v>
      </c>
      <c r="Q276" s="247" t="s">
        <v>2441</v>
      </c>
      <c r="R276" s="246" t="s">
        <v>731</v>
      </c>
      <c r="S276" s="248" t="s">
        <v>1207</v>
      </c>
      <c r="T276" s="246" t="s">
        <v>753</v>
      </c>
      <c r="U276" s="246" t="s">
        <v>2329</v>
      </c>
      <c r="V276" s="247">
        <v>5</v>
      </c>
      <c r="W276" s="247" t="s">
        <v>5</v>
      </c>
      <c r="X276" s="247" t="s">
        <v>5</v>
      </c>
      <c r="Y276" s="247">
        <v>21.5</v>
      </c>
      <c r="Z276" s="247">
        <v>11000</v>
      </c>
      <c r="AA276" s="247"/>
      <c r="AB276" s="247"/>
      <c r="AC276" s="247"/>
      <c r="AD276" s="247">
        <v>0</v>
      </c>
      <c r="AE276" s="247"/>
      <c r="AF276" s="247">
        <v>1</v>
      </c>
      <c r="AG276" s="247" t="s">
        <v>359</v>
      </c>
      <c r="AH276" s="247" t="s">
        <v>5</v>
      </c>
      <c r="AI276" s="247" t="s">
        <v>5</v>
      </c>
      <c r="AJ276" s="247" t="s">
        <v>5</v>
      </c>
      <c r="AK276" s="247" t="s">
        <v>5</v>
      </c>
      <c r="AL276" s="226">
        <v>0</v>
      </c>
      <c r="AM276" s="247" t="s">
        <v>5</v>
      </c>
      <c r="AN276" s="247" t="s">
        <v>5</v>
      </c>
      <c r="AO276" s="247" t="s">
        <v>5</v>
      </c>
      <c r="AP276" s="246"/>
      <c r="AQ276" s="246" t="s">
        <v>753</v>
      </c>
      <c r="AR276" s="226" t="s">
        <v>737</v>
      </c>
    </row>
    <row r="277" spans="1:44" ht="15" x14ac:dyDescent="0.2">
      <c r="A277" s="225">
        <v>10001401</v>
      </c>
      <c r="B277" s="226" t="s">
        <v>630</v>
      </c>
      <c r="C277" s="226" t="s">
        <v>631</v>
      </c>
      <c r="D277" s="226">
        <v>1</v>
      </c>
      <c r="E277" s="226" t="s">
        <v>2029</v>
      </c>
      <c r="F277" s="226" t="s">
        <v>637</v>
      </c>
      <c r="G277" s="226">
        <v>1020</v>
      </c>
      <c r="H277" s="226" t="s">
        <v>318</v>
      </c>
      <c r="I277" s="227">
        <v>44475</v>
      </c>
      <c r="J277" s="226" t="s">
        <v>93</v>
      </c>
      <c r="K277" s="226" t="s">
        <v>2308</v>
      </c>
      <c r="L277" s="226">
        <v>22</v>
      </c>
      <c r="M277" s="226" t="s">
        <v>814</v>
      </c>
      <c r="N277" s="226" t="s">
        <v>54</v>
      </c>
      <c r="O277" s="226" t="s">
        <v>94</v>
      </c>
      <c r="P277" s="226" t="s">
        <v>780</v>
      </c>
      <c r="Q277" s="247" t="s">
        <v>2442</v>
      </c>
      <c r="R277" s="246" t="s">
        <v>731</v>
      </c>
      <c r="S277" s="248" t="s">
        <v>1207</v>
      </c>
      <c r="T277" s="246" t="s">
        <v>753</v>
      </c>
      <c r="U277" s="246" t="s">
        <v>2329</v>
      </c>
      <c r="V277" s="247">
        <v>16</v>
      </c>
      <c r="W277" s="247" t="s">
        <v>5</v>
      </c>
      <c r="X277" s="247" t="s">
        <v>5</v>
      </c>
      <c r="Y277" s="247">
        <v>21.4</v>
      </c>
      <c r="Z277" s="247">
        <v>11000</v>
      </c>
      <c r="AA277" s="247"/>
      <c r="AB277" s="247"/>
      <c r="AC277" s="247"/>
      <c r="AD277" s="247">
        <v>0</v>
      </c>
      <c r="AE277" s="247"/>
      <c r="AF277" s="247">
        <v>1</v>
      </c>
      <c r="AG277" s="247" t="s">
        <v>359</v>
      </c>
      <c r="AH277" s="247" t="s">
        <v>5</v>
      </c>
      <c r="AI277" s="247" t="s">
        <v>5</v>
      </c>
      <c r="AJ277" s="247" t="s">
        <v>5</v>
      </c>
      <c r="AK277" s="247" t="s">
        <v>5</v>
      </c>
      <c r="AL277" s="226">
        <v>0</v>
      </c>
      <c r="AM277" s="247" t="s">
        <v>5</v>
      </c>
      <c r="AN277" s="247" t="s">
        <v>5</v>
      </c>
      <c r="AO277" s="247" t="s">
        <v>5</v>
      </c>
      <c r="AP277" s="246"/>
      <c r="AQ277" s="246" t="s">
        <v>753</v>
      </c>
      <c r="AR277" s="226" t="s">
        <v>737</v>
      </c>
    </row>
    <row r="278" spans="1:44" ht="15" x14ac:dyDescent="0.25">
      <c r="A278" s="225">
        <v>10011202</v>
      </c>
      <c r="B278" s="226" t="s">
        <v>689</v>
      </c>
      <c r="C278" s="226" t="s">
        <v>690</v>
      </c>
      <c r="D278" s="226">
        <v>1</v>
      </c>
      <c r="E278" s="226" t="s">
        <v>639</v>
      </c>
      <c r="F278" s="226" t="s">
        <v>19</v>
      </c>
      <c r="G278" s="226">
        <v>1020</v>
      </c>
      <c r="H278" s="226" t="s">
        <v>318</v>
      </c>
      <c r="I278" s="227">
        <v>44523</v>
      </c>
      <c r="J278" s="226" t="s">
        <v>723</v>
      </c>
      <c r="K278" s="226" t="s">
        <v>2330</v>
      </c>
      <c r="L278" s="226">
        <v>2.4</v>
      </c>
      <c r="M278" s="246" t="s">
        <v>724</v>
      </c>
      <c r="N278" s="246" t="s">
        <v>54</v>
      </c>
      <c r="O278" s="246" t="s">
        <v>94</v>
      </c>
      <c r="P278" s="246" t="s">
        <v>2026</v>
      </c>
      <c r="Q278" s="224" t="s">
        <v>2443</v>
      </c>
      <c r="R278" s="226" t="s">
        <v>731</v>
      </c>
      <c r="S278" s="228" t="s">
        <v>1524</v>
      </c>
      <c r="T278" s="246" t="s">
        <v>753</v>
      </c>
      <c r="U278" s="226" t="s">
        <v>2331</v>
      </c>
      <c r="V278" s="226">
        <v>409</v>
      </c>
      <c r="W278" s="224">
        <v>2.8</v>
      </c>
      <c r="X278" s="247" t="s">
        <v>5</v>
      </c>
      <c r="Y278" s="224">
        <v>15.7</v>
      </c>
      <c r="Z278" s="224">
        <v>1200</v>
      </c>
      <c r="AA278" s="224"/>
      <c r="AB278" s="224"/>
      <c r="AC278" s="224"/>
      <c r="AD278" s="224">
        <v>0</v>
      </c>
      <c r="AE278" s="247"/>
      <c r="AF278" s="224">
        <v>1</v>
      </c>
      <c r="AG278" s="247" t="s">
        <v>359</v>
      </c>
      <c r="AH278" s="247" t="s">
        <v>5</v>
      </c>
      <c r="AI278" s="247" t="s">
        <v>5</v>
      </c>
      <c r="AJ278" s="247" t="s">
        <v>5</v>
      </c>
      <c r="AK278" s="247" t="s">
        <v>5</v>
      </c>
      <c r="AL278" s="226">
        <v>0</v>
      </c>
      <c r="AM278" s="247" t="s">
        <v>5</v>
      </c>
      <c r="AN278" s="247" t="s">
        <v>5</v>
      </c>
      <c r="AO278" s="247" t="s">
        <v>5</v>
      </c>
      <c r="AP278" s="246"/>
      <c r="AQ278" s="246" t="s">
        <v>753</v>
      </c>
      <c r="AR278" s="226" t="s">
        <v>737</v>
      </c>
    </row>
    <row r="279" spans="1:44" x14ac:dyDescent="0.2">
      <c r="A279" s="225">
        <v>10011202</v>
      </c>
      <c r="B279" s="226" t="s">
        <v>689</v>
      </c>
      <c r="C279" s="226" t="s">
        <v>690</v>
      </c>
      <c r="D279" s="226">
        <v>1</v>
      </c>
      <c r="E279" s="226" t="s">
        <v>639</v>
      </c>
      <c r="F279" s="226" t="s">
        <v>19</v>
      </c>
      <c r="G279" s="226">
        <v>1020</v>
      </c>
      <c r="H279" s="226" t="s">
        <v>318</v>
      </c>
      <c r="I279" s="227">
        <v>44523</v>
      </c>
      <c r="J279" s="226" t="s">
        <v>723</v>
      </c>
      <c r="K279" s="226" t="s">
        <v>2330</v>
      </c>
      <c r="L279" s="226">
        <v>2.4</v>
      </c>
      <c r="M279" s="246" t="s">
        <v>724</v>
      </c>
      <c r="N279" s="246" t="s">
        <v>54</v>
      </c>
      <c r="O279" s="246" t="s">
        <v>94</v>
      </c>
      <c r="P279" s="246" t="s">
        <v>2026</v>
      </c>
      <c r="Q279" s="224" t="s">
        <v>2444</v>
      </c>
      <c r="R279" s="226" t="s">
        <v>426</v>
      </c>
      <c r="S279" s="226" t="s">
        <v>426</v>
      </c>
      <c r="T279" s="246" t="s">
        <v>753</v>
      </c>
      <c r="U279" s="226" t="s">
        <v>2331</v>
      </c>
      <c r="V279" s="226">
        <v>410</v>
      </c>
      <c r="W279" s="247" t="s">
        <v>5</v>
      </c>
      <c r="X279" s="247" t="s">
        <v>5</v>
      </c>
      <c r="Y279" s="226">
        <v>15.2</v>
      </c>
      <c r="Z279" s="226">
        <v>0</v>
      </c>
      <c r="AD279" s="226">
        <v>0</v>
      </c>
      <c r="AF279" s="247">
        <v>1</v>
      </c>
      <c r="AG279" s="247" t="s">
        <v>359</v>
      </c>
      <c r="AH279" s="247" t="s">
        <v>5</v>
      </c>
      <c r="AI279" s="247" t="s">
        <v>5</v>
      </c>
      <c r="AJ279" s="247" t="s">
        <v>5</v>
      </c>
      <c r="AK279" s="247" t="s">
        <v>5</v>
      </c>
      <c r="AL279" s="226">
        <v>0</v>
      </c>
      <c r="AM279" s="247" t="s">
        <v>5</v>
      </c>
      <c r="AN279" s="247" t="s">
        <v>5</v>
      </c>
      <c r="AO279" s="247" t="s">
        <v>5</v>
      </c>
      <c r="AP279" s="246"/>
      <c r="AQ279" s="246" t="s">
        <v>753</v>
      </c>
      <c r="AR279" s="226" t="s">
        <v>737</v>
      </c>
    </row>
    <row r="280" spans="1:44" ht="15" x14ac:dyDescent="0.25">
      <c r="A280" s="225">
        <v>10011202</v>
      </c>
      <c r="B280" s="226" t="s">
        <v>689</v>
      </c>
      <c r="C280" s="226" t="s">
        <v>690</v>
      </c>
      <c r="D280" s="226">
        <v>1</v>
      </c>
      <c r="E280" s="226" t="s">
        <v>639</v>
      </c>
      <c r="F280" s="226" t="s">
        <v>19</v>
      </c>
      <c r="G280" s="226">
        <v>1020</v>
      </c>
      <c r="H280" s="226" t="s">
        <v>318</v>
      </c>
      <c r="I280" s="227">
        <v>44523</v>
      </c>
      <c r="J280" s="226" t="s">
        <v>723</v>
      </c>
      <c r="K280" s="226" t="s">
        <v>2330</v>
      </c>
      <c r="L280" s="226">
        <v>2.4</v>
      </c>
      <c r="M280" s="246" t="s">
        <v>724</v>
      </c>
      <c r="N280" s="246" t="s">
        <v>54</v>
      </c>
      <c r="O280" s="246" t="s">
        <v>94</v>
      </c>
      <c r="P280" s="246" t="s">
        <v>2026</v>
      </c>
      <c r="Q280" s="224" t="s">
        <v>2445</v>
      </c>
      <c r="R280" s="226" t="s">
        <v>731</v>
      </c>
      <c r="S280" s="228" t="s">
        <v>1524</v>
      </c>
      <c r="T280" s="246" t="s">
        <v>753</v>
      </c>
      <c r="U280" s="226" t="s">
        <v>2331</v>
      </c>
      <c r="V280" s="226">
        <v>411</v>
      </c>
      <c r="W280" s="224">
        <v>11</v>
      </c>
      <c r="X280" s="247" t="s">
        <v>5</v>
      </c>
      <c r="Y280" s="224">
        <v>15.2</v>
      </c>
      <c r="Z280" s="224">
        <v>1200</v>
      </c>
      <c r="AA280" s="224"/>
      <c r="AB280" s="224"/>
      <c r="AC280" s="224"/>
      <c r="AD280" s="224">
        <v>0</v>
      </c>
      <c r="AE280" s="247"/>
      <c r="AF280" s="224">
        <v>1</v>
      </c>
      <c r="AG280" s="247" t="s">
        <v>359</v>
      </c>
      <c r="AH280" s="247" t="s">
        <v>5</v>
      </c>
      <c r="AI280" s="247" t="s">
        <v>5</v>
      </c>
      <c r="AJ280" s="247" t="s">
        <v>5</v>
      </c>
      <c r="AK280" s="247" t="s">
        <v>5</v>
      </c>
      <c r="AL280" s="226">
        <v>0</v>
      </c>
      <c r="AM280" s="247" t="s">
        <v>5</v>
      </c>
      <c r="AN280" s="247" t="s">
        <v>5</v>
      </c>
      <c r="AO280" s="247" t="s">
        <v>5</v>
      </c>
      <c r="AP280" s="246"/>
      <c r="AQ280" s="246" t="s">
        <v>753</v>
      </c>
      <c r="AR280" s="226" t="s">
        <v>737</v>
      </c>
    </row>
    <row r="281" spans="1:44" x14ac:dyDescent="0.2">
      <c r="A281" s="225">
        <v>10003201</v>
      </c>
      <c r="B281" s="226" t="s">
        <v>630</v>
      </c>
      <c r="C281" s="226" t="s">
        <v>631</v>
      </c>
      <c r="D281" s="226">
        <v>3</v>
      </c>
      <c r="E281" s="246" t="s">
        <v>639</v>
      </c>
      <c r="F281" s="226">
        <v>7</v>
      </c>
      <c r="G281" s="226">
        <v>1020</v>
      </c>
      <c r="H281" s="226" t="s">
        <v>318</v>
      </c>
      <c r="I281" s="227">
        <v>44569</v>
      </c>
      <c r="J281" s="226" t="s">
        <v>93</v>
      </c>
      <c r="K281" s="226">
        <v>5</v>
      </c>
      <c r="L281" s="226">
        <v>300</v>
      </c>
      <c r="M281" s="226" t="s">
        <v>846</v>
      </c>
      <c r="N281" s="226" t="s">
        <v>94</v>
      </c>
      <c r="O281" s="226" t="s">
        <v>54</v>
      </c>
      <c r="P281" s="226" t="s">
        <v>847</v>
      </c>
      <c r="Q281" s="224" t="s">
        <v>2446</v>
      </c>
      <c r="R281" s="226" t="s">
        <v>731</v>
      </c>
      <c r="S281" s="226" t="s">
        <v>848</v>
      </c>
      <c r="T281" s="226" t="s">
        <v>753</v>
      </c>
      <c r="U281" s="226" t="s">
        <v>855</v>
      </c>
      <c r="V281" s="226">
        <v>10.9</v>
      </c>
      <c r="W281" s="226">
        <v>7</v>
      </c>
      <c r="X281" s="226" t="s">
        <v>5</v>
      </c>
      <c r="Y281" s="226">
        <v>16.8</v>
      </c>
      <c r="Z281" s="224">
        <v>300000</v>
      </c>
      <c r="AA281" s="226" t="s">
        <v>5</v>
      </c>
      <c r="AB281" s="226" t="s">
        <v>5</v>
      </c>
      <c r="AC281" s="226" t="s">
        <v>5</v>
      </c>
      <c r="AD281" s="226">
        <v>0</v>
      </c>
      <c r="AE281" s="226" t="s">
        <v>854</v>
      </c>
      <c r="AF281" s="226" t="s">
        <v>5</v>
      </c>
      <c r="AG281" s="224" t="s">
        <v>359</v>
      </c>
      <c r="AH281" s="226" t="s">
        <v>5</v>
      </c>
      <c r="AI281" s="226" t="s">
        <v>5</v>
      </c>
      <c r="AJ281" s="226" t="s">
        <v>5</v>
      </c>
      <c r="AK281" s="226" t="s">
        <v>5</v>
      </c>
      <c r="AL281" s="226">
        <v>0</v>
      </c>
      <c r="AM281" s="226" t="s">
        <v>5</v>
      </c>
      <c r="AN281" s="226" t="s">
        <v>5</v>
      </c>
      <c r="AO281" s="226" t="s">
        <v>5</v>
      </c>
      <c r="AQ281" s="226" t="s">
        <v>5</v>
      </c>
      <c r="AR281" s="226" t="s">
        <v>737</v>
      </c>
    </row>
    <row r="282" spans="1:44" x14ac:dyDescent="0.2">
      <c r="A282" s="225">
        <v>10010401</v>
      </c>
      <c r="B282" s="226" t="s">
        <v>670</v>
      </c>
      <c r="C282" s="226" t="s">
        <v>671</v>
      </c>
      <c r="D282" s="226" t="s">
        <v>685</v>
      </c>
      <c r="E282" s="246" t="s">
        <v>2029</v>
      </c>
      <c r="F282" s="226" t="s">
        <v>637</v>
      </c>
      <c r="G282" s="226">
        <v>1020</v>
      </c>
      <c r="H282" s="226" t="s">
        <v>318</v>
      </c>
      <c r="I282" s="227">
        <v>44569</v>
      </c>
      <c r="J282" s="226" t="s">
        <v>93</v>
      </c>
      <c r="K282" s="226">
        <v>5</v>
      </c>
      <c r="L282" s="226">
        <v>755</v>
      </c>
      <c r="M282" s="226" t="s">
        <v>846</v>
      </c>
      <c r="N282" s="226" t="s">
        <v>94</v>
      </c>
      <c r="O282" s="226" t="s">
        <v>54</v>
      </c>
      <c r="P282" s="226" t="s">
        <v>847</v>
      </c>
      <c r="Q282" s="224" t="s">
        <v>2447</v>
      </c>
      <c r="R282" s="226" t="s">
        <v>731</v>
      </c>
      <c r="S282" s="226" t="s">
        <v>848</v>
      </c>
      <c r="T282" s="226" t="s">
        <v>753</v>
      </c>
      <c r="U282" s="226" t="s">
        <v>855</v>
      </c>
      <c r="V282" s="226">
        <v>10.9</v>
      </c>
      <c r="W282" s="226">
        <v>7</v>
      </c>
      <c r="X282" s="226" t="s">
        <v>5</v>
      </c>
      <c r="Y282" s="226">
        <v>16.8</v>
      </c>
      <c r="Z282" s="224">
        <v>755000</v>
      </c>
      <c r="AA282" s="226" t="s">
        <v>5</v>
      </c>
      <c r="AB282" s="226" t="s">
        <v>5</v>
      </c>
      <c r="AC282" s="226" t="s">
        <v>5</v>
      </c>
      <c r="AD282" s="226">
        <v>0</v>
      </c>
      <c r="AE282" s="226" t="s">
        <v>2333</v>
      </c>
      <c r="AF282" s="226" t="s">
        <v>5</v>
      </c>
      <c r="AG282" s="224" t="s">
        <v>359</v>
      </c>
      <c r="AH282" s="226" t="s">
        <v>5</v>
      </c>
      <c r="AI282" s="226" t="s">
        <v>5</v>
      </c>
      <c r="AJ282" s="226" t="s">
        <v>5</v>
      </c>
      <c r="AK282" s="226" t="s">
        <v>5</v>
      </c>
      <c r="AL282" s="226">
        <v>0</v>
      </c>
      <c r="AM282" s="226" t="s">
        <v>5</v>
      </c>
      <c r="AN282" s="226" t="s">
        <v>5</v>
      </c>
      <c r="AO282" s="226" t="s">
        <v>5</v>
      </c>
      <c r="AQ282" s="226" t="s">
        <v>5</v>
      </c>
      <c r="AR282" s="226" t="s">
        <v>737</v>
      </c>
    </row>
    <row r="283" spans="1:44" x14ac:dyDescent="0.2">
      <c r="A283" s="225">
        <v>10003401</v>
      </c>
      <c r="B283" s="226" t="s">
        <v>630</v>
      </c>
      <c r="C283" s="226" t="s">
        <v>631</v>
      </c>
      <c r="D283" s="226">
        <v>3</v>
      </c>
      <c r="E283" s="246" t="s">
        <v>2029</v>
      </c>
      <c r="F283" s="226" t="s">
        <v>637</v>
      </c>
      <c r="G283" s="226">
        <v>1020</v>
      </c>
      <c r="H283" s="226" t="s">
        <v>318</v>
      </c>
      <c r="I283" s="227">
        <v>44569</v>
      </c>
      <c r="J283" s="226" t="s">
        <v>93</v>
      </c>
      <c r="K283" s="226">
        <v>5</v>
      </c>
      <c r="L283" s="226">
        <v>1432</v>
      </c>
      <c r="M283" s="226" t="s">
        <v>846</v>
      </c>
      <c r="N283" s="226" t="s">
        <v>94</v>
      </c>
      <c r="O283" s="226" t="s">
        <v>54</v>
      </c>
      <c r="P283" s="226" t="s">
        <v>847</v>
      </c>
      <c r="Q283" s="224" t="s">
        <v>2448</v>
      </c>
      <c r="R283" s="226" t="s">
        <v>731</v>
      </c>
      <c r="S283" s="226" t="s">
        <v>848</v>
      </c>
      <c r="T283" s="226" t="s">
        <v>753</v>
      </c>
      <c r="U283" s="226" t="s">
        <v>855</v>
      </c>
      <c r="V283" s="226">
        <v>10.9</v>
      </c>
      <c r="W283" s="226">
        <v>7</v>
      </c>
      <c r="X283" s="226" t="s">
        <v>5</v>
      </c>
      <c r="Y283" s="226">
        <v>16.8</v>
      </c>
      <c r="Z283" s="224">
        <v>1432000</v>
      </c>
      <c r="AA283" s="226" t="s">
        <v>5</v>
      </c>
      <c r="AB283" s="226" t="s">
        <v>5</v>
      </c>
      <c r="AC283" s="226" t="s">
        <v>5</v>
      </c>
      <c r="AD283" s="226">
        <v>0</v>
      </c>
      <c r="AE283" s="226" t="s">
        <v>2333</v>
      </c>
      <c r="AF283" s="226" t="s">
        <v>5</v>
      </c>
      <c r="AG283" s="224" t="s">
        <v>359</v>
      </c>
      <c r="AH283" s="226" t="s">
        <v>5</v>
      </c>
      <c r="AI283" s="226" t="s">
        <v>5</v>
      </c>
      <c r="AJ283" s="226" t="s">
        <v>5</v>
      </c>
      <c r="AK283" s="226" t="s">
        <v>5</v>
      </c>
      <c r="AL283" s="226">
        <v>0</v>
      </c>
      <c r="AM283" s="226" t="s">
        <v>5</v>
      </c>
      <c r="AN283" s="226" t="s">
        <v>5</v>
      </c>
      <c r="AO283" s="226" t="s">
        <v>5</v>
      </c>
      <c r="AQ283" s="226" t="s">
        <v>5</v>
      </c>
      <c r="AR283" s="226" t="s">
        <v>737</v>
      </c>
    </row>
    <row r="284" spans="1:44" x14ac:dyDescent="0.2">
      <c r="A284" s="225">
        <v>10012401</v>
      </c>
      <c r="B284" s="226" t="s">
        <v>689</v>
      </c>
      <c r="C284" s="226" t="s">
        <v>690</v>
      </c>
      <c r="D284" s="226">
        <v>2</v>
      </c>
      <c r="E284" s="246" t="s">
        <v>2029</v>
      </c>
      <c r="F284" s="226" t="s">
        <v>637</v>
      </c>
      <c r="G284" s="226">
        <v>1020</v>
      </c>
      <c r="H284" s="226" t="s">
        <v>318</v>
      </c>
      <c r="I284" s="227">
        <v>44569</v>
      </c>
      <c r="J284" s="226" t="s">
        <v>93</v>
      </c>
      <c r="K284" s="226">
        <v>5</v>
      </c>
      <c r="L284" s="226">
        <v>993</v>
      </c>
      <c r="M284" s="226" t="s">
        <v>846</v>
      </c>
      <c r="N284" s="226" t="s">
        <v>94</v>
      </c>
      <c r="O284" s="226" t="s">
        <v>54</v>
      </c>
      <c r="P284" s="226" t="s">
        <v>847</v>
      </c>
      <c r="Q284" s="224" t="s">
        <v>2449</v>
      </c>
      <c r="R284" s="226" t="s">
        <v>731</v>
      </c>
      <c r="S284" s="226" t="s">
        <v>848</v>
      </c>
      <c r="T284" s="226" t="s">
        <v>753</v>
      </c>
      <c r="U284" s="226" t="s">
        <v>855</v>
      </c>
      <c r="V284" s="226">
        <v>10.9</v>
      </c>
      <c r="W284" s="226">
        <v>7</v>
      </c>
      <c r="X284" s="226" t="s">
        <v>5</v>
      </c>
      <c r="Y284" s="226">
        <v>16.8</v>
      </c>
      <c r="Z284" s="224">
        <v>993000</v>
      </c>
      <c r="AA284" s="226" t="s">
        <v>5</v>
      </c>
      <c r="AB284" s="226" t="s">
        <v>5</v>
      </c>
      <c r="AC284" s="226" t="s">
        <v>5</v>
      </c>
      <c r="AD284" s="226">
        <v>0</v>
      </c>
      <c r="AE284" s="226" t="s">
        <v>2333</v>
      </c>
      <c r="AF284" s="226" t="s">
        <v>5</v>
      </c>
      <c r="AG284" s="224" t="s">
        <v>359</v>
      </c>
      <c r="AH284" s="226" t="s">
        <v>5</v>
      </c>
      <c r="AI284" s="226" t="s">
        <v>5</v>
      </c>
      <c r="AJ284" s="226" t="s">
        <v>5</v>
      </c>
      <c r="AK284" s="226" t="s">
        <v>5</v>
      </c>
      <c r="AL284" s="226">
        <v>0</v>
      </c>
      <c r="AM284" s="226" t="s">
        <v>5</v>
      </c>
      <c r="AN284" s="226" t="s">
        <v>5</v>
      </c>
      <c r="AO284" s="226" t="s">
        <v>5</v>
      </c>
      <c r="AQ284" s="226" t="s">
        <v>5</v>
      </c>
      <c r="AR284" s="226" t="s">
        <v>737</v>
      </c>
    </row>
    <row r="285" spans="1:44" x14ac:dyDescent="0.2">
      <c r="A285" s="225">
        <v>10002401</v>
      </c>
      <c r="B285" s="226" t="s">
        <v>630</v>
      </c>
      <c r="C285" s="226" t="s">
        <v>631</v>
      </c>
      <c r="D285" s="226">
        <v>2</v>
      </c>
      <c r="E285" s="246" t="s">
        <v>2029</v>
      </c>
      <c r="F285" s="226" t="s">
        <v>637</v>
      </c>
      <c r="G285" s="226">
        <v>1020</v>
      </c>
      <c r="H285" s="226" t="s">
        <v>318</v>
      </c>
      <c r="I285" s="227">
        <v>44569</v>
      </c>
      <c r="J285" s="226" t="s">
        <v>93</v>
      </c>
      <c r="K285" s="226">
        <v>5</v>
      </c>
      <c r="L285" s="226">
        <v>1071</v>
      </c>
      <c r="M285" s="226" t="s">
        <v>846</v>
      </c>
      <c r="N285" s="226" t="s">
        <v>94</v>
      </c>
      <c r="O285" s="226" t="s">
        <v>54</v>
      </c>
      <c r="P285" s="226" t="s">
        <v>847</v>
      </c>
      <c r="Q285" s="224" t="s">
        <v>2450</v>
      </c>
      <c r="R285" s="226" t="s">
        <v>731</v>
      </c>
      <c r="S285" s="226" t="s">
        <v>848</v>
      </c>
      <c r="T285" s="226" t="s">
        <v>753</v>
      </c>
      <c r="U285" s="226" t="s">
        <v>855</v>
      </c>
      <c r="V285" s="226">
        <v>10.9</v>
      </c>
      <c r="W285" s="226">
        <v>7</v>
      </c>
      <c r="X285" s="226" t="s">
        <v>5</v>
      </c>
      <c r="Y285" s="226">
        <v>16.8</v>
      </c>
      <c r="Z285" s="224">
        <v>1071000</v>
      </c>
      <c r="AA285" s="226" t="s">
        <v>5</v>
      </c>
      <c r="AB285" s="226" t="s">
        <v>5</v>
      </c>
      <c r="AC285" s="226" t="s">
        <v>5</v>
      </c>
      <c r="AD285" s="226">
        <v>0</v>
      </c>
      <c r="AE285" s="226" t="s">
        <v>2333</v>
      </c>
      <c r="AF285" s="226" t="s">
        <v>5</v>
      </c>
      <c r="AG285" s="224" t="s">
        <v>359</v>
      </c>
      <c r="AH285" s="226" t="s">
        <v>5</v>
      </c>
      <c r="AI285" s="226" t="s">
        <v>5</v>
      </c>
      <c r="AJ285" s="226" t="s">
        <v>5</v>
      </c>
      <c r="AK285" s="226" t="s">
        <v>5</v>
      </c>
      <c r="AL285" s="226">
        <v>0</v>
      </c>
      <c r="AM285" s="226" t="s">
        <v>5</v>
      </c>
      <c r="AN285" s="226" t="s">
        <v>5</v>
      </c>
      <c r="AO285" s="226" t="s">
        <v>5</v>
      </c>
      <c r="AQ285" s="226" t="s">
        <v>5</v>
      </c>
      <c r="AR285" s="226" t="s">
        <v>737</v>
      </c>
    </row>
    <row r="286" spans="1:44" x14ac:dyDescent="0.2">
      <c r="A286" s="225">
        <v>10002201</v>
      </c>
      <c r="B286" s="226" t="s">
        <v>630</v>
      </c>
      <c r="C286" s="226" t="s">
        <v>631</v>
      </c>
      <c r="D286" s="226">
        <v>2</v>
      </c>
      <c r="E286" s="246" t="s">
        <v>639</v>
      </c>
      <c r="F286" s="226">
        <v>7</v>
      </c>
      <c r="G286" s="226">
        <v>1020</v>
      </c>
      <c r="H286" s="226" t="s">
        <v>318</v>
      </c>
      <c r="I286" s="227">
        <v>44569</v>
      </c>
      <c r="J286" s="226" t="s">
        <v>93</v>
      </c>
      <c r="K286" s="226">
        <v>5</v>
      </c>
      <c r="L286" s="226">
        <v>300</v>
      </c>
      <c r="M286" s="226" t="s">
        <v>846</v>
      </c>
      <c r="N286" s="226" t="s">
        <v>94</v>
      </c>
      <c r="O286" s="226" t="s">
        <v>54</v>
      </c>
      <c r="P286" s="226" t="s">
        <v>847</v>
      </c>
      <c r="Q286" s="224" t="s">
        <v>2451</v>
      </c>
      <c r="R286" s="226" t="s">
        <v>731</v>
      </c>
      <c r="S286" s="226" t="s">
        <v>848</v>
      </c>
      <c r="T286" s="226" t="s">
        <v>753</v>
      </c>
      <c r="U286" s="226" t="s">
        <v>855</v>
      </c>
      <c r="V286" s="226">
        <v>10.9</v>
      </c>
      <c r="W286" s="226">
        <v>7</v>
      </c>
      <c r="X286" s="226" t="s">
        <v>5</v>
      </c>
      <c r="Y286" s="226">
        <v>16.8</v>
      </c>
      <c r="Z286" s="224">
        <v>300000</v>
      </c>
      <c r="AA286" s="226" t="s">
        <v>5</v>
      </c>
      <c r="AB286" s="226" t="s">
        <v>5</v>
      </c>
      <c r="AC286" s="226" t="s">
        <v>5</v>
      </c>
      <c r="AD286" s="226">
        <v>0</v>
      </c>
      <c r="AE286" s="226" t="s">
        <v>2333</v>
      </c>
      <c r="AF286" s="226" t="s">
        <v>5</v>
      </c>
      <c r="AG286" s="224" t="s">
        <v>359</v>
      </c>
      <c r="AH286" s="226" t="s">
        <v>5</v>
      </c>
      <c r="AI286" s="226" t="s">
        <v>5</v>
      </c>
      <c r="AJ286" s="226" t="s">
        <v>5</v>
      </c>
      <c r="AK286" s="226" t="s">
        <v>5</v>
      </c>
      <c r="AL286" s="226">
        <v>0</v>
      </c>
      <c r="AM286" s="226" t="s">
        <v>5</v>
      </c>
      <c r="AN286" s="226" t="s">
        <v>5</v>
      </c>
      <c r="AO286" s="226" t="s">
        <v>5</v>
      </c>
      <c r="AQ286" s="226" t="s">
        <v>5</v>
      </c>
      <c r="AR286" s="226" t="s">
        <v>737</v>
      </c>
    </row>
    <row r="287" spans="1:44" x14ac:dyDescent="0.2">
      <c r="A287" s="225">
        <v>10012201</v>
      </c>
      <c r="B287" s="226" t="s">
        <v>689</v>
      </c>
      <c r="C287" s="226" t="s">
        <v>690</v>
      </c>
      <c r="D287" s="226">
        <v>2</v>
      </c>
      <c r="E287" s="246" t="s">
        <v>639</v>
      </c>
      <c r="F287" s="226">
        <v>7</v>
      </c>
      <c r="G287" s="226">
        <v>1020</v>
      </c>
      <c r="H287" s="226" t="s">
        <v>318</v>
      </c>
      <c r="I287" s="227">
        <v>44569</v>
      </c>
      <c r="J287" s="226" t="s">
        <v>93</v>
      </c>
      <c r="K287" s="226">
        <v>5</v>
      </c>
      <c r="L287" s="226">
        <v>300</v>
      </c>
      <c r="M287" s="226" t="s">
        <v>846</v>
      </c>
      <c r="N287" s="226" t="s">
        <v>94</v>
      </c>
      <c r="O287" s="226" t="s">
        <v>54</v>
      </c>
      <c r="P287" s="226" t="s">
        <v>847</v>
      </c>
      <c r="Q287" s="224" t="s">
        <v>2452</v>
      </c>
      <c r="R287" s="226" t="s">
        <v>731</v>
      </c>
      <c r="S287" s="226" t="s">
        <v>848</v>
      </c>
      <c r="T287" s="226" t="s">
        <v>753</v>
      </c>
      <c r="U287" s="226" t="s">
        <v>855</v>
      </c>
      <c r="V287" s="226">
        <v>10.9</v>
      </c>
      <c r="W287" s="226">
        <v>7</v>
      </c>
      <c r="X287" s="226" t="s">
        <v>5</v>
      </c>
      <c r="Y287" s="226">
        <v>16.8</v>
      </c>
      <c r="Z287" s="224">
        <v>300000</v>
      </c>
      <c r="AA287" s="226" t="s">
        <v>5</v>
      </c>
      <c r="AB287" s="226" t="s">
        <v>5</v>
      </c>
      <c r="AC287" s="226" t="s">
        <v>5</v>
      </c>
      <c r="AD287" s="226">
        <v>0</v>
      </c>
      <c r="AE287" s="226" t="s">
        <v>2333</v>
      </c>
      <c r="AF287" s="226" t="s">
        <v>5</v>
      </c>
      <c r="AG287" s="224" t="s">
        <v>359</v>
      </c>
      <c r="AH287" s="226" t="s">
        <v>5</v>
      </c>
      <c r="AI287" s="226" t="s">
        <v>5</v>
      </c>
      <c r="AJ287" s="226" t="s">
        <v>5</v>
      </c>
      <c r="AK287" s="226" t="s">
        <v>5</v>
      </c>
      <c r="AL287" s="226">
        <v>0</v>
      </c>
      <c r="AM287" s="226" t="s">
        <v>5</v>
      </c>
      <c r="AN287" s="226" t="s">
        <v>5</v>
      </c>
      <c r="AO287" s="226" t="s">
        <v>5</v>
      </c>
      <c r="AQ287" s="226" t="s">
        <v>5</v>
      </c>
      <c r="AR287" s="226" t="s">
        <v>737</v>
      </c>
    </row>
    <row r="288" spans="1:44" x14ac:dyDescent="0.2">
      <c r="A288" s="225">
        <v>10004201</v>
      </c>
      <c r="B288" s="226" t="s">
        <v>653</v>
      </c>
      <c r="C288" s="226" t="s">
        <v>654</v>
      </c>
      <c r="D288" s="226">
        <v>1</v>
      </c>
      <c r="E288" s="246" t="s">
        <v>639</v>
      </c>
      <c r="F288" s="226">
        <v>7</v>
      </c>
      <c r="G288" s="226">
        <v>1020</v>
      </c>
      <c r="H288" s="226" t="s">
        <v>318</v>
      </c>
      <c r="I288" s="227">
        <v>44569</v>
      </c>
      <c r="J288" s="226" t="s">
        <v>93</v>
      </c>
      <c r="K288" s="226">
        <v>5</v>
      </c>
      <c r="L288" s="226">
        <v>300</v>
      </c>
      <c r="M288" s="226" t="s">
        <v>846</v>
      </c>
      <c r="N288" s="226" t="s">
        <v>94</v>
      </c>
      <c r="O288" s="226" t="s">
        <v>54</v>
      </c>
      <c r="P288" s="226" t="s">
        <v>847</v>
      </c>
      <c r="Q288" s="224" t="s">
        <v>2453</v>
      </c>
      <c r="R288" s="226" t="s">
        <v>731</v>
      </c>
      <c r="S288" s="226" t="s">
        <v>848</v>
      </c>
      <c r="T288" s="226" t="s">
        <v>753</v>
      </c>
      <c r="U288" s="226" t="s">
        <v>855</v>
      </c>
      <c r="V288" s="226">
        <v>10.9</v>
      </c>
      <c r="W288" s="226">
        <v>7</v>
      </c>
      <c r="X288" s="226" t="s">
        <v>5</v>
      </c>
      <c r="Y288" s="226">
        <v>16.8</v>
      </c>
      <c r="Z288" s="224">
        <v>300000</v>
      </c>
      <c r="AA288" s="226" t="s">
        <v>5</v>
      </c>
      <c r="AB288" s="226" t="s">
        <v>5</v>
      </c>
      <c r="AC288" s="226" t="s">
        <v>5</v>
      </c>
      <c r="AD288" s="226">
        <v>0</v>
      </c>
      <c r="AE288" s="226" t="s">
        <v>2333</v>
      </c>
      <c r="AF288" s="226" t="s">
        <v>5</v>
      </c>
      <c r="AG288" s="224" t="s">
        <v>359</v>
      </c>
      <c r="AH288" s="226" t="s">
        <v>5</v>
      </c>
      <c r="AI288" s="226" t="s">
        <v>5</v>
      </c>
      <c r="AJ288" s="226" t="s">
        <v>5</v>
      </c>
      <c r="AK288" s="226" t="s">
        <v>5</v>
      </c>
      <c r="AL288" s="226">
        <v>0</v>
      </c>
      <c r="AM288" s="226" t="s">
        <v>5</v>
      </c>
      <c r="AN288" s="226" t="s">
        <v>5</v>
      </c>
      <c r="AO288" s="226" t="s">
        <v>5</v>
      </c>
      <c r="AQ288" s="226" t="s">
        <v>5</v>
      </c>
      <c r="AR288" s="226" t="s">
        <v>737</v>
      </c>
    </row>
    <row r="289" spans="1:48" s="254" customFormat="1" ht="15" x14ac:dyDescent="0.25">
      <c r="A289" s="222">
        <v>10017201</v>
      </c>
      <c r="B289" s="223" t="s">
        <v>719</v>
      </c>
      <c r="C289" s="223" t="s">
        <v>720</v>
      </c>
      <c r="D289" s="226">
        <v>1</v>
      </c>
      <c r="E289" s="246" t="s">
        <v>639</v>
      </c>
      <c r="F289" s="226">
        <v>7</v>
      </c>
      <c r="G289" s="226">
        <v>1020</v>
      </c>
      <c r="H289" s="226" t="s">
        <v>318</v>
      </c>
      <c r="I289" s="227">
        <v>44569</v>
      </c>
      <c r="J289" s="226" t="s">
        <v>93</v>
      </c>
      <c r="K289" s="226">
        <v>5</v>
      </c>
      <c r="L289" s="226">
        <v>300</v>
      </c>
      <c r="M289" s="226" t="s">
        <v>846</v>
      </c>
      <c r="N289" s="246" t="s">
        <v>94</v>
      </c>
      <c r="O289" s="246" t="s">
        <v>54</v>
      </c>
      <c r="P289" s="246" t="s">
        <v>2026</v>
      </c>
      <c r="Q289" s="224" t="s">
        <v>2486</v>
      </c>
      <c r="R289" s="226" t="s">
        <v>731</v>
      </c>
      <c r="S289" s="228" t="s">
        <v>1524</v>
      </c>
      <c r="T289" s="246" t="s">
        <v>753</v>
      </c>
      <c r="U289" s="226" t="s">
        <v>2327</v>
      </c>
      <c r="V289" s="226">
        <v>94.4</v>
      </c>
      <c r="W289" s="224">
        <v>11</v>
      </c>
      <c r="X289" s="247" t="s">
        <v>5</v>
      </c>
      <c r="Y289" s="224">
        <v>15.8</v>
      </c>
      <c r="Z289" s="224">
        <v>10000</v>
      </c>
      <c r="AA289" s="226" t="s">
        <v>5</v>
      </c>
      <c r="AB289" s="226" t="s">
        <v>5</v>
      </c>
      <c r="AC289" s="226" t="s">
        <v>5</v>
      </c>
      <c r="AD289" s="226">
        <v>0</v>
      </c>
      <c r="AE289" s="226" t="s">
        <v>2333</v>
      </c>
      <c r="AF289" s="226" t="s">
        <v>5</v>
      </c>
      <c r="AG289" s="224" t="s">
        <v>359</v>
      </c>
      <c r="AH289" s="226" t="s">
        <v>5</v>
      </c>
      <c r="AI289" s="226" t="s">
        <v>5</v>
      </c>
      <c r="AJ289" s="226" t="s">
        <v>5</v>
      </c>
      <c r="AK289" s="226" t="s">
        <v>5</v>
      </c>
      <c r="AL289" s="226">
        <v>0</v>
      </c>
      <c r="AM289" s="226" t="s">
        <v>5</v>
      </c>
      <c r="AN289" s="226" t="s">
        <v>5</v>
      </c>
      <c r="AO289" s="226" t="s">
        <v>5</v>
      </c>
      <c r="AP289" s="226"/>
      <c r="AQ289" s="226" t="s">
        <v>5</v>
      </c>
      <c r="AR289" s="226" t="s">
        <v>737</v>
      </c>
      <c r="AS289" s="227"/>
      <c r="AT289" s="226"/>
      <c r="AU289" s="226"/>
      <c r="AV289" s="226"/>
    </row>
    <row r="290" spans="1:48" x14ac:dyDescent="0.2">
      <c r="A290" s="225">
        <v>10016401</v>
      </c>
      <c r="B290" s="226" t="s">
        <v>704</v>
      </c>
      <c r="C290" s="226" t="s">
        <v>705</v>
      </c>
      <c r="D290" s="226">
        <v>3</v>
      </c>
      <c r="E290" s="246" t="s">
        <v>2029</v>
      </c>
      <c r="F290" s="226" t="s">
        <v>637</v>
      </c>
      <c r="G290" s="226">
        <v>1020</v>
      </c>
      <c r="H290" s="226" t="s">
        <v>318</v>
      </c>
      <c r="I290" s="227">
        <v>44569</v>
      </c>
      <c r="J290" s="226" t="s">
        <v>93</v>
      </c>
      <c r="K290" s="226">
        <v>5</v>
      </c>
      <c r="L290" s="226">
        <v>208</v>
      </c>
      <c r="M290" s="226" t="s">
        <v>846</v>
      </c>
      <c r="N290" s="226" t="s">
        <v>94</v>
      </c>
      <c r="O290" s="226" t="s">
        <v>54</v>
      </c>
      <c r="P290" s="226" t="s">
        <v>847</v>
      </c>
      <c r="Q290" s="224" t="s">
        <v>2454</v>
      </c>
      <c r="R290" s="226" t="s">
        <v>731</v>
      </c>
      <c r="S290" s="226" t="s">
        <v>848</v>
      </c>
      <c r="T290" s="226" t="s">
        <v>753</v>
      </c>
      <c r="U290" s="226" t="s">
        <v>855</v>
      </c>
      <c r="V290" s="226">
        <v>10.9</v>
      </c>
      <c r="W290" s="226">
        <v>7</v>
      </c>
      <c r="X290" s="226" t="s">
        <v>5</v>
      </c>
      <c r="Y290" s="226">
        <v>16.8</v>
      </c>
      <c r="Z290" s="224">
        <v>208000</v>
      </c>
      <c r="AA290" s="226" t="s">
        <v>5</v>
      </c>
      <c r="AB290" s="226" t="s">
        <v>5</v>
      </c>
      <c r="AC290" s="226" t="s">
        <v>5</v>
      </c>
      <c r="AD290" s="226">
        <v>0</v>
      </c>
      <c r="AE290" s="226" t="s">
        <v>2333</v>
      </c>
      <c r="AF290" s="226" t="s">
        <v>5</v>
      </c>
      <c r="AG290" s="224" t="s">
        <v>359</v>
      </c>
      <c r="AH290" s="226" t="s">
        <v>5</v>
      </c>
      <c r="AI290" s="226" t="s">
        <v>5</v>
      </c>
      <c r="AJ290" s="226" t="s">
        <v>5</v>
      </c>
      <c r="AK290" s="226" t="s">
        <v>5</v>
      </c>
      <c r="AL290" s="226">
        <v>0</v>
      </c>
      <c r="AM290" s="226" t="s">
        <v>5</v>
      </c>
      <c r="AN290" s="226" t="s">
        <v>5</v>
      </c>
      <c r="AO290" s="226" t="s">
        <v>5</v>
      </c>
      <c r="AQ290" s="226" t="s">
        <v>5</v>
      </c>
      <c r="AR290" s="226" t="s">
        <v>737</v>
      </c>
    </row>
    <row r="291" spans="1:48" x14ac:dyDescent="0.2">
      <c r="A291" s="225">
        <v>10013201</v>
      </c>
      <c r="B291" s="226" t="s">
        <v>689</v>
      </c>
      <c r="C291" s="226" t="s">
        <v>690</v>
      </c>
      <c r="D291" s="226">
        <v>3</v>
      </c>
      <c r="E291" s="246" t="s">
        <v>639</v>
      </c>
      <c r="F291" s="226">
        <v>7</v>
      </c>
      <c r="G291" s="226">
        <v>1020</v>
      </c>
      <c r="H291" s="226" t="s">
        <v>318</v>
      </c>
      <c r="I291" s="227">
        <v>44569</v>
      </c>
      <c r="J291" s="226" t="s">
        <v>93</v>
      </c>
      <c r="K291" s="226">
        <v>5</v>
      </c>
      <c r="L291" s="226">
        <v>320</v>
      </c>
      <c r="M291" s="226" t="s">
        <v>846</v>
      </c>
      <c r="N291" s="226" t="s">
        <v>94</v>
      </c>
      <c r="O291" s="226" t="s">
        <v>54</v>
      </c>
      <c r="P291" s="226" t="s">
        <v>847</v>
      </c>
      <c r="Q291" s="224" t="s">
        <v>2455</v>
      </c>
      <c r="R291" s="226" t="s">
        <v>731</v>
      </c>
      <c r="S291" s="226" t="s">
        <v>848</v>
      </c>
      <c r="T291" s="226" t="s">
        <v>753</v>
      </c>
      <c r="U291" s="226" t="s">
        <v>855</v>
      </c>
      <c r="V291" s="226">
        <v>10.9</v>
      </c>
      <c r="W291" s="226">
        <v>7</v>
      </c>
      <c r="X291" s="226" t="s">
        <v>5</v>
      </c>
      <c r="Y291" s="226">
        <v>16.8</v>
      </c>
      <c r="Z291" s="224">
        <v>320000</v>
      </c>
      <c r="AA291" s="226" t="s">
        <v>5</v>
      </c>
      <c r="AB291" s="226" t="s">
        <v>5</v>
      </c>
      <c r="AC291" s="226" t="s">
        <v>5</v>
      </c>
      <c r="AD291" s="226">
        <v>0</v>
      </c>
      <c r="AE291" s="226" t="s">
        <v>2333</v>
      </c>
      <c r="AF291" s="226" t="s">
        <v>5</v>
      </c>
      <c r="AG291" s="224" t="s">
        <v>359</v>
      </c>
      <c r="AH291" s="226" t="s">
        <v>5</v>
      </c>
      <c r="AI291" s="226" t="s">
        <v>5</v>
      </c>
      <c r="AJ291" s="226" t="s">
        <v>5</v>
      </c>
      <c r="AK291" s="226" t="s">
        <v>5</v>
      </c>
      <c r="AL291" s="226">
        <v>0</v>
      </c>
      <c r="AM291" s="226" t="s">
        <v>5</v>
      </c>
      <c r="AN291" s="226" t="s">
        <v>5</v>
      </c>
      <c r="AO291" s="226" t="s">
        <v>5</v>
      </c>
      <c r="AQ291" s="226" t="s">
        <v>5</v>
      </c>
      <c r="AR291" s="226" t="s">
        <v>737</v>
      </c>
    </row>
    <row r="292" spans="1:48" x14ac:dyDescent="0.2">
      <c r="A292" s="225">
        <v>10013401</v>
      </c>
      <c r="B292" s="226" t="s">
        <v>689</v>
      </c>
      <c r="C292" s="226" t="s">
        <v>690</v>
      </c>
      <c r="D292" s="226">
        <v>3</v>
      </c>
      <c r="E292" s="246" t="s">
        <v>2029</v>
      </c>
      <c r="F292" s="226" t="s">
        <v>637</v>
      </c>
      <c r="G292" s="226">
        <v>1020</v>
      </c>
      <c r="H292" s="226" t="s">
        <v>318</v>
      </c>
      <c r="I292" s="227">
        <v>44569</v>
      </c>
      <c r="J292" s="226" t="s">
        <v>93</v>
      </c>
      <c r="K292" s="226">
        <v>5</v>
      </c>
      <c r="L292" s="226">
        <v>150</v>
      </c>
      <c r="M292" s="226" t="s">
        <v>846</v>
      </c>
      <c r="N292" s="226" t="s">
        <v>94</v>
      </c>
      <c r="O292" s="226" t="s">
        <v>54</v>
      </c>
      <c r="P292" s="226" t="s">
        <v>847</v>
      </c>
      <c r="Q292" s="224" t="s">
        <v>2456</v>
      </c>
      <c r="R292" s="226" t="s">
        <v>731</v>
      </c>
      <c r="S292" s="226" t="s">
        <v>848</v>
      </c>
      <c r="T292" s="226" t="s">
        <v>753</v>
      </c>
      <c r="U292" s="226" t="s">
        <v>855</v>
      </c>
      <c r="V292" s="226">
        <v>10.9</v>
      </c>
      <c r="W292" s="226">
        <v>7</v>
      </c>
      <c r="X292" s="226" t="s">
        <v>5</v>
      </c>
      <c r="Y292" s="226">
        <v>16.8</v>
      </c>
      <c r="Z292" s="224">
        <v>150000</v>
      </c>
      <c r="AA292" s="226" t="s">
        <v>5</v>
      </c>
      <c r="AB292" s="226" t="s">
        <v>5</v>
      </c>
      <c r="AC292" s="226" t="s">
        <v>5</v>
      </c>
      <c r="AD292" s="226">
        <v>0</v>
      </c>
      <c r="AE292" s="226" t="s">
        <v>2333</v>
      </c>
      <c r="AF292" s="226" t="s">
        <v>5</v>
      </c>
      <c r="AG292" s="224" t="s">
        <v>359</v>
      </c>
      <c r="AH292" s="226" t="s">
        <v>5</v>
      </c>
      <c r="AI292" s="226" t="s">
        <v>5</v>
      </c>
      <c r="AJ292" s="226" t="s">
        <v>5</v>
      </c>
      <c r="AK292" s="226" t="s">
        <v>5</v>
      </c>
      <c r="AL292" s="226">
        <v>0</v>
      </c>
      <c r="AM292" s="226" t="s">
        <v>5</v>
      </c>
      <c r="AN292" s="226" t="s">
        <v>5</v>
      </c>
      <c r="AO292" s="226" t="s">
        <v>5</v>
      </c>
      <c r="AQ292" s="226" t="s">
        <v>5</v>
      </c>
      <c r="AR292" s="226" t="s">
        <v>737</v>
      </c>
    </row>
    <row r="293" spans="1:48" x14ac:dyDescent="0.2">
      <c r="A293" s="225">
        <v>10014401</v>
      </c>
      <c r="B293" s="226" t="s">
        <v>704</v>
      </c>
      <c r="C293" s="226" t="s">
        <v>705</v>
      </c>
      <c r="D293" s="226">
        <v>1</v>
      </c>
      <c r="E293" s="246" t="s">
        <v>2029</v>
      </c>
      <c r="F293" s="226" t="s">
        <v>637</v>
      </c>
      <c r="G293" s="226">
        <v>1020</v>
      </c>
      <c r="H293" s="226" t="s">
        <v>318</v>
      </c>
      <c r="I293" s="227">
        <v>44569</v>
      </c>
      <c r="J293" s="226" t="s">
        <v>93</v>
      </c>
      <c r="K293" s="226">
        <v>5</v>
      </c>
      <c r="L293" s="226">
        <v>208</v>
      </c>
      <c r="M293" s="226" t="s">
        <v>846</v>
      </c>
      <c r="N293" s="226" t="s">
        <v>94</v>
      </c>
      <c r="O293" s="226" t="s">
        <v>54</v>
      </c>
      <c r="P293" s="226" t="s">
        <v>847</v>
      </c>
      <c r="Q293" s="224" t="s">
        <v>2457</v>
      </c>
      <c r="R293" s="226" t="s">
        <v>731</v>
      </c>
      <c r="S293" s="226" t="s">
        <v>848</v>
      </c>
      <c r="T293" s="226" t="s">
        <v>753</v>
      </c>
      <c r="U293" s="226" t="s">
        <v>855</v>
      </c>
      <c r="V293" s="226">
        <v>10.9</v>
      </c>
      <c r="W293" s="226">
        <v>7</v>
      </c>
      <c r="X293" s="226" t="s">
        <v>5</v>
      </c>
      <c r="Y293" s="226">
        <v>16.8</v>
      </c>
      <c r="Z293" s="224">
        <v>993000</v>
      </c>
      <c r="AA293" s="226" t="s">
        <v>5</v>
      </c>
      <c r="AB293" s="226" t="s">
        <v>5</v>
      </c>
      <c r="AC293" s="226" t="s">
        <v>5</v>
      </c>
      <c r="AD293" s="226">
        <v>0</v>
      </c>
      <c r="AE293" s="226" t="s">
        <v>2333</v>
      </c>
      <c r="AF293" s="226" t="s">
        <v>5</v>
      </c>
      <c r="AG293" s="224" t="s">
        <v>359</v>
      </c>
      <c r="AH293" s="226" t="s">
        <v>5</v>
      </c>
      <c r="AI293" s="226" t="s">
        <v>5</v>
      </c>
      <c r="AJ293" s="226" t="s">
        <v>5</v>
      </c>
      <c r="AK293" s="226" t="s">
        <v>5</v>
      </c>
      <c r="AL293" s="226">
        <v>0</v>
      </c>
      <c r="AM293" s="226" t="s">
        <v>5</v>
      </c>
      <c r="AN293" s="226" t="s">
        <v>5</v>
      </c>
      <c r="AO293" s="226" t="s">
        <v>5</v>
      </c>
      <c r="AQ293" s="226" t="s">
        <v>5</v>
      </c>
      <c r="AR293" s="226" t="s">
        <v>737</v>
      </c>
    </row>
    <row r="294" spans="1:48" x14ac:dyDescent="0.2">
      <c r="A294" s="225">
        <v>10003202</v>
      </c>
      <c r="B294" s="226" t="s">
        <v>630</v>
      </c>
      <c r="C294" s="226" t="s">
        <v>631</v>
      </c>
      <c r="D294" s="226">
        <v>3</v>
      </c>
      <c r="E294" s="246" t="s">
        <v>639</v>
      </c>
      <c r="F294" s="226" t="s">
        <v>19</v>
      </c>
      <c r="G294" s="226">
        <v>1020</v>
      </c>
      <c r="H294" s="226" t="s">
        <v>318</v>
      </c>
      <c r="I294" s="227">
        <v>44569</v>
      </c>
      <c r="J294" s="226" t="s">
        <v>93</v>
      </c>
      <c r="K294" s="226">
        <v>5</v>
      </c>
      <c r="L294" s="226">
        <v>300</v>
      </c>
      <c r="M294" s="226" t="s">
        <v>846</v>
      </c>
      <c r="N294" s="226" t="s">
        <v>94</v>
      </c>
      <c r="O294" s="226" t="s">
        <v>54</v>
      </c>
      <c r="P294" s="226" t="s">
        <v>847</v>
      </c>
      <c r="Q294" s="224" t="s">
        <v>2458</v>
      </c>
      <c r="R294" s="226" t="s">
        <v>731</v>
      </c>
      <c r="S294" s="226" t="s">
        <v>848</v>
      </c>
      <c r="T294" s="226" t="s">
        <v>753</v>
      </c>
      <c r="U294" s="226" t="s">
        <v>855</v>
      </c>
      <c r="V294" s="226">
        <v>10.9</v>
      </c>
      <c r="W294" s="226">
        <v>7</v>
      </c>
      <c r="X294" s="226" t="s">
        <v>5</v>
      </c>
      <c r="Y294" s="226">
        <v>16.8</v>
      </c>
      <c r="Z294" s="224">
        <v>300000</v>
      </c>
      <c r="AA294" s="226" t="s">
        <v>5</v>
      </c>
      <c r="AB294" s="226" t="s">
        <v>5</v>
      </c>
      <c r="AC294" s="226" t="s">
        <v>5</v>
      </c>
      <c r="AD294" s="226">
        <v>0</v>
      </c>
      <c r="AE294" s="226" t="s">
        <v>854</v>
      </c>
      <c r="AF294" s="226" t="s">
        <v>5</v>
      </c>
      <c r="AG294" s="224" t="s">
        <v>359</v>
      </c>
      <c r="AH294" s="226" t="s">
        <v>5</v>
      </c>
      <c r="AI294" s="226" t="s">
        <v>5</v>
      </c>
      <c r="AJ294" s="226" t="s">
        <v>5</v>
      </c>
      <c r="AK294" s="226" t="s">
        <v>5</v>
      </c>
      <c r="AL294" s="226">
        <v>0</v>
      </c>
      <c r="AM294" s="226" t="s">
        <v>5</v>
      </c>
      <c r="AN294" s="226" t="s">
        <v>5</v>
      </c>
      <c r="AO294" s="226" t="s">
        <v>5</v>
      </c>
      <c r="AQ294" s="226" t="s">
        <v>5</v>
      </c>
      <c r="AR294" s="226" t="s">
        <v>737</v>
      </c>
    </row>
    <row r="295" spans="1:48" x14ac:dyDescent="0.2">
      <c r="A295" s="225">
        <v>10002202</v>
      </c>
      <c r="B295" s="226" t="s">
        <v>630</v>
      </c>
      <c r="C295" s="226" t="s">
        <v>631</v>
      </c>
      <c r="D295" s="226">
        <v>2</v>
      </c>
      <c r="E295" s="246" t="s">
        <v>639</v>
      </c>
      <c r="F295" s="226" t="s">
        <v>19</v>
      </c>
      <c r="G295" s="226">
        <v>1020</v>
      </c>
      <c r="H295" s="226" t="s">
        <v>318</v>
      </c>
      <c r="I295" s="227">
        <v>44569</v>
      </c>
      <c r="J295" s="226" t="s">
        <v>93</v>
      </c>
      <c r="K295" s="226">
        <v>5</v>
      </c>
      <c r="L295" s="226">
        <v>300</v>
      </c>
      <c r="M295" s="226" t="s">
        <v>846</v>
      </c>
      <c r="N295" s="226" t="s">
        <v>94</v>
      </c>
      <c r="O295" s="226" t="s">
        <v>54</v>
      </c>
      <c r="P295" s="226" t="s">
        <v>847</v>
      </c>
      <c r="Q295" s="224" t="s">
        <v>2459</v>
      </c>
      <c r="R295" s="226" t="s">
        <v>731</v>
      </c>
      <c r="S295" s="226" t="s">
        <v>848</v>
      </c>
      <c r="T295" s="226" t="s">
        <v>753</v>
      </c>
      <c r="U295" s="226" t="s">
        <v>855</v>
      </c>
      <c r="V295" s="226">
        <v>10.9</v>
      </c>
      <c r="W295" s="226">
        <v>7</v>
      </c>
      <c r="X295" s="226" t="s">
        <v>5</v>
      </c>
      <c r="Y295" s="226">
        <v>16.8</v>
      </c>
      <c r="Z295" s="224">
        <v>300000</v>
      </c>
      <c r="AA295" s="226" t="s">
        <v>5</v>
      </c>
      <c r="AB295" s="226" t="s">
        <v>5</v>
      </c>
      <c r="AC295" s="226" t="s">
        <v>5</v>
      </c>
      <c r="AD295" s="226">
        <v>0</v>
      </c>
      <c r="AE295" s="226" t="s">
        <v>2333</v>
      </c>
      <c r="AF295" s="226" t="s">
        <v>5</v>
      </c>
      <c r="AG295" s="224" t="s">
        <v>359</v>
      </c>
      <c r="AH295" s="226" t="s">
        <v>5</v>
      </c>
      <c r="AI295" s="226" t="s">
        <v>5</v>
      </c>
      <c r="AJ295" s="226" t="s">
        <v>5</v>
      </c>
      <c r="AK295" s="226" t="s">
        <v>5</v>
      </c>
      <c r="AL295" s="226">
        <v>0</v>
      </c>
      <c r="AM295" s="226" t="s">
        <v>5</v>
      </c>
      <c r="AN295" s="226" t="s">
        <v>5</v>
      </c>
      <c r="AO295" s="226" t="s">
        <v>5</v>
      </c>
      <c r="AQ295" s="226" t="s">
        <v>5</v>
      </c>
      <c r="AR295" s="226" t="s">
        <v>737</v>
      </c>
    </row>
    <row r="296" spans="1:48" x14ac:dyDescent="0.2">
      <c r="A296" s="225">
        <v>10012301</v>
      </c>
      <c r="B296" s="226" t="s">
        <v>689</v>
      </c>
      <c r="C296" s="226" t="s">
        <v>690</v>
      </c>
      <c r="D296" s="226">
        <v>2</v>
      </c>
      <c r="E296" s="246" t="s">
        <v>20</v>
      </c>
      <c r="F296" s="226">
        <v>8</v>
      </c>
      <c r="G296" s="226">
        <v>1020</v>
      </c>
      <c r="H296" s="226" t="s">
        <v>318</v>
      </c>
      <c r="I296" s="227">
        <v>44569</v>
      </c>
      <c r="J296" s="226" t="s">
        <v>93</v>
      </c>
      <c r="K296" s="226">
        <v>5</v>
      </c>
      <c r="L296" s="226">
        <v>300</v>
      </c>
      <c r="M296" s="226" t="s">
        <v>846</v>
      </c>
      <c r="N296" s="226" t="s">
        <v>94</v>
      </c>
      <c r="O296" s="226" t="s">
        <v>54</v>
      </c>
      <c r="P296" s="226" t="s">
        <v>847</v>
      </c>
      <c r="Q296" s="224" t="s">
        <v>2460</v>
      </c>
      <c r="R296" s="226" t="s">
        <v>731</v>
      </c>
      <c r="S296" s="226" t="s">
        <v>848</v>
      </c>
      <c r="T296" s="226" t="s">
        <v>753</v>
      </c>
      <c r="U296" s="226" t="s">
        <v>855</v>
      </c>
      <c r="V296" s="226">
        <v>10.9</v>
      </c>
      <c r="W296" s="226">
        <v>7</v>
      </c>
      <c r="X296" s="226" t="s">
        <v>5</v>
      </c>
      <c r="Y296" s="226">
        <v>16.8</v>
      </c>
      <c r="Z296" s="224">
        <v>300000</v>
      </c>
      <c r="AA296" s="226" t="s">
        <v>5</v>
      </c>
      <c r="AB296" s="226" t="s">
        <v>5</v>
      </c>
      <c r="AC296" s="226" t="s">
        <v>5</v>
      </c>
      <c r="AD296" s="226">
        <v>0</v>
      </c>
      <c r="AE296" s="226" t="s">
        <v>2333</v>
      </c>
      <c r="AF296" s="226" t="s">
        <v>5</v>
      </c>
      <c r="AG296" s="224" t="s">
        <v>359</v>
      </c>
      <c r="AH296" s="226" t="s">
        <v>5</v>
      </c>
      <c r="AI296" s="226" t="s">
        <v>5</v>
      </c>
      <c r="AJ296" s="226" t="s">
        <v>5</v>
      </c>
      <c r="AK296" s="226" t="s">
        <v>5</v>
      </c>
      <c r="AL296" s="226">
        <v>0</v>
      </c>
      <c r="AM296" s="226" t="s">
        <v>5</v>
      </c>
      <c r="AN296" s="226" t="s">
        <v>5</v>
      </c>
      <c r="AO296" s="226" t="s">
        <v>5</v>
      </c>
      <c r="AQ296" s="226" t="s">
        <v>5</v>
      </c>
      <c r="AR296" s="226" t="s">
        <v>737</v>
      </c>
    </row>
    <row r="297" spans="1:48" x14ac:dyDescent="0.2">
      <c r="A297" s="225">
        <v>10004202</v>
      </c>
      <c r="B297" s="226" t="s">
        <v>653</v>
      </c>
      <c r="C297" s="226" t="s">
        <v>654</v>
      </c>
      <c r="D297" s="226">
        <v>1</v>
      </c>
      <c r="E297" s="246" t="s">
        <v>639</v>
      </c>
      <c r="F297" s="226" t="s">
        <v>19</v>
      </c>
      <c r="G297" s="226">
        <v>1020</v>
      </c>
      <c r="H297" s="226" t="s">
        <v>318</v>
      </c>
      <c r="I297" s="227">
        <v>44569</v>
      </c>
      <c r="J297" s="226" t="s">
        <v>93</v>
      </c>
      <c r="K297" s="226">
        <v>5</v>
      </c>
      <c r="L297" s="226">
        <v>300</v>
      </c>
      <c r="M297" s="226" t="s">
        <v>846</v>
      </c>
      <c r="N297" s="226" t="s">
        <v>94</v>
      </c>
      <c r="O297" s="226" t="s">
        <v>54</v>
      </c>
      <c r="P297" s="226" t="s">
        <v>847</v>
      </c>
      <c r="Q297" s="224" t="s">
        <v>2461</v>
      </c>
      <c r="R297" s="226" t="s">
        <v>731</v>
      </c>
      <c r="S297" s="226" t="s">
        <v>848</v>
      </c>
      <c r="T297" s="226" t="s">
        <v>753</v>
      </c>
      <c r="U297" s="226" t="s">
        <v>855</v>
      </c>
      <c r="V297" s="226">
        <v>10.9</v>
      </c>
      <c r="W297" s="226">
        <v>7</v>
      </c>
      <c r="X297" s="226" t="s">
        <v>5</v>
      </c>
      <c r="Y297" s="226">
        <v>16.8</v>
      </c>
      <c r="Z297" s="224">
        <v>300000</v>
      </c>
      <c r="AA297" s="226" t="s">
        <v>5</v>
      </c>
      <c r="AB297" s="226" t="s">
        <v>5</v>
      </c>
      <c r="AC297" s="226" t="s">
        <v>5</v>
      </c>
      <c r="AD297" s="226">
        <v>0</v>
      </c>
      <c r="AE297" s="226" t="s">
        <v>2333</v>
      </c>
      <c r="AF297" s="226" t="s">
        <v>5</v>
      </c>
      <c r="AG297" s="224" t="s">
        <v>359</v>
      </c>
      <c r="AH297" s="226" t="s">
        <v>5</v>
      </c>
      <c r="AI297" s="226" t="s">
        <v>5</v>
      </c>
      <c r="AJ297" s="226" t="s">
        <v>5</v>
      </c>
      <c r="AK297" s="226" t="s">
        <v>5</v>
      </c>
      <c r="AL297" s="226">
        <v>0</v>
      </c>
      <c r="AM297" s="226" t="s">
        <v>5</v>
      </c>
      <c r="AN297" s="226" t="s">
        <v>5</v>
      </c>
      <c r="AO297" s="226" t="s">
        <v>5</v>
      </c>
      <c r="AQ297" s="226" t="s">
        <v>5</v>
      </c>
      <c r="AR297" s="226" t="s">
        <v>737</v>
      </c>
    </row>
    <row r="298" spans="1:48" x14ac:dyDescent="0.2">
      <c r="A298" s="225">
        <v>10016401</v>
      </c>
      <c r="B298" s="226" t="s">
        <v>704</v>
      </c>
      <c r="C298" s="226" t="s">
        <v>705</v>
      </c>
      <c r="D298" s="226">
        <v>3</v>
      </c>
      <c r="E298" s="246" t="s">
        <v>2029</v>
      </c>
      <c r="F298" s="226" t="s">
        <v>637</v>
      </c>
      <c r="G298" s="226">
        <v>1020</v>
      </c>
      <c r="H298" s="226" t="s">
        <v>318</v>
      </c>
      <c r="I298" s="227">
        <v>44569</v>
      </c>
      <c r="J298" s="226" t="s">
        <v>93</v>
      </c>
      <c r="K298" s="226">
        <v>5</v>
      </c>
      <c r="L298" s="226">
        <v>208</v>
      </c>
      <c r="M298" s="226" t="s">
        <v>846</v>
      </c>
      <c r="N298" s="226" t="s">
        <v>94</v>
      </c>
      <c r="O298" s="226" t="s">
        <v>54</v>
      </c>
      <c r="P298" s="226" t="s">
        <v>847</v>
      </c>
      <c r="Q298" s="224" t="s">
        <v>2462</v>
      </c>
      <c r="R298" s="226" t="s">
        <v>731</v>
      </c>
      <c r="S298" s="226" t="s">
        <v>848</v>
      </c>
      <c r="T298" s="226" t="s">
        <v>753</v>
      </c>
      <c r="U298" s="226" t="s">
        <v>855</v>
      </c>
      <c r="V298" s="226">
        <v>10.9</v>
      </c>
      <c r="W298" s="226">
        <v>7</v>
      </c>
      <c r="X298" s="226" t="s">
        <v>5</v>
      </c>
      <c r="Y298" s="226">
        <v>16.8</v>
      </c>
      <c r="Z298" s="224">
        <v>208000</v>
      </c>
      <c r="AA298" s="226" t="s">
        <v>5</v>
      </c>
      <c r="AB298" s="226" t="s">
        <v>5</v>
      </c>
      <c r="AC298" s="226" t="s">
        <v>5</v>
      </c>
      <c r="AD298" s="226">
        <v>0</v>
      </c>
      <c r="AE298" s="226" t="s">
        <v>2333</v>
      </c>
      <c r="AF298" s="226" t="s">
        <v>5</v>
      </c>
      <c r="AG298" s="224" t="s">
        <v>359</v>
      </c>
      <c r="AH298" s="226" t="s">
        <v>5</v>
      </c>
      <c r="AI298" s="226" t="s">
        <v>5</v>
      </c>
      <c r="AJ298" s="226" t="s">
        <v>5</v>
      </c>
      <c r="AK298" s="226" t="s">
        <v>5</v>
      </c>
      <c r="AL298" s="226">
        <v>0</v>
      </c>
      <c r="AM298" s="226" t="s">
        <v>5</v>
      </c>
      <c r="AN298" s="226" t="s">
        <v>5</v>
      </c>
      <c r="AO298" s="226" t="s">
        <v>5</v>
      </c>
      <c r="AQ298" s="226" t="s">
        <v>5</v>
      </c>
      <c r="AR298" s="226" t="s">
        <v>737</v>
      </c>
    </row>
    <row r="299" spans="1:48" x14ac:dyDescent="0.2">
      <c r="A299" s="225">
        <v>10013202</v>
      </c>
      <c r="B299" s="226" t="s">
        <v>689</v>
      </c>
      <c r="C299" s="226" t="s">
        <v>690</v>
      </c>
      <c r="D299" s="226">
        <v>3</v>
      </c>
      <c r="E299" s="246" t="s">
        <v>639</v>
      </c>
      <c r="F299" s="226" t="s">
        <v>19</v>
      </c>
      <c r="G299" s="226">
        <v>1020</v>
      </c>
      <c r="H299" s="226" t="s">
        <v>318</v>
      </c>
      <c r="I299" s="227">
        <v>44569</v>
      </c>
      <c r="J299" s="226" t="s">
        <v>93</v>
      </c>
      <c r="K299" s="226">
        <v>5</v>
      </c>
      <c r="L299" s="226">
        <v>320</v>
      </c>
      <c r="M299" s="226" t="s">
        <v>846</v>
      </c>
      <c r="N299" s="226" t="s">
        <v>94</v>
      </c>
      <c r="O299" s="226" t="s">
        <v>54</v>
      </c>
      <c r="P299" s="226" t="s">
        <v>847</v>
      </c>
      <c r="Q299" s="224" t="s">
        <v>2463</v>
      </c>
      <c r="R299" s="226" t="s">
        <v>731</v>
      </c>
      <c r="S299" s="226" t="s">
        <v>848</v>
      </c>
      <c r="T299" s="226" t="s">
        <v>753</v>
      </c>
      <c r="U299" s="226" t="s">
        <v>855</v>
      </c>
      <c r="V299" s="226">
        <v>10.9</v>
      </c>
      <c r="W299" s="226">
        <v>7</v>
      </c>
      <c r="X299" s="226" t="s">
        <v>5</v>
      </c>
      <c r="Y299" s="226">
        <v>16.8</v>
      </c>
      <c r="Z299" s="224">
        <v>320000</v>
      </c>
      <c r="AA299" s="226" t="s">
        <v>5</v>
      </c>
      <c r="AB299" s="226" t="s">
        <v>5</v>
      </c>
      <c r="AC299" s="226" t="s">
        <v>5</v>
      </c>
      <c r="AD299" s="226">
        <v>0</v>
      </c>
      <c r="AE299" s="226" t="s">
        <v>2333</v>
      </c>
      <c r="AF299" s="226" t="s">
        <v>5</v>
      </c>
      <c r="AG299" s="224" t="s">
        <v>359</v>
      </c>
      <c r="AH299" s="226" t="s">
        <v>5</v>
      </c>
      <c r="AI299" s="226" t="s">
        <v>5</v>
      </c>
      <c r="AJ299" s="226" t="s">
        <v>5</v>
      </c>
      <c r="AK299" s="226" t="s">
        <v>5</v>
      </c>
      <c r="AL299" s="226">
        <v>0</v>
      </c>
      <c r="AM299" s="226" t="s">
        <v>5</v>
      </c>
      <c r="AN299" s="226" t="s">
        <v>5</v>
      </c>
      <c r="AO299" s="226" t="s">
        <v>5</v>
      </c>
      <c r="AQ299" s="226" t="s">
        <v>5</v>
      </c>
      <c r="AR299" s="226" t="s">
        <v>737</v>
      </c>
    </row>
    <row r="300" spans="1:48" x14ac:dyDescent="0.2">
      <c r="A300" s="225">
        <v>10013401</v>
      </c>
      <c r="B300" s="226" t="s">
        <v>689</v>
      </c>
      <c r="C300" s="226" t="s">
        <v>690</v>
      </c>
      <c r="D300" s="226">
        <v>3</v>
      </c>
      <c r="E300" s="246" t="s">
        <v>2029</v>
      </c>
      <c r="F300" s="226" t="s">
        <v>637</v>
      </c>
      <c r="G300" s="226">
        <v>1020</v>
      </c>
      <c r="H300" s="226" t="s">
        <v>318</v>
      </c>
      <c r="I300" s="227">
        <v>44569</v>
      </c>
      <c r="J300" s="226" t="s">
        <v>93</v>
      </c>
      <c r="K300" s="226">
        <v>5</v>
      </c>
      <c r="L300" s="226">
        <v>150</v>
      </c>
      <c r="M300" s="226" t="s">
        <v>846</v>
      </c>
      <c r="N300" s="226" t="s">
        <v>94</v>
      </c>
      <c r="O300" s="226" t="s">
        <v>54</v>
      </c>
      <c r="P300" s="226" t="s">
        <v>847</v>
      </c>
      <c r="Q300" s="224" t="s">
        <v>2464</v>
      </c>
      <c r="R300" s="226" t="s">
        <v>731</v>
      </c>
      <c r="S300" s="226" t="s">
        <v>848</v>
      </c>
      <c r="T300" s="226" t="s">
        <v>753</v>
      </c>
      <c r="U300" s="226" t="s">
        <v>855</v>
      </c>
      <c r="V300" s="226">
        <v>10.9</v>
      </c>
      <c r="W300" s="226">
        <v>7</v>
      </c>
      <c r="X300" s="226" t="s">
        <v>5</v>
      </c>
      <c r="Y300" s="226">
        <v>16.8</v>
      </c>
      <c r="Z300" s="224">
        <v>150000</v>
      </c>
      <c r="AA300" s="226" t="s">
        <v>5</v>
      </c>
      <c r="AB300" s="226" t="s">
        <v>5</v>
      </c>
      <c r="AC300" s="226" t="s">
        <v>5</v>
      </c>
      <c r="AD300" s="226">
        <v>0</v>
      </c>
      <c r="AE300" s="226" t="s">
        <v>2333</v>
      </c>
      <c r="AF300" s="226" t="s">
        <v>5</v>
      </c>
      <c r="AG300" s="224" t="s">
        <v>359</v>
      </c>
      <c r="AH300" s="226" t="s">
        <v>5</v>
      </c>
      <c r="AI300" s="226" t="s">
        <v>5</v>
      </c>
      <c r="AJ300" s="226" t="s">
        <v>5</v>
      </c>
      <c r="AK300" s="226" t="s">
        <v>5</v>
      </c>
      <c r="AL300" s="226">
        <v>0</v>
      </c>
      <c r="AM300" s="226" t="s">
        <v>5</v>
      </c>
      <c r="AN300" s="226" t="s">
        <v>5</v>
      </c>
      <c r="AO300" s="226" t="s">
        <v>5</v>
      </c>
      <c r="AQ300" s="226" t="s">
        <v>5</v>
      </c>
      <c r="AR300" s="226" t="s">
        <v>737</v>
      </c>
    </row>
    <row r="301" spans="1:48" ht="15" x14ac:dyDescent="0.25">
      <c r="A301" s="225">
        <v>10017301</v>
      </c>
      <c r="B301" s="223" t="s">
        <v>719</v>
      </c>
      <c r="C301" s="223" t="s">
        <v>720</v>
      </c>
      <c r="D301" s="226">
        <v>1</v>
      </c>
      <c r="E301" s="246" t="s">
        <v>20</v>
      </c>
      <c r="F301" s="226">
        <v>8</v>
      </c>
      <c r="G301" s="226">
        <v>1020</v>
      </c>
      <c r="H301" s="226" t="s">
        <v>318</v>
      </c>
      <c r="I301" s="227">
        <v>44569</v>
      </c>
      <c r="J301" s="226" t="s">
        <v>93</v>
      </c>
      <c r="K301" s="226">
        <v>5</v>
      </c>
      <c r="L301" s="226">
        <v>300</v>
      </c>
      <c r="M301" s="226" t="s">
        <v>846</v>
      </c>
      <c r="N301" s="226" t="s">
        <v>94</v>
      </c>
      <c r="O301" s="226" t="s">
        <v>54</v>
      </c>
      <c r="P301" s="226" t="s">
        <v>847</v>
      </c>
      <c r="Q301" s="224" t="s">
        <v>2485</v>
      </c>
      <c r="R301" s="226" t="s">
        <v>731</v>
      </c>
      <c r="S301" s="226" t="s">
        <v>848</v>
      </c>
      <c r="T301" s="226" t="s">
        <v>753</v>
      </c>
      <c r="U301" s="226" t="s">
        <v>855</v>
      </c>
      <c r="V301" s="226">
        <v>10.9</v>
      </c>
      <c r="W301" s="226">
        <v>7</v>
      </c>
      <c r="X301" s="226" t="s">
        <v>5</v>
      </c>
      <c r="Y301" s="226">
        <v>16.8</v>
      </c>
      <c r="Z301" s="224">
        <v>300000</v>
      </c>
      <c r="AA301" s="226" t="s">
        <v>5</v>
      </c>
      <c r="AB301" s="226" t="s">
        <v>5</v>
      </c>
      <c r="AC301" s="226" t="s">
        <v>5</v>
      </c>
      <c r="AD301" s="226">
        <v>0</v>
      </c>
      <c r="AE301" s="226" t="s">
        <v>2333</v>
      </c>
      <c r="AF301" s="226" t="s">
        <v>5</v>
      </c>
      <c r="AG301" s="224" t="s">
        <v>359</v>
      </c>
      <c r="AH301" s="226" t="s">
        <v>5</v>
      </c>
      <c r="AI301" s="226" t="s">
        <v>5</v>
      </c>
      <c r="AJ301" s="226" t="s">
        <v>5</v>
      </c>
      <c r="AK301" s="226" t="s">
        <v>5</v>
      </c>
      <c r="AL301" s="226">
        <v>0</v>
      </c>
      <c r="AM301" s="226" t="s">
        <v>5</v>
      </c>
      <c r="AN301" s="226" t="s">
        <v>5</v>
      </c>
      <c r="AO301" s="226" t="s">
        <v>5</v>
      </c>
      <c r="AQ301" s="226" t="s">
        <v>5</v>
      </c>
      <c r="AR301" s="226" t="s">
        <v>737</v>
      </c>
    </row>
    <row r="302" spans="1:48" ht="15" x14ac:dyDescent="0.25">
      <c r="A302" s="225">
        <v>10017201</v>
      </c>
      <c r="B302" s="223" t="s">
        <v>719</v>
      </c>
      <c r="C302" s="223" t="s">
        <v>720</v>
      </c>
      <c r="D302" s="226">
        <v>1</v>
      </c>
      <c r="E302" s="246" t="s">
        <v>639</v>
      </c>
      <c r="F302" s="226">
        <v>7</v>
      </c>
      <c r="G302" s="226">
        <v>1020</v>
      </c>
      <c r="H302" s="226" t="s">
        <v>318</v>
      </c>
      <c r="I302" s="227">
        <v>44569</v>
      </c>
      <c r="J302" s="226" t="s">
        <v>93</v>
      </c>
      <c r="K302" s="226">
        <v>5</v>
      </c>
      <c r="L302" s="226">
        <v>150</v>
      </c>
      <c r="M302" s="226" t="s">
        <v>846</v>
      </c>
      <c r="N302" s="226" t="s">
        <v>94</v>
      </c>
      <c r="O302" s="226" t="s">
        <v>54</v>
      </c>
      <c r="P302" s="226" t="s">
        <v>847</v>
      </c>
      <c r="Q302" s="224" t="s">
        <v>2551</v>
      </c>
      <c r="R302" s="226" t="s">
        <v>731</v>
      </c>
      <c r="S302" s="226" t="s">
        <v>848</v>
      </c>
      <c r="T302" s="226" t="s">
        <v>753</v>
      </c>
      <c r="U302" s="226" t="s">
        <v>855</v>
      </c>
      <c r="V302" s="226">
        <v>10.9</v>
      </c>
      <c r="W302" s="226">
        <v>7</v>
      </c>
      <c r="X302" s="226" t="s">
        <v>5</v>
      </c>
      <c r="Y302" s="226">
        <v>16.8</v>
      </c>
      <c r="Z302" s="224">
        <v>11000</v>
      </c>
      <c r="AA302" s="226" t="s">
        <v>5</v>
      </c>
      <c r="AB302" s="226" t="s">
        <v>5</v>
      </c>
      <c r="AC302" s="226" t="s">
        <v>5</v>
      </c>
      <c r="AD302" s="226">
        <v>0</v>
      </c>
      <c r="AE302" s="226" t="s">
        <v>2333</v>
      </c>
      <c r="AF302" s="226" t="s">
        <v>5</v>
      </c>
      <c r="AG302" s="224" t="s">
        <v>359</v>
      </c>
      <c r="AH302" s="226" t="s">
        <v>5</v>
      </c>
      <c r="AI302" s="226" t="s">
        <v>5</v>
      </c>
      <c r="AJ302" s="226" t="s">
        <v>5</v>
      </c>
      <c r="AK302" s="226" t="s">
        <v>5</v>
      </c>
      <c r="AL302" s="226">
        <v>0</v>
      </c>
      <c r="AM302" s="226" t="s">
        <v>5</v>
      </c>
      <c r="AN302" s="226" t="s">
        <v>5</v>
      </c>
      <c r="AO302" s="226" t="s">
        <v>5</v>
      </c>
      <c r="AQ302" s="226" t="s">
        <v>5</v>
      </c>
      <c r="AR302" s="226" t="s">
        <v>737</v>
      </c>
    </row>
    <row r="303" spans="1:48" ht="15" x14ac:dyDescent="0.25">
      <c r="A303" s="225">
        <v>10017301</v>
      </c>
      <c r="B303" s="223" t="s">
        <v>719</v>
      </c>
      <c r="C303" s="223" t="s">
        <v>720</v>
      </c>
      <c r="D303" s="226">
        <v>1</v>
      </c>
      <c r="E303" s="246" t="s">
        <v>20</v>
      </c>
      <c r="F303" s="226">
        <v>8</v>
      </c>
      <c r="G303" s="226">
        <v>1020</v>
      </c>
      <c r="H303" s="226" t="s">
        <v>318</v>
      </c>
      <c r="I303" s="227">
        <v>44569</v>
      </c>
      <c r="J303" s="226" t="s">
        <v>93</v>
      </c>
      <c r="K303" s="226">
        <v>5</v>
      </c>
      <c r="L303" s="226">
        <v>150</v>
      </c>
      <c r="M303" s="226" t="s">
        <v>846</v>
      </c>
      <c r="N303" s="226" t="s">
        <v>94</v>
      </c>
      <c r="O303" s="226" t="s">
        <v>54</v>
      </c>
      <c r="P303" s="226" t="s">
        <v>847</v>
      </c>
      <c r="Q303" s="224" t="s">
        <v>2552</v>
      </c>
      <c r="R303" s="226" t="s">
        <v>731</v>
      </c>
      <c r="S303" s="226" t="s">
        <v>848</v>
      </c>
      <c r="T303" s="226" t="s">
        <v>753</v>
      </c>
      <c r="U303" s="226" t="s">
        <v>855</v>
      </c>
      <c r="V303" s="226">
        <v>10.9</v>
      </c>
      <c r="W303" s="226">
        <v>7</v>
      </c>
      <c r="X303" s="226" t="s">
        <v>5</v>
      </c>
      <c r="Y303" s="226">
        <v>16.8</v>
      </c>
      <c r="Z303" s="224">
        <v>300000</v>
      </c>
      <c r="AA303" s="226" t="s">
        <v>5</v>
      </c>
      <c r="AB303" s="226" t="s">
        <v>5</v>
      </c>
      <c r="AC303" s="226" t="s">
        <v>5</v>
      </c>
      <c r="AD303" s="226">
        <v>0</v>
      </c>
      <c r="AE303" s="226" t="s">
        <v>2333</v>
      </c>
      <c r="AF303" s="226" t="s">
        <v>5</v>
      </c>
      <c r="AG303" s="224" t="s">
        <v>359</v>
      </c>
      <c r="AH303" s="226" t="s">
        <v>5</v>
      </c>
      <c r="AI303" s="226" t="s">
        <v>5</v>
      </c>
      <c r="AJ303" s="226" t="s">
        <v>5</v>
      </c>
      <c r="AK303" s="226" t="s">
        <v>5</v>
      </c>
      <c r="AL303" s="226">
        <v>0</v>
      </c>
      <c r="AM303" s="226" t="s">
        <v>5</v>
      </c>
      <c r="AN303" s="226" t="s">
        <v>5</v>
      </c>
      <c r="AO303" s="226" t="s">
        <v>5</v>
      </c>
      <c r="AQ303" s="226" t="s">
        <v>5</v>
      </c>
      <c r="AR303" s="226" t="s">
        <v>737</v>
      </c>
    </row>
    <row r="304" spans="1:48" ht="15" x14ac:dyDescent="0.25">
      <c r="A304" s="225">
        <v>10017401</v>
      </c>
      <c r="B304" s="223" t="s">
        <v>719</v>
      </c>
      <c r="C304" s="223" t="s">
        <v>720</v>
      </c>
      <c r="D304" s="226">
        <v>1</v>
      </c>
      <c r="E304" s="246" t="s">
        <v>2029</v>
      </c>
      <c r="F304" s="226" t="s">
        <v>637</v>
      </c>
      <c r="G304" s="226">
        <v>1020</v>
      </c>
      <c r="H304" s="226" t="s">
        <v>318</v>
      </c>
      <c r="I304" s="227">
        <v>44569</v>
      </c>
      <c r="J304" s="226" t="s">
        <v>93</v>
      </c>
      <c r="K304" s="226">
        <v>5</v>
      </c>
      <c r="L304" s="226">
        <v>150</v>
      </c>
      <c r="M304" s="226" t="s">
        <v>846</v>
      </c>
      <c r="N304" s="226" t="s">
        <v>94</v>
      </c>
      <c r="O304" s="226" t="s">
        <v>54</v>
      </c>
      <c r="P304" s="226" t="s">
        <v>847</v>
      </c>
      <c r="Q304" s="224" t="s">
        <v>2552</v>
      </c>
      <c r="R304" s="226" t="s">
        <v>731</v>
      </c>
      <c r="S304" s="226" t="s">
        <v>848</v>
      </c>
      <c r="T304" s="226" t="s">
        <v>753</v>
      </c>
      <c r="U304" s="226" t="s">
        <v>855</v>
      </c>
      <c r="V304" s="226">
        <v>10.9</v>
      </c>
      <c r="W304" s="226">
        <v>7</v>
      </c>
      <c r="X304" s="226" t="s">
        <v>5</v>
      </c>
      <c r="Y304" s="226">
        <v>16.8</v>
      </c>
      <c r="Z304" s="224">
        <v>9000</v>
      </c>
      <c r="AA304" s="226" t="s">
        <v>5</v>
      </c>
      <c r="AB304" s="226" t="s">
        <v>5</v>
      </c>
      <c r="AC304" s="226" t="s">
        <v>5</v>
      </c>
      <c r="AD304" s="226">
        <v>0</v>
      </c>
      <c r="AE304" s="226" t="s">
        <v>2333</v>
      </c>
      <c r="AF304" s="226" t="s">
        <v>5</v>
      </c>
      <c r="AG304" s="224" t="s">
        <v>359</v>
      </c>
      <c r="AH304" s="226" t="s">
        <v>5</v>
      </c>
      <c r="AI304" s="226" t="s">
        <v>5</v>
      </c>
      <c r="AJ304" s="226" t="s">
        <v>5</v>
      </c>
      <c r="AK304" s="226" t="s">
        <v>5</v>
      </c>
      <c r="AL304" s="226">
        <v>0</v>
      </c>
      <c r="AM304" s="226" t="s">
        <v>5</v>
      </c>
      <c r="AN304" s="226" t="s">
        <v>5</v>
      </c>
      <c r="AO304" s="226" t="s">
        <v>5</v>
      </c>
      <c r="AQ304" s="226" t="s">
        <v>5</v>
      </c>
      <c r="AR304" s="226" t="s">
        <v>737</v>
      </c>
    </row>
    <row r="305" spans="1:44" ht="15" x14ac:dyDescent="0.25">
      <c r="A305" s="225">
        <v>10017301</v>
      </c>
      <c r="B305" s="223" t="s">
        <v>719</v>
      </c>
      <c r="C305" s="223" t="s">
        <v>720</v>
      </c>
      <c r="D305" s="226">
        <v>1</v>
      </c>
      <c r="E305" s="246" t="s">
        <v>20</v>
      </c>
      <c r="F305" s="226">
        <v>8</v>
      </c>
      <c r="G305" s="226">
        <v>1020</v>
      </c>
      <c r="H305" s="226" t="s">
        <v>318</v>
      </c>
      <c r="I305" s="227">
        <v>44569</v>
      </c>
      <c r="J305" s="226" t="s">
        <v>93</v>
      </c>
      <c r="K305" s="226">
        <v>5</v>
      </c>
      <c r="L305" s="226">
        <v>300</v>
      </c>
      <c r="M305" s="226" t="s">
        <v>846</v>
      </c>
      <c r="N305" s="226" t="s">
        <v>94</v>
      </c>
      <c r="O305" s="226" t="s">
        <v>54</v>
      </c>
      <c r="P305" s="226" t="s">
        <v>847</v>
      </c>
      <c r="Q305" s="224" t="s">
        <v>2553</v>
      </c>
      <c r="R305" s="226" t="s">
        <v>731</v>
      </c>
      <c r="S305" s="226" t="s">
        <v>848</v>
      </c>
      <c r="T305" s="226" t="s">
        <v>753</v>
      </c>
      <c r="U305" s="226" t="s">
        <v>855</v>
      </c>
      <c r="V305" s="226">
        <v>10.9</v>
      </c>
      <c r="W305" s="226">
        <v>7</v>
      </c>
      <c r="X305" s="226" t="s">
        <v>5</v>
      </c>
      <c r="Y305" s="226">
        <v>16.8</v>
      </c>
      <c r="Z305" s="224">
        <v>300000</v>
      </c>
      <c r="AA305" s="226" t="s">
        <v>5</v>
      </c>
      <c r="AB305" s="226" t="s">
        <v>5</v>
      </c>
      <c r="AC305" s="226" t="s">
        <v>5</v>
      </c>
      <c r="AD305" s="226">
        <v>0</v>
      </c>
      <c r="AE305" s="226" t="s">
        <v>2333</v>
      </c>
      <c r="AF305" s="226" t="s">
        <v>5</v>
      </c>
      <c r="AG305" s="224" t="s">
        <v>359</v>
      </c>
      <c r="AH305" s="226" t="s">
        <v>5</v>
      </c>
      <c r="AI305" s="226" t="s">
        <v>5</v>
      </c>
      <c r="AJ305" s="226" t="s">
        <v>5</v>
      </c>
      <c r="AK305" s="226" t="s">
        <v>5</v>
      </c>
      <c r="AL305" s="226">
        <v>0</v>
      </c>
      <c r="AM305" s="226" t="s">
        <v>5</v>
      </c>
      <c r="AN305" s="226" t="s">
        <v>5</v>
      </c>
      <c r="AO305" s="226" t="s">
        <v>5</v>
      </c>
      <c r="AQ305" s="226" t="s">
        <v>5</v>
      </c>
      <c r="AR305" s="226" t="s">
        <v>737</v>
      </c>
    </row>
    <row r="306" spans="1:44" ht="15" x14ac:dyDescent="0.25">
      <c r="A306" s="225">
        <v>10017301</v>
      </c>
      <c r="B306" s="223" t="s">
        <v>719</v>
      </c>
      <c r="C306" s="223" t="s">
        <v>720</v>
      </c>
      <c r="D306" s="226">
        <v>1</v>
      </c>
      <c r="E306" s="246" t="s">
        <v>20</v>
      </c>
      <c r="F306" s="226">
        <v>8</v>
      </c>
      <c r="G306" s="226">
        <v>1020</v>
      </c>
      <c r="H306" s="226" t="s">
        <v>318</v>
      </c>
      <c r="I306" s="227">
        <v>44569</v>
      </c>
      <c r="J306" s="226" t="s">
        <v>93</v>
      </c>
      <c r="K306" s="226">
        <v>5</v>
      </c>
      <c r="L306" s="226">
        <v>300</v>
      </c>
      <c r="M306" s="226" t="s">
        <v>846</v>
      </c>
      <c r="N306" s="226" t="s">
        <v>94</v>
      </c>
      <c r="O306" s="226" t="s">
        <v>54</v>
      </c>
      <c r="P306" s="226" t="s">
        <v>847</v>
      </c>
      <c r="Q306" s="224" t="s">
        <v>2554</v>
      </c>
      <c r="R306" s="226" t="s">
        <v>731</v>
      </c>
      <c r="S306" s="226" t="s">
        <v>848</v>
      </c>
      <c r="T306" s="226" t="s">
        <v>753</v>
      </c>
      <c r="U306" s="226" t="s">
        <v>855</v>
      </c>
      <c r="V306" s="226">
        <v>10.9</v>
      </c>
      <c r="W306" s="226">
        <v>7</v>
      </c>
      <c r="X306" s="226" t="s">
        <v>5</v>
      </c>
      <c r="Y306" s="226">
        <v>16.8</v>
      </c>
      <c r="Z306" s="224">
        <v>11000</v>
      </c>
      <c r="AA306" s="226" t="s">
        <v>5</v>
      </c>
      <c r="AB306" s="226" t="s">
        <v>5</v>
      </c>
      <c r="AC306" s="226" t="s">
        <v>5</v>
      </c>
      <c r="AD306" s="226">
        <v>0</v>
      </c>
      <c r="AE306" s="226" t="s">
        <v>2333</v>
      </c>
      <c r="AF306" s="226" t="s">
        <v>5</v>
      </c>
      <c r="AG306" s="224" t="s">
        <v>359</v>
      </c>
      <c r="AH306" s="226" t="s">
        <v>5</v>
      </c>
      <c r="AI306" s="226" t="s">
        <v>5</v>
      </c>
      <c r="AJ306" s="226" t="s">
        <v>5</v>
      </c>
      <c r="AK306" s="226" t="s">
        <v>5</v>
      </c>
      <c r="AL306" s="226">
        <v>0</v>
      </c>
      <c r="AM306" s="226" t="s">
        <v>5</v>
      </c>
      <c r="AN306" s="226" t="s">
        <v>5</v>
      </c>
      <c r="AO306" s="226" t="s">
        <v>5</v>
      </c>
      <c r="AQ306" s="226" t="s">
        <v>5</v>
      </c>
      <c r="AR306" s="226" t="s">
        <v>737</v>
      </c>
    </row>
    <row r="307" spans="1:44" ht="15" x14ac:dyDescent="0.25">
      <c r="A307" s="225">
        <v>10017301</v>
      </c>
      <c r="B307" s="223" t="s">
        <v>719</v>
      </c>
      <c r="C307" s="223" t="s">
        <v>720</v>
      </c>
      <c r="D307" s="226">
        <v>1</v>
      </c>
      <c r="E307" s="246" t="s">
        <v>20</v>
      </c>
      <c r="F307" s="226">
        <v>8</v>
      </c>
      <c r="G307" s="226">
        <v>1020</v>
      </c>
      <c r="H307" s="226" t="s">
        <v>318</v>
      </c>
      <c r="I307" s="227">
        <v>44569</v>
      </c>
      <c r="J307" s="226" t="s">
        <v>93</v>
      </c>
      <c r="K307" s="226">
        <v>5</v>
      </c>
      <c r="L307" s="226">
        <v>300</v>
      </c>
      <c r="M307" s="226" t="s">
        <v>846</v>
      </c>
      <c r="N307" s="226" t="s">
        <v>94</v>
      </c>
      <c r="O307" s="226" t="s">
        <v>54</v>
      </c>
      <c r="P307" s="226" t="s">
        <v>847</v>
      </c>
      <c r="Q307" s="224" t="s">
        <v>2555</v>
      </c>
      <c r="R307" s="226" t="s">
        <v>731</v>
      </c>
      <c r="S307" s="226" t="s">
        <v>848</v>
      </c>
      <c r="T307" s="226" t="s">
        <v>753</v>
      </c>
      <c r="U307" s="226" t="s">
        <v>855</v>
      </c>
      <c r="V307" s="226">
        <v>10.9</v>
      </c>
      <c r="W307" s="226">
        <v>7</v>
      </c>
      <c r="X307" s="226" t="s">
        <v>5</v>
      </c>
      <c r="Y307" s="226">
        <v>16.8</v>
      </c>
      <c r="Z307" s="224">
        <v>11000</v>
      </c>
      <c r="AA307" s="226" t="s">
        <v>5</v>
      </c>
      <c r="AB307" s="226" t="s">
        <v>5</v>
      </c>
      <c r="AC307" s="226" t="s">
        <v>5</v>
      </c>
      <c r="AD307" s="226">
        <v>0</v>
      </c>
      <c r="AE307" s="226" t="s">
        <v>2333</v>
      </c>
      <c r="AF307" s="226" t="s">
        <v>5</v>
      </c>
      <c r="AG307" s="224" t="s">
        <v>359</v>
      </c>
      <c r="AH307" s="226" t="s">
        <v>5</v>
      </c>
      <c r="AI307" s="226" t="s">
        <v>5</v>
      </c>
      <c r="AJ307" s="226" t="s">
        <v>5</v>
      </c>
      <c r="AK307" s="226" t="s">
        <v>5</v>
      </c>
      <c r="AL307" s="226">
        <v>0</v>
      </c>
      <c r="AM307" s="226" t="s">
        <v>5</v>
      </c>
      <c r="AN307" s="226" t="s">
        <v>5</v>
      </c>
      <c r="AO307" s="226" t="s">
        <v>5</v>
      </c>
      <c r="AQ307" s="226" t="s">
        <v>5</v>
      </c>
      <c r="AR307" s="226" t="s">
        <v>737</v>
      </c>
    </row>
    <row r="308" spans="1:44" ht="15" x14ac:dyDescent="0.25">
      <c r="A308" s="225">
        <v>10017301</v>
      </c>
      <c r="B308" s="223" t="s">
        <v>719</v>
      </c>
      <c r="C308" s="223" t="s">
        <v>720</v>
      </c>
      <c r="D308" s="226">
        <v>1</v>
      </c>
      <c r="E308" s="246" t="s">
        <v>20</v>
      </c>
      <c r="F308" s="226">
        <v>8</v>
      </c>
      <c r="G308" s="226">
        <v>1020</v>
      </c>
      <c r="H308" s="226" t="s">
        <v>318</v>
      </c>
      <c r="I308" s="227">
        <v>44569</v>
      </c>
      <c r="J308" s="226" t="s">
        <v>93</v>
      </c>
      <c r="K308" s="226">
        <v>5</v>
      </c>
      <c r="L308" s="226">
        <v>300</v>
      </c>
      <c r="M308" s="226" t="s">
        <v>846</v>
      </c>
      <c r="N308" s="226" t="s">
        <v>94</v>
      </c>
      <c r="O308" s="226" t="s">
        <v>54</v>
      </c>
      <c r="P308" s="226" t="s">
        <v>847</v>
      </c>
      <c r="Q308" s="224" t="s">
        <v>2556</v>
      </c>
      <c r="R308" s="226" t="s">
        <v>731</v>
      </c>
      <c r="S308" s="226" t="s">
        <v>848</v>
      </c>
      <c r="T308" s="226" t="s">
        <v>753</v>
      </c>
      <c r="U308" s="226" t="s">
        <v>855</v>
      </c>
      <c r="V308" s="226">
        <v>10.9</v>
      </c>
      <c r="W308" s="226">
        <v>7</v>
      </c>
      <c r="X308" s="226" t="s">
        <v>5</v>
      </c>
      <c r="Y308" s="226">
        <v>16.8</v>
      </c>
      <c r="Z308" s="224">
        <v>11000</v>
      </c>
      <c r="AA308" s="226" t="s">
        <v>5</v>
      </c>
      <c r="AB308" s="226" t="s">
        <v>5</v>
      </c>
      <c r="AC308" s="226" t="s">
        <v>5</v>
      </c>
      <c r="AD308" s="226">
        <v>0</v>
      </c>
      <c r="AE308" s="226" t="s">
        <v>2333</v>
      </c>
      <c r="AF308" s="226" t="s">
        <v>5</v>
      </c>
      <c r="AG308" s="224" t="s">
        <v>359</v>
      </c>
      <c r="AH308" s="226" t="s">
        <v>5</v>
      </c>
      <c r="AI308" s="226" t="s">
        <v>5</v>
      </c>
      <c r="AJ308" s="226" t="s">
        <v>5</v>
      </c>
      <c r="AK308" s="226" t="s">
        <v>5</v>
      </c>
      <c r="AL308" s="226">
        <v>0</v>
      </c>
      <c r="AM308" s="226" t="s">
        <v>5</v>
      </c>
      <c r="AN308" s="226" t="s">
        <v>5</v>
      </c>
      <c r="AO308" s="226" t="s">
        <v>5</v>
      </c>
      <c r="AQ308" s="226" t="s">
        <v>5</v>
      </c>
      <c r="AR308" s="226" t="s">
        <v>737</v>
      </c>
    </row>
    <row r="309" spans="1:44" ht="15" x14ac:dyDescent="0.25">
      <c r="A309" s="225">
        <v>10017301</v>
      </c>
      <c r="B309" s="223" t="s">
        <v>719</v>
      </c>
      <c r="C309" s="223" t="s">
        <v>720</v>
      </c>
      <c r="D309" s="226">
        <v>1</v>
      </c>
      <c r="E309" s="246" t="s">
        <v>20</v>
      </c>
      <c r="F309" s="226">
        <v>8</v>
      </c>
      <c r="G309" s="226">
        <v>1020</v>
      </c>
      <c r="H309" s="226" t="s">
        <v>318</v>
      </c>
      <c r="I309" s="227">
        <v>44569</v>
      </c>
      <c r="J309" s="226" t="s">
        <v>93</v>
      </c>
      <c r="K309" s="226">
        <v>5</v>
      </c>
      <c r="L309" s="226">
        <v>300</v>
      </c>
      <c r="M309" s="226" t="s">
        <v>846</v>
      </c>
      <c r="N309" s="226" t="s">
        <v>94</v>
      </c>
      <c r="O309" s="226" t="s">
        <v>54</v>
      </c>
      <c r="P309" s="226" t="s">
        <v>847</v>
      </c>
      <c r="Q309" s="224" t="s">
        <v>2557</v>
      </c>
      <c r="R309" s="226" t="s">
        <v>731</v>
      </c>
      <c r="S309" s="226" t="s">
        <v>848</v>
      </c>
      <c r="T309" s="226" t="s">
        <v>753</v>
      </c>
      <c r="U309" s="226" t="s">
        <v>855</v>
      </c>
      <c r="V309" s="226">
        <v>10.9</v>
      </c>
      <c r="W309" s="226">
        <v>7</v>
      </c>
      <c r="X309" s="226" t="s">
        <v>5</v>
      </c>
      <c r="Y309" s="226">
        <v>16.8</v>
      </c>
      <c r="Z309" s="224">
        <v>11000</v>
      </c>
      <c r="AA309" s="226" t="s">
        <v>5</v>
      </c>
      <c r="AB309" s="226" t="s">
        <v>5</v>
      </c>
      <c r="AC309" s="226" t="s">
        <v>5</v>
      </c>
      <c r="AD309" s="226">
        <v>0</v>
      </c>
      <c r="AE309" s="226" t="s">
        <v>2333</v>
      </c>
      <c r="AF309" s="226" t="s">
        <v>5</v>
      </c>
      <c r="AG309" s="224" t="s">
        <v>359</v>
      </c>
      <c r="AH309" s="226" t="s">
        <v>5</v>
      </c>
      <c r="AI309" s="226" t="s">
        <v>5</v>
      </c>
      <c r="AJ309" s="226" t="s">
        <v>5</v>
      </c>
      <c r="AK309" s="226" t="s">
        <v>5</v>
      </c>
      <c r="AL309" s="226">
        <v>0</v>
      </c>
      <c r="AM309" s="226" t="s">
        <v>5</v>
      </c>
      <c r="AN309" s="226" t="s">
        <v>5</v>
      </c>
      <c r="AO309" s="226" t="s">
        <v>5</v>
      </c>
      <c r="AQ309" s="226" t="s">
        <v>5</v>
      </c>
      <c r="AR309" s="226" t="s">
        <v>737</v>
      </c>
    </row>
    <row r="310" spans="1:44" ht="15" x14ac:dyDescent="0.25">
      <c r="A310" s="225">
        <v>10017301</v>
      </c>
      <c r="B310" s="223" t="s">
        <v>719</v>
      </c>
      <c r="C310" s="223" t="s">
        <v>720</v>
      </c>
      <c r="D310" s="226">
        <v>1</v>
      </c>
      <c r="E310" s="246" t="s">
        <v>20</v>
      </c>
      <c r="F310" s="226">
        <v>8</v>
      </c>
      <c r="G310" s="226">
        <v>1020</v>
      </c>
      <c r="H310" s="226" t="s">
        <v>318</v>
      </c>
      <c r="I310" s="227">
        <v>44569</v>
      </c>
      <c r="J310" s="226" t="s">
        <v>93</v>
      </c>
      <c r="K310" s="226">
        <v>5</v>
      </c>
      <c r="L310" s="226">
        <v>300</v>
      </c>
      <c r="M310" s="226" t="s">
        <v>846</v>
      </c>
      <c r="N310" s="226" t="s">
        <v>94</v>
      </c>
      <c r="O310" s="226" t="s">
        <v>54</v>
      </c>
      <c r="P310" s="226" t="s">
        <v>847</v>
      </c>
      <c r="Q310" s="224" t="s">
        <v>2558</v>
      </c>
      <c r="R310" s="226" t="s">
        <v>731</v>
      </c>
      <c r="S310" s="226" t="s">
        <v>848</v>
      </c>
      <c r="T310" s="226" t="s">
        <v>753</v>
      </c>
      <c r="U310" s="226" t="s">
        <v>855</v>
      </c>
      <c r="V310" s="226">
        <v>10.9</v>
      </c>
      <c r="W310" s="226">
        <v>7</v>
      </c>
      <c r="X310" s="226" t="s">
        <v>5</v>
      </c>
      <c r="Y310" s="226">
        <v>16.8</v>
      </c>
      <c r="Z310" s="224">
        <v>11000</v>
      </c>
      <c r="AA310" s="226" t="s">
        <v>5</v>
      </c>
      <c r="AB310" s="226" t="s">
        <v>5</v>
      </c>
      <c r="AC310" s="226" t="s">
        <v>5</v>
      </c>
      <c r="AD310" s="226">
        <v>0</v>
      </c>
      <c r="AE310" s="226" t="s">
        <v>2333</v>
      </c>
      <c r="AF310" s="226" t="s">
        <v>5</v>
      </c>
      <c r="AG310" s="224" t="s">
        <v>359</v>
      </c>
      <c r="AH310" s="226" t="s">
        <v>5</v>
      </c>
      <c r="AI310" s="226" t="s">
        <v>5</v>
      </c>
      <c r="AJ310" s="226" t="s">
        <v>5</v>
      </c>
      <c r="AK310" s="226" t="s">
        <v>5</v>
      </c>
      <c r="AL310" s="226">
        <v>0</v>
      </c>
      <c r="AM310" s="226" t="s">
        <v>5</v>
      </c>
      <c r="AN310" s="226" t="s">
        <v>5</v>
      </c>
      <c r="AO310" s="226" t="s">
        <v>5</v>
      </c>
      <c r="AQ310" s="226" t="s">
        <v>5</v>
      </c>
      <c r="AR310" s="226" t="s">
        <v>737</v>
      </c>
    </row>
    <row r="311" spans="1:44" ht="15" x14ac:dyDescent="0.25">
      <c r="A311" s="225">
        <v>10017301</v>
      </c>
      <c r="B311" s="223" t="s">
        <v>719</v>
      </c>
      <c r="C311" s="223" t="s">
        <v>720</v>
      </c>
      <c r="D311" s="226">
        <v>1</v>
      </c>
      <c r="E311" s="246" t="s">
        <v>20</v>
      </c>
      <c r="F311" s="226">
        <v>8</v>
      </c>
      <c r="G311" s="226">
        <v>1020</v>
      </c>
      <c r="H311" s="226" t="s">
        <v>318</v>
      </c>
      <c r="I311" s="227">
        <v>44569</v>
      </c>
      <c r="J311" s="226" t="s">
        <v>93</v>
      </c>
      <c r="K311" s="226">
        <v>5</v>
      </c>
      <c r="L311" s="226">
        <v>300</v>
      </c>
      <c r="M311" s="226" t="s">
        <v>846</v>
      </c>
      <c r="N311" s="226" t="s">
        <v>94</v>
      </c>
      <c r="O311" s="226" t="s">
        <v>54</v>
      </c>
      <c r="P311" s="226" t="s">
        <v>847</v>
      </c>
      <c r="Q311" s="224" t="s">
        <v>2559</v>
      </c>
      <c r="R311" s="226" t="s">
        <v>731</v>
      </c>
      <c r="S311" s="226" t="s">
        <v>848</v>
      </c>
      <c r="T311" s="226" t="s">
        <v>753</v>
      </c>
      <c r="U311" s="226" t="s">
        <v>855</v>
      </c>
      <c r="V311" s="226">
        <v>10.9</v>
      </c>
      <c r="W311" s="226">
        <v>7</v>
      </c>
      <c r="X311" s="226" t="s">
        <v>5</v>
      </c>
      <c r="Y311" s="226">
        <v>16.8</v>
      </c>
      <c r="Z311" s="224">
        <v>11000</v>
      </c>
      <c r="AA311" s="226" t="s">
        <v>5</v>
      </c>
      <c r="AB311" s="226" t="s">
        <v>5</v>
      </c>
      <c r="AC311" s="226" t="s">
        <v>5</v>
      </c>
      <c r="AD311" s="226">
        <v>0</v>
      </c>
      <c r="AE311" s="226" t="s">
        <v>2333</v>
      </c>
      <c r="AF311" s="226" t="s">
        <v>5</v>
      </c>
      <c r="AG311" s="224" t="s">
        <v>359</v>
      </c>
      <c r="AH311" s="226" t="s">
        <v>5</v>
      </c>
      <c r="AI311" s="226" t="s">
        <v>5</v>
      </c>
      <c r="AJ311" s="226" t="s">
        <v>5</v>
      </c>
      <c r="AK311" s="226" t="s">
        <v>5</v>
      </c>
      <c r="AL311" s="226">
        <v>0</v>
      </c>
      <c r="AM311" s="226" t="s">
        <v>5</v>
      </c>
      <c r="AN311" s="226" t="s">
        <v>5</v>
      </c>
      <c r="AO311" s="226" t="s">
        <v>5</v>
      </c>
      <c r="AQ311" s="226" t="s">
        <v>5</v>
      </c>
      <c r="AR311" s="226" t="s">
        <v>737</v>
      </c>
    </row>
    <row r="312" spans="1:44" ht="15" x14ac:dyDescent="0.25">
      <c r="A312" s="225">
        <v>10017301</v>
      </c>
      <c r="B312" s="223" t="s">
        <v>719</v>
      </c>
      <c r="C312" s="223" t="s">
        <v>720</v>
      </c>
      <c r="D312" s="226">
        <v>1</v>
      </c>
      <c r="E312" s="246" t="s">
        <v>20</v>
      </c>
      <c r="F312" s="226">
        <v>8</v>
      </c>
      <c r="G312" s="226">
        <v>1020</v>
      </c>
      <c r="H312" s="226" t="s">
        <v>318</v>
      </c>
      <c r="I312" s="227">
        <v>44569</v>
      </c>
      <c r="J312" s="226" t="s">
        <v>93</v>
      </c>
      <c r="K312" s="226">
        <v>5</v>
      </c>
      <c r="L312" s="226">
        <v>300</v>
      </c>
      <c r="M312" s="226" t="s">
        <v>846</v>
      </c>
      <c r="N312" s="226" t="s">
        <v>94</v>
      </c>
      <c r="O312" s="226" t="s">
        <v>54</v>
      </c>
      <c r="P312" s="226" t="s">
        <v>847</v>
      </c>
      <c r="Q312" s="224" t="s">
        <v>2560</v>
      </c>
      <c r="R312" s="226" t="s">
        <v>731</v>
      </c>
      <c r="S312" s="226" t="s">
        <v>848</v>
      </c>
      <c r="T312" s="226" t="s">
        <v>753</v>
      </c>
      <c r="U312" s="226" t="s">
        <v>855</v>
      </c>
      <c r="V312" s="226">
        <v>10.9</v>
      </c>
      <c r="W312" s="226">
        <v>7</v>
      </c>
      <c r="X312" s="226" t="s">
        <v>5</v>
      </c>
      <c r="Y312" s="226">
        <v>16.8</v>
      </c>
      <c r="Z312" s="224">
        <v>11000</v>
      </c>
      <c r="AA312" s="226" t="s">
        <v>5</v>
      </c>
      <c r="AB312" s="226" t="s">
        <v>5</v>
      </c>
      <c r="AC312" s="226" t="s">
        <v>5</v>
      </c>
      <c r="AD312" s="226">
        <v>0</v>
      </c>
      <c r="AE312" s="226" t="s">
        <v>2333</v>
      </c>
      <c r="AF312" s="226" t="s">
        <v>5</v>
      </c>
      <c r="AG312" s="224" t="s">
        <v>359</v>
      </c>
      <c r="AH312" s="226" t="s">
        <v>5</v>
      </c>
      <c r="AI312" s="226" t="s">
        <v>5</v>
      </c>
      <c r="AJ312" s="226" t="s">
        <v>5</v>
      </c>
      <c r="AK312" s="226" t="s">
        <v>5</v>
      </c>
      <c r="AL312" s="226">
        <v>0</v>
      </c>
      <c r="AM312" s="226" t="s">
        <v>5</v>
      </c>
      <c r="AN312" s="226" t="s">
        <v>5</v>
      </c>
      <c r="AO312" s="226" t="s">
        <v>5</v>
      </c>
      <c r="AQ312" s="226" t="s">
        <v>5</v>
      </c>
      <c r="AR312" s="226" t="s">
        <v>737</v>
      </c>
    </row>
    <row r="313" spans="1:44" ht="15" x14ac:dyDescent="0.25">
      <c r="A313" s="225">
        <v>10017301</v>
      </c>
      <c r="B313" s="223" t="s">
        <v>719</v>
      </c>
      <c r="C313" s="223" t="s">
        <v>720</v>
      </c>
      <c r="D313" s="226">
        <v>1</v>
      </c>
      <c r="E313" s="246" t="s">
        <v>20</v>
      </c>
      <c r="F313" s="226">
        <v>8</v>
      </c>
      <c r="G313" s="226">
        <v>1020</v>
      </c>
      <c r="H313" s="226" t="s">
        <v>318</v>
      </c>
      <c r="I313" s="227">
        <v>44569</v>
      </c>
      <c r="J313" s="226" t="s">
        <v>93</v>
      </c>
      <c r="K313" s="226">
        <v>5</v>
      </c>
      <c r="L313" s="226">
        <v>300</v>
      </c>
      <c r="M313" s="226" t="s">
        <v>846</v>
      </c>
      <c r="N313" s="226" t="s">
        <v>94</v>
      </c>
      <c r="O313" s="226" t="s">
        <v>54</v>
      </c>
      <c r="P313" s="226" t="s">
        <v>847</v>
      </c>
      <c r="Q313" s="224" t="s">
        <v>2561</v>
      </c>
      <c r="R313" s="226" t="s">
        <v>731</v>
      </c>
      <c r="S313" s="226" t="s">
        <v>848</v>
      </c>
      <c r="T313" s="226" t="s">
        <v>753</v>
      </c>
      <c r="U313" s="226" t="s">
        <v>855</v>
      </c>
      <c r="V313" s="226">
        <v>10.9</v>
      </c>
      <c r="W313" s="226">
        <v>7</v>
      </c>
      <c r="X313" s="226" t="s">
        <v>5</v>
      </c>
      <c r="Y313" s="226">
        <v>16.8</v>
      </c>
      <c r="Z313" s="224">
        <v>11000</v>
      </c>
      <c r="AA313" s="226" t="s">
        <v>5</v>
      </c>
      <c r="AB313" s="226" t="s">
        <v>5</v>
      </c>
      <c r="AC313" s="226" t="s">
        <v>5</v>
      </c>
      <c r="AD313" s="226">
        <v>0</v>
      </c>
      <c r="AE313" s="226" t="s">
        <v>2333</v>
      </c>
      <c r="AF313" s="226" t="s">
        <v>5</v>
      </c>
      <c r="AG313" s="224" t="s">
        <v>359</v>
      </c>
      <c r="AH313" s="226" t="s">
        <v>5</v>
      </c>
      <c r="AI313" s="226" t="s">
        <v>5</v>
      </c>
      <c r="AJ313" s="226" t="s">
        <v>5</v>
      </c>
      <c r="AK313" s="226" t="s">
        <v>5</v>
      </c>
      <c r="AL313" s="226">
        <v>0</v>
      </c>
      <c r="AM313" s="226" t="s">
        <v>5</v>
      </c>
      <c r="AN313" s="226" t="s">
        <v>5</v>
      </c>
      <c r="AO313" s="226" t="s">
        <v>5</v>
      </c>
      <c r="AQ313" s="226" t="s">
        <v>5</v>
      </c>
      <c r="AR313" s="226" t="s">
        <v>737</v>
      </c>
    </row>
    <row r="314" spans="1:44" ht="15" x14ac:dyDescent="0.25">
      <c r="A314" s="225">
        <v>10017301</v>
      </c>
      <c r="B314" s="223" t="s">
        <v>719</v>
      </c>
      <c r="C314" s="223" t="s">
        <v>720</v>
      </c>
      <c r="D314" s="226">
        <v>1</v>
      </c>
      <c r="E314" s="246" t="s">
        <v>20</v>
      </c>
      <c r="F314" s="226">
        <v>8</v>
      </c>
      <c r="G314" s="226">
        <v>1020</v>
      </c>
      <c r="H314" s="226" t="s">
        <v>318</v>
      </c>
      <c r="I314" s="227">
        <v>44569</v>
      </c>
      <c r="J314" s="226" t="s">
        <v>93</v>
      </c>
      <c r="K314" s="226">
        <v>5</v>
      </c>
      <c r="L314" s="226">
        <v>300</v>
      </c>
      <c r="M314" s="226" t="s">
        <v>846</v>
      </c>
      <c r="N314" s="226" t="s">
        <v>94</v>
      </c>
      <c r="O314" s="226" t="s">
        <v>54</v>
      </c>
      <c r="P314" s="226" t="s">
        <v>847</v>
      </c>
      <c r="Q314" s="224" t="s">
        <v>2562</v>
      </c>
      <c r="R314" s="226" t="s">
        <v>731</v>
      </c>
      <c r="S314" s="226" t="s">
        <v>848</v>
      </c>
      <c r="T314" s="226" t="s">
        <v>753</v>
      </c>
      <c r="U314" s="226" t="s">
        <v>855</v>
      </c>
      <c r="V314" s="226">
        <v>10.9</v>
      </c>
      <c r="W314" s="226">
        <v>7</v>
      </c>
      <c r="X314" s="226" t="s">
        <v>5</v>
      </c>
      <c r="Y314" s="226">
        <v>16.8</v>
      </c>
      <c r="Z314" s="224">
        <v>11000</v>
      </c>
      <c r="AA314" s="226" t="s">
        <v>5</v>
      </c>
      <c r="AB314" s="226" t="s">
        <v>5</v>
      </c>
      <c r="AC314" s="226" t="s">
        <v>5</v>
      </c>
      <c r="AD314" s="226">
        <v>0</v>
      </c>
      <c r="AE314" s="226" t="s">
        <v>2333</v>
      </c>
      <c r="AF314" s="226" t="s">
        <v>5</v>
      </c>
      <c r="AG314" s="224" t="s">
        <v>359</v>
      </c>
      <c r="AH314" s="226" t="s">
        <v>5</v>
      </c>
      <c r="AI314" s="226" t="s">
        <v>5</v>
      </c>
      <c r="AJ314" s="226" t="s">
        <v>5</v>
      </c>
      <c r="AK314" s="226" t="s">
        <v>5</v>
      </c>
      <c r="AL314" s="226">
        <v>0</v>
      </c>
      <c r="AM314" s="226" t="s">
        <v>5</v>
      </c>
      <c r="AN314" s="226" t="s">
        <v>5</v>
      </c>
      <c r="AO314" s="226" t="s">
        <v>5</v>
      </c>
      <c r="AQ314" s="226" t="s">
        <v>5</v>
      </c>
      <c r="AR314" s="226" t="s">
        <v>737</v>
      </c>
    </row>
    <row r="315" spans="1:44" ht="15" x14ac:dyDescent="0.25">
      <c r="A315" s="225">
        <v>10017301</v>
      </c>
      <c r="B315" s="223" t="s">
        <v>719</v>
      </c>
      <c r="C315" s="223" t="s">
        <v>720</v>
      </c>
      <c r="D315" s="226">
        <v>1</v>
      </c>
      <c r="E315" s="246" t="s">
        <v>20</v>
      </c>
      <c r="F315" s="226">
        <v>8</v>
      </c>
      <c r="G315" s="226">
        <v>1020</v>
      </c>
      <c r="H315" s="226" t="s">
        <v>318</v>
      </c>
      <c r="I315" s="227">
        <v>44569</v>
      </c>
      <c r="J315" s="226" t="s">
        <v>93</v>
      </c>
      <c r="K315" s="226">
        <v>5</v>
      </c>
      <c r="L315" s="226">
        <v>300</v>
      </c>
      <c r="M315" s="226" t="s">
        <v>846</v>
      </c>
      <c r="N315" s="226" t="s">
        <v>94</v>
      </c>
      <c r="O315" s="226" t="s">
        <v>54</v>
      </c>
      <c r="P315" s="226" t="s">
        <v>847</v>
      </c>
      <c r="Q315" s="224" t="s">
        <v>2563</v>
      </c>
      <c r="R315" s="226" t="s">
        <v>731</v>
      </c>
      <c r="S315" s="226" t="s">
        <v>848</v>
      </c>
      <c r="T315" s="226" t="s">
        <v>753</v>
      </c>
      <c r="U315" s="226" t="s">
        <v>855</v>
      </c>
      <c r="V315" s="226">
        <v>10.9</v>
      </c>
      <c r="W315" s="226">
        <v>7</v>
      </c>
      <c r="X315" s="226" t="s">
        <v>5</v>
      </c>
      <c r="Y315" s="226">
        <v>16.8</v>
      </c>
      <c r="Z315" s="224">
        <v>11000</v>
      </c>
      <c r="AA315" s="226" t="s">
        <v>5</v>
      </c>
      <c r="AB315" s="226" t="s">
        <v>5</v>
      </c>
      <c r="AC315" s="226" t="s">
        <v>5</v>
      </c>
      <c r="AD315" s="226">
        <v>0</v>
      </c>
      <c r="AE315" s="226" t="s">
        <v>2333</v>
      </c>
      <c r="AF315" s="226" t="s">
        <v>5</v>
      </c>
      <c r="AG315" s="224" t="s">
        <v>359</v>
      </c>
      <c r="AH315" s="226" t="s">
        <v>5</v>
      </c>
      <c r="AI315" s="226" t="s">
        <v>5</v>
      </c>
      <c r="AJ315" s="226" t="s">
        <v>5</v>
      </c>
      <c r="AK315" s="226" t="s">
        <v>5</v>
      </c>
      <c r="AL315" s="226">
        <v>0</v>
      </c>
      <c r="AM315" s="226" t="s">
        <v>5</v>
      </c>
      <c r="AN315" s="226" t="s">
        <v>5</v>
      </c>
      <c r="AO315" s="226" t="s">
        <v>5</v>
      </c>
      <c r="AQ315" s="226" t="s">
        <v>5</v>
      </c>
      <c r="AR315" s="226" t="s">
        <v>737</v>
      </c>
    </row>
    <row r="316" spans="1:44" x14ac:dyDescent="0.2">
      <c r="A316" s="225">
        <v>10002201</v>
      </c>
      <c r="B316" s="226" t="s">
        <v>630</v>
      </c>
      <c r="C316" s="226" t="s">
        <v>631</v>
      </c>
      <c r="D316" s="226">
        <v>2</v>
      </c>
      <c r="E316" s="246" t="s">
        <v>639</v>
      </c>
      <c r="F316" s="226">
        <v>7</v>
      </c>
      <c r="G316" s="226">
        <v>1020</v>
      </c>
      <c r="H316" s="226" t="s">
        <v>318</v>
      </c>
      <c r="I316" s="227">
        <v>44569</v>
      </c>
      <c r="J316" s="226" t="s">
        <v>93</v>
      </c>
      <c r="K316" s="226">
        <v>5</v>
      </c>
      <c r="L316" s="226">
        <v>300</v>
      </c>
      <c r="M316" s="226" t="s">
        <v>846</v>
      </c>
      <c r="N316" s="226" t="s">
        <v>94</v>
      </c>
      <c r="O316" s="226" t="s">
        <v>54</v>
      </c>
      <c r="P316" s="226" t="s">
        <v>847</v>
      </c>
      <c r="Q316" s="224" t="s">
        <v>2564</v>
      </c>
      <c r="R316" s="226" t="s">
        <v>731</v>
      </c>
      <c r="S316" s="226" t="s">
        <v>848</v>
      </c>
      <c r="T316" s="226" t="s">
        <v>753</v>
      </c>
      <c r="U316" s="226" t="s">
        <v>855</v>
      </c>
      <c r="V316" s="226">
        <v>10.9</v>
      </c>
      <c r="W316" s="226">
        <v>7</v>
      </c>
      <c r="X316" s="226" t="s">
        <v>5</v>
      </c>
      <c r="Y316" s="226">
        <v>16.8</v>
      </c>
      <c r="Z316" s="224">
        <v>300000</v>
      </c>
      <c r="AA316" s="226" t="s">
        <v>5</v>
      </c>
      <c r="AB316" s="226" t="s">
        <v>5</v>
      </c>
      <c r="AC316" s="226" t="s">
        <v>5</v>
      </c>
      <c r="AD316" s="226">
        <v>0</v>
      </c>
      <c r="AE316" s="226" t="s">
        <v>2333</v>
      </c>
      <c r="AF316" s="226" t="s">
        <v>5</v>
      </c>
      <c r="AG316" s="224" t="s">
        <v>359</v>
      </c>
      <c r="AH316" s="226" t="s">
        <v>5</v>
      </c>
      <c r="AI316" s="226" t="s">
        <v>5</v>
      </c>
      <c r="AJ316" s="226" t="s">
        <v>5</v>
      </c>
      <c r="AK316" s="226" t="s">
        <v>5</v>
      </c>
      <c r="AL316" s="226">
        <v>0</v>
      </c>
      <c r="AM316" s="226" t="s">
        <v>5</v>
      </c>
      <c r="AN316" s="226" t="s">
        <v>5</v>
      </c>
      <c r="AO316" s="226" t="s">
        <v>5</v>
      </c>
      <c r="AQ316" s="226" t="s">
        <v>5</v>
      </c>
      <c r="AR316" s="226" t="s">
        <v>737</v>
      </c>
    </row>
  </sheetData>
  <sheetProtection formatCells="0" selectLockedCells="1" autoFilter="0"/>
  <autoFilter ref="A13:AV306" xr:uid="{00000000-0009-0000-0000-000001000000}"/>
  <mergeCells count="54">
    <mergeCell ref="P8:P10"/>
    <mergeCell ref="B6:D7"/>
    <mergeCell ref="B8:B10"/>
    <mergeCell ref="AO9:AO10"/>
    <mergeCell ref="AQ9:AQ10"/>
    <mergeCell ref="S8:S10"/>
    <mergeCell ref="W8:X9"/>
    <mergeCell ref="Y9:Y10"/>
    <mergeCell ref="Y8:Z8"/>
    <mergeCell ref="Z9:Z10"/>
    <mergeCell ref="V9:V10"/>
    <mergeCell ref="U9:U10"/>
    <mergeCell ref="AA8:AA10"/>
    <mergeCell ref="Q6:AE7"/>
    <mergeCell ref="AB8:AB10"/>
    <mergeCell ref="AC8:AC10"/>
    <mergeCell ref="AD8:AD10"/>
    <mergeCell ref="AE8:AE10"/>
    <mergeCell ref="T8:T10"/>
    <mergeCell ref="U8:V8"/>
    <mergeCell ref="Q8:Q10"/>
    <mergeCell ref="R8:R10"/>
    <mergeCell ref="C8:C10"/>
    <mergeCell ref="D8:D10"/>
    <mergeCell ref="I8:I10"/>
    <mergeCell ref="E6:H7"/>
    <mergeCell ref="I6:P7"/>
    <mergeCell ref="E8:E10"/>
    <mergeCell ref="F8:F10"/>
    <mergeCell ref="G8:G10"/>
    <mergeCell ref="H8:H10"/>
    <mergeCell ref="J8:J10"/>
    <mergeCell ref="K8:K10"/>
    <mergeCell ref="L8:L10"/>
    <mergeCell ref="M8:M10"/>
    <mergeCell ref="N9:N10"/>
    <mergeCell ref="O9:O10"/>
    <mergeCell ref="N8:O8"/>
    <mergeCell ref="AF6:AS7"/>
    <mergeCell ref="AF8:AF10"/>
    <mergeCell ref="AH9:AH10"/>
    <mergeCell ref="AI9:AI10"/>
    <mergeCell ref="AJ9:AJ10"/>
    <mergeCell ref="AK9:AK10"/>
    <mergeCell ref="AL9:AL10"/>
    <mergeCell ref="AG8:AG10"/>
    <mergeCell ref="AH8:AI8"/>
    <mergeCell ref="AJ8:AK8"/>
    <mergeCell ref="AL8:AO8"/>
    <mergeCell ref="AP8:AP10"/>
    <mergeCell ref="AQ8:AS8"/>
    <mergeCell ref="AR9:AS9"/>
    <mergeCell ref="AM9:AM10"/>
    <mergeCell ref="AN9:AN10"/>
  </mergeCells>
  <conditionalFormatting sqref="B11:AB11 AF11:XFD11">
    <cfRule type="containsText" dxfId="167" priority="1951" operator="containsText" text="да">
      <formula>NOT(ISERROR(SEARCH("да",B11)))</formula>
    </cfRule>
  </conditionalFormatting>
  <conditionalFormatting sqref="AC11">
    <cfRule type="containsText" dxfId="166" priority="1950" operator="containsText" text="да">
      <formula>NOT(ISERROR(SEARCH("да",AC11)))</formula>
    </cfRule>
  </conditionalFormatting>
  <conditionalFormatting sqref="AD11">
    <cfRule type="containsText" dxfId="165" priority="1949" operator="containsText" text="да">
      <formula>NOT(ISERROR(SEARCH("да",AD11)))</formula>
    </cfRule>
  </conditionalFormatting>
  <conditionalFormatting sqref="AE12">
    <cfRule type="containsText" dxfId="164" priority="1948" operator="containsText" text="да">
      <formula>NOT(ISERROR(SEARCH("да",AE12)))</formula>
    </cfRule>
  </conditionalFormatting>
  <conditionalFormatting sqref="AE11">
    <cfRule type="containsText" dxfId="163" priority="1947" operator="containsText" text="да">
      <formula>NOT(ISERROR(SEARCH("да",AE11)))</formula>
    </cfRule>
  </conditionalFormatting>
  <conditionalFormatting sqref="A11">
    <cfRule type="containsText" dxfId="162" priority="222" operator="containsText" text="да">
      <formula>NOT(ISERROR(SEARCH("да",A11)))</formula>
    </cfRule>
  </conditionalFormatting>
  <conditionalFormatting sqref="S216">
    <cfRule type="duplicateValues" dxfId="161" priority="193"/>
  </conditionalFormatting>
  <conditionalFormatting sqref="S220">
    <cfRule type="duplicateValues" dxfId="160" priority="180"/>
  </conditionalFormatting>
  <conditionalFormatting sqref="S177">
    <cfRule type="duplicateValues" dxfId="159" priority="163"/>
  </conditionalFormatting>
  <conditionalFormatting sqref="S140">
    <cfRule type="duplicateValues" dxfId="158" priority="155"/>
  </conditionalFormatting>
  <conditionalFormatting sqref="S67">
    <cfRule type="duplicateValues" dxfId="157" priority="149"/>
  </conditionalFormatting>
  <conditionalFormatting sqref="S75">
    <cfRule type="duplicateValues" dxfId="156" priority="147"/>
  </conditionalFormatting>
  <conditionalFormatting sqref="S68">
    <cfRule type="duplicateValues" dxfId="155" priority="146"/>
  </conditionalFormatting>
  <conditionalFormatting sqref="S69">
    <cfRule type="duplicateValues" dxfId="154" priority="145"/>
  </conditionalFormatting>
  <conditionalFormatting sqref="S70">
    <cfRule type="duplicateValues" dxfId="153" priority="144"/>
  </conditionalFormatting>
  <conditionalFormatting sqref="S71">
    <cfRule type="duplicateValues" dxfId="152" priority="143"/>
  </conditionalFormatting>
  <conditionalFormatting sqref="S72">
    <cfRule type="duplicateValues" dxfId="151" priority="142"/>
  </conditionalFormatting>
  <conditionalFormatting sqref="S73">
    <cfRule type="duplicateValues" dxfId="150" priority="141"/>
  </conditionalFormatting>
  <conditionalFormatting sqref="S74">
    <cfRule type="duplicateValues" dxfId="149" priority="140"/>
  </conditionalFormatting>
  <conditionalFormatting sqref="S80">
    <cfRule type="duplicateValues" dxfId="148" priority="139"/>
  </conditionalFormatting>
  <conditionalFormatting sqref="S106">
    <cfRule type="duplicateValues" dxfId="147" priority="1952"/>
  </conditionalFormatting>
  <conditionalFormatting sqref="S81">
    <cfRule type="duplicateValues" dxfId="146" priority="137"/>
  </conditionalFormatting>
  <conditionalFormatting sqref="S82">
    <cfRule type="duplicateValues" dxfId="145" priority="136"/>
  </conditionalFormatting>
  <conditionalFormatting sqref="S83">
    <cfRule type="duplicateValues" dxfId="144" priority="135"/>
  </conditionalFormatting>
  <conditionalFormatting sqref="S84">
    <cfRule type="duplicateValues" dxfId="143" priority="134"/>
  </conditionalFormatting>
  <conditionalFormatting sqref="S85">
    <cfRule type="duplicateValues" dxfId="142" priority="133"/>
  </conditionalFormatting>
  <conditionalFormatting sqref="S86">
    <cfRule type="duplicateValues" dxfId="141" priority="132"/>
  </conditionalFormatting>
  <conditionalFormatting sqref="S87">
    <cfRule type="duplicateValues" dxfId="140" priority="131"/>
  </conditionalFormatting>
  <conditionalFormatting sqref="S88">
    <cfRule type="duplicateValues" dxfId="139" priority="130"/>
  </conditionalFormatting>
  <conditionalFormatting sqref="S89">
    <cfRule type="duplicateValues" dxfId="138" priority="129"/>
  </conditionalFormatting>
  <conditionalFormatting sqref="S90">
    <cfRule type="duplicateValues" dxfId="137" priority="128"/>
  </conditionalFormatting>
  <conditionalFormatting sqref="S91">
    <cfRule type="duplicateValues" dxfId="136" priority="127"/>
  </conditionalFormatting>
  <conditionalFormatting sqref="S92">
    <cfRule type="duplicateValues" dxfId="135" priority="126"/>
  </conditionalFormatting>
  <conditionalFormatting sqref="S93">
    <cfRule type="duplicateValues" dxfId="134" priority="125"/>
  </conditionalFormatting>
  <conditionalFormatting sqref="S94">
    <cfRule type="duplicateValues" dxfId="133" priority="124"/>
  </conditionalFormatting>
  <conditionalFormatting sqref="S95">
    <cfRule type="duplicateValues" dxfId="132" priority="123"/>
  </conditionalFormatting>
  <conditionalFormatting sqref="S96">
    <cfRule type="duplicateValues" dxfId="131" priority="122"/>
  </conditionalFormatting>
  <conditionalFormatting sqref="S97">
    <cfRule type="duplicateValues" dxfId="130" priority="121"/>
  </conditionalFormatting>
  <conditionalFormatting sqref="S98">
    <cfRule type="duplicateValues" dxfId="129" priority="120"/>
  </conditionalFormatting>
  <conditionalFormatting sqref="S99">
    <cfRule type="duplicateValues" dxfId="128" priority="119"/>
  </conditionalFormatting>
  <conditionalFormatting sqref="S100">
    <cfRule type="duplicateValues" dxfId="127" priority="118"/>
  </conditionalFormatting>
  <conditionalFormatting sqref="S101">
    <cfRule type="duplicateValues" dxfId="126" priority="117"/>
  </conditionalFormatting>
  <conditionalFormatting sqref="S102">
    <cfRule type="duplicateValues" dxfId="125" priority="116"/>
  </conditionalFormatting>
  <conditionalFormatting sqref="S103">
    <cfRule type="duplicateValues" dxfId="124" priority="115"/>
  </conditionalFormatting>
  <conditionalFormatting sqref="S104">
    <cfRule type="duplicateValues" dxfId="123" priority="114"/>
  </conditionalFormatting>
  <conditionalFormatting sqref="S105">
    <cfRule type="duplicateValues" dxfId="122" priority="113"/>
  </conditionalFormatting>
  <conditionalFormatting sqref="S114">
    <cfRule type="duplicateValues" dxfId="121" priority="112"/>
  </conditionalFormatting>
  <conditionalFormatting sqref="S121">
    <cfRule type="duplicateValues" dxfId="120" priority="111"/>
  </conditionalFormatting>
  <conditionalFormatting sqref="S115">
    <cfRule type="duplicateValues" dxfId="119" priority="110"/>
  </conditionalFormatting>
  <conditionalFormatting sqref="S116">
    <cfRule type="duplicateValues" dxfId="118" priority="109"/>
  </conditionalFormatting>
  <conditionalFormatting sqref="S117">
    <cfRule type="duplicateValues" dxfId="117" priority="108"/>
  </conditionalFormatting>
  <conditionalFormatting sqref="S118">
    <cfRule type="duplicateValues" dxfId="116" priority="107"/>
  </conditionalFormatting>
  <conditionalFormatting sqref="S119">
    <cfRule type="duplicateValues" dxfId="115" priority="106"/>
  </conditionalFormatting>
  <conditionalFormatting sqref="S120">
    <cfRule type="duplicateValues" dxfId="114" priority="105"/>
  </conditionalFormatting>
  <conditionalFormatting sqref="S124">
    <cfRule type="duplicateValues" dxfId="113" priority="104"/>
  </conditionalFormatting>
  <conditionalFormatting sqref="S136">
    <cfRule type="duplicateValues" dxfId="112" priority="103"/>
  </conditionalFormatting>
  <conditionalFormatting sqref="S125">
    <cfRule type="duplicateValues" dxfId="111" priority="102"/>
  </conditionalFormatting>
  <conditionalFormatting sqref="S126">
    <cfRule type="duplicateValues" dxfId="110" priority="101"/>
  </conditionalFormatting>
  <conditionalFormatting sqref="S127">
    <cfRule type="duplicateValues" dxfId="109" priority="100"/>
  </conditionalFormatting>
  <conditionalFormatting sqref="S128">
    <cfRule type="duplicateValues" dxfId="108" priority="99"/>
  </conditionalFormatting>
  <conditionalFormatting sqref="S129">
    <cfRule type="duplicateValues" dxfId="107" priority="97"/>
  </conditionalFormatting>
  <conditionalFormatting sqref="S130">
    <cfRule type="duplicateValues" dxfId="106" priority="93"/>
  </conditionalFormatting>
  <conditionalFormatting sqref="S131">
    <cfRule type="duplicateValues" dxfId="105" priority="92"/>
  </conditionalFormatting>
  <conditionalFormatting sqref="S132">
    <cfRule type="duplicateValues" dxfId="104" priority="91"/>
  </conditionalFormatting>
  <conditionalFormatting sqref="S133">
    <cfRule type="duplicateValues" dxfId="103" priority="90"/>
  </conditionalFormatting>
  <conditionalFormatting sqref="S134">
    <cfRule type="duplicateValues" dxfId="102" priority="89"/>
  </conditionalFormatting>
  <conditionalFormatting sqref="S135">
    <cfRule type="duplicateValues" dxfId="101" priority="88"/>
  </conditionalFormatting>
  <conditionalFormatting sqref="S141">
    <cfRule type="duplicateValues" dxfId="100" priority="86"/>
  </conditionalFormatting>
  <conditionalFormatting sqref="S142">
    <cfRule type="duplicateValues" dxfId="99" priority="85"/>
  </conditionalFormatting>
  <conditionalFormatting sqref="S143">
    <cfRule type="duplicateValues" dxfId="98" priority="84"/>
  </conditionalFormatting>
  <conditionalFormatting sqref="S144">
    <cfRule type="duplicateValues" dxfId="97" priority="83"/>
  </conditionalFormatting>
  <conditionalFormatting sqref="S145">
    <cfRule type="duplicateValues" dxfId="96" priority="82"/>
  </conditionalFormatting>
  <conditionalFormatting sqref="S146">
    <cfRule type="duplicateValues" dxfId="95" priority="81"/>
  </conditionalFormatting>
  <conditionalFormatting sqref="S164">
    <cfRule type="duplicateValues" dxfId="94" priority="77"/>
  </conditionalFormatting>
  <conditionalFormatting sqref="S165">
    <cfRule type="duplicateValues" dxfId="93" priority="76"/>
  </conditionalFormatting>
  <conditionalFormatting sqref="S166">
    <cfRule type="duplicateValues" dxfId="92" priority="75"/>
  </conditionalFormatting>
  <conditionalFormatting sqref="S167">
    <cfRule type="duplicateValues" dxfId="91" priority="74"/>
  </conditionalFormatting>
  <conditionalFormatting sqref="S168">
    <cfRule type="duplicateValues" dxfId="90" priority="73"/>
  </conditionalFormatting>
  <conditionalFormatting sqref="S170">
    <cfRule type="duplicateValues" dxfId="89" priority="72"/>
  </conditionalFormatting>
  <conditionalFormatting sqref="S171">
    <cfRule type="duplicateValues" dxfId="88" priority="71"/>
  </conditionalFormatting>
  <conditionalFormatting sqref="S172">
    <cfRule type="duplicateValues" dxfId="87" priority="70"/>
  </conditionalFormatting>
  <conditionalFormatting sqref="S173">
    <cfRule type="duplicateValues" dxfId="86" priority="69"/>
  </conditionalFormatting>
  <conditionalFormatting sqref="S174">
    <cfRule type="duplicateValues" dxfId="85" priority="68"/>
  </conditionalFormatting>
  <conditionalFormatting sqref="S179">
    <cfRule type="duplicateValues" dxfId="84" priority="67"/>
  </conditionalFormatting>
  <conditionalFormatting sqref="S180">
    <cfRule type="duplicateValues" dxfId="83" priority="66"/>
  </conditionalFormatting>
  <conditionalFormatting sqref="S182">
    <cfRule type="duplicateValues" dxfId="82" priority="65"/>
  </conditionalFormatting>
  <conditionalFormatting sqref="S183">
    <cfRule type="duplicateValues" dxfId="81" priority="64"/>
  </conditionalFormatting>
  <conditionalFormatting sqref="S184">
    <cfRule type="duplicateValues" dxfId="80" priority="63"/>
  </conditionalFormatting>
  <conditionalFormatting sqref="S185">
    <cfRule type="duplicateValues" dxfId="79" priority="62"/>
  </conditionalFormatting>
  <conditionalFormatting sqref="S186">
    <cfRule type="duplicateValues" dxfId="78" priority="61"/>
  </conditionalFormatting>
  <conditionalFormatting sqref="S187">
    <cfRule type="duplicateValues" dxfId="77" priority="60"/>
  </conditionalFormatting>
  <conditionalFormatting sqref="S188">
    <cfRule type="duplicateValues" dxfId="76" priority="59"/>
  </conditionalFormatting>
  <conditionalFormatting sqref="S192">
    <cfRule type="duplicateValues" dxfId="75" priority="58"/>
  </conditionalFormatting>
  <conditionalFormatting sqref="S193">
    <cfRule type="duplicateValues" dxfId="74" priority="57"/>
  </conditionalFormatting>
  <conditionalFormatting sqref="S194">
    <cfRule type="duplicateValues" dxfId="73" priority="56"/>
  </conditionalFormatting>
  <conditionalFormatting sqref="S195">
    <cfRule type="duplicateValues" dxfId="72" priority="55"/>
  </conditionalFormatting>
  <conditionalFormatting sqref="S196">
    <cfRule type="duplicateValues" dxfId="71" priority="54"/>
  </conditionalFormatting>
  <conditionalFormatting sqref="S197">
    <cfRule type="duplicateValues" dxfId="70" priority="53"/>
  </conditionalFormatting>
  <conditionalFormatting sqref="S200">
    <cfRule type="duplicateValues" dxfId="69" priority="52"/>
  </conditionalFormatting>
  <conditionalFormatting sqref="S203">
    <cfRule type="duplicateValues" dxfId="68" priority="51"/>
  </conditionalFormatting>
  <conditionalFormatting sqref="S204">
    <cfRule type="duplicateValues" dxfId="67" priority="50"/>
  </conditionalFormatting>
  <conditionalFormatting sqref="S205">
    <cfRule type="duplicateValues" dxfId="66" priority="49"/>
  </conditionalFormatting>
  <conditionalFormatting sqref="S208">
    <cfRule type="duplicateValues" dxfId="65" priority="48"/>
  </conditionalFormatting>
  <conditionalFormatting sqref="S209">
    <cfRule type="duplicateValues" dxfId="64" priority="47"/>
  </conditionalFormatting>
  <conditionalFormatting sqref="S211">
    <cfRule type="duplicateValues" dxfId="63" priority="46"/>
  </conditionalFormatting>
  <conditionalFormatting sqref="S212">
    <cfRule type="duplicateValues" dxfId="62" priority="45"/>
  </conditionalFormatting>
  <conditionalFormatting sqref="S213">
    <cfRule type="duplicateValues" dxfId="61" priority="44"/>
  </conditionalFormatting>
  <conditionalFormatting sqref="S217">
    <cfRule type="duplicateValues" dxfId="60" priority="43"/>
  </conditionalFormatting>
  <conditionalFormatting sqref="S218">
    <cfRule type="duplicateValues" dxfId="59" priority="42"/>
  </conditionalFormatting>
  <conditionalFormatting sqref="S221">
    <cfRule type="duplicateValues" dxfId="58" priority="41"/>
  </conditionalFormatting>
  <conditionalFormatting sqref="S222">
    <cfRule type="duplicateValues" dxfId="57" priority="40"/>
  </conditionalFormatting>
  <conditionalFormatting sqref="S223">
    <cfRule type="duplicateValues" dxfId="56" priority="39"/>
  </conditionalFormatting>
  <conditionalFormatting sqref="S224">
    <cfRule type="duplicateValues" dxfId="55" priority="38"/>
  </conditionalFormatting>
  <conditionalFormatting sqref="S225">
    <cfRule type="duplicateValues" dxfId="54" priority="37"/>
  </conditionalFormatting>
  <conditionalFormatting sqref="S226">
    <cfRule type="duplicateValues" dxfId="53" priority="36"/>
  </conditionalFormatting>
  <conditionalFormatting sqref="S227">
    <cfRule type="duplicateValues" dxfId="52" priority="35"/>
  </conditionalFormatting>
  <conditionalFormatting sqref="S228">
    <cfRule type="duplicateValues" dxfId="51" priority="34"/>
  </conditionalFormatting>
  <conditionalFormatting sqref="S230">
    <cfRule type="duplicateValues" dxfId="50" priority="33"/>
  </conditionalFormatting>
  <conditionalFormatting sqref="S232">
    <cfRule type="duplicateValues" dxfId="49" priority="32"/>
  </conditionalFormatting>
  <conditionalFormatting sqref="S234">
    <cfRule type="duplicateValues" dxfId="48" priority="31"/>
  </conditionalFormatting>
  <conditionalFormatting sqref="S235">
    <cfRule type="duplicateValues" dxfId="47" priority="30"/>
  </conditionalFormatting>
  <conditionalFormatting sqref="S236">
    <cfRule type="duplicateValues" dxfId="46" priority="29"/>
  </conditionalFormatting>
  <conditionalFormatting sqref="S238">
    <cfRule type="duplicateValues" dxfId="45" priority="28"/>
  </conditionalFormatting>
  <conditionalFormatting sqref="S239">
    <cfRule type="duplicateValues" dxfId="44" priority="27"/>
  </conditionalFormatting>
  <conditionalFormatting sqref="S240">
    <cfRule type="duplicateValues" dxfId="43" priority="26"/>
  </conditionalFormatting>
  <conditionalFormatting sqref="S241">
    <cfRule type="duplicateValues" dxfId="42" priority="25"/>
  </conditionalFormatting>
  <conditionalFormatting sqref="S242">
    <cfRule type="duplicateValues" dxfId="41" priority="24"/>
  </conditionalFormatting>
  <conditionalFormatting sqref="S243">
    <cfRule type="duplicateValues" dxfId="40" priority="23"/>
  </conditionalFormatting>
  <conditionalFormatting sqref="S244">
    <cfRule type="duplicateValues" dxfId="39" priority="22"/>
  </conditionalFormatting>
  <conditionalFormatting sqref="S246">
    <cfRule type="duplicateValues" dxfId="38" priority="21"/>
  </conditionalFormatting>
  <conditionalFormatting sqref="S247">
    <cfRule type="duplicateValues" dxfId="37" priority="20"/>
  </conditionalFormatting>
  <conditionalFormatting sqref="S250">
    <cfRule type="duplicateValues" dxfId="36" priority="19"/>
  </conditionalFormatting>
  <conditionalFormatting sqref="S252">
    <cfRule type="duplicateValues" dxfId="35" priority="18"/>
  </conditionalFormatting>
  <conditionalFormatting sqref="S253">
    <cfRule type="duplicateValues" dxfId="34" priority="17"/>
  </conditionalFormatting>
  <conditionalFormatting sqref="S254">
    <cfRule type="duplicateValues" dxfId="33" priority="16"/>
  </conditionalFormatting>
  <conditionalFormatting sqref="S258">
    <cfRule type="duplicateValues" dxfId="32" priority="15"/>
  </conditionalFormatting>
  <conditionalFormatting sqref="S259">
    <cfRule type="duplicateValues" dxfId="31" priority="14"/>
  </conditionalFormatting>
  <conditionalFormatting sqref="S261">
    <cfRule type="duplicateValues" dxfId="30" priority="13"/>
  </conditionalFormatting>
  <conditionalFormatting sqref="S264">
    <cfRule type="duplicateValues" dxfId="29" priority="12"/>
  </conditionalFormatting>
  <conditionalFormatting sqref="S265">
    <cfRule type="duplicateValues" dxfId="28" priority="11"/>
  </conditionalFormatting>
  <conditionalFormatting sqref="S268">
    <cfRule type="duplicateValues" dxfId="27" priority="10"/>
  </conditionalFormatting>
  <conditionalFormatting sqref="S271">
    <cfRule type="duplicateValues" dxfId="26" priority="9"/>
  </conditionalFormatting>
  <conditionalFormatting sqref="S273">
    <cfRule type="duplicateValues" dxfId="25" priority="8"/>
  </conditionalFormatting>
  <conditionalFormatting sqref="S275">
    <cfRule type="duplicateValues" dxfId="24" priority="6"/>
  </conditionalFormatting>
  <conditionalFormatting sqref="S276">
    <cfRule type="duplicateValues" dxfId="23" priority="5"/>
  </conditionalFormatting>
  <conditionalFormatting sqref="S277">
    <cfRule type="duplicateValues" dxfId="22" priority="4"/>
  </conditionalFormatting>
  <conditionalFormatting sqref="S278">
    <cfRule type="duplicateValues" dxfId="21" priority="3"/>
  </conditionalFormatting>
  <conditionalFormatting sqref="S280">
    <cfRule type="duplicateValues" dxfId="20" priority="2"/>
  </conditionalFormatting>
  <conditionalFormatting sqref="S289">
    <cfRule type="duplicateValues" dxfId="19" priority="1"/>
  </conditionalFormatting>
  <dataValidations count="22">
    <dataValidation type="whole" allowBlank="1" showInputMessage="1" showErrorMessage="1" sqref="G12 G14:G316" xr:uid="{00000000-0002-0000-0100-000000000000}">
      <formula1>0</formula1>
      <formula2>1420</formula2>
    </dataValidation>
    <dataValidation type="list" allowBlank="1" showInputMessage="1" showErrorMessage="1" errorTitle="Недопустимое значение" sqref="H12 H14:H1048576" xr:uid="{00000000-0002-0000-0100-000001000000}">
      <formula1>"подземный, надземный"</formula1>
    </dataValidation>
    <dataValidation type="list" allowBlank="1" showInputMessage="1" showErrorMessage="1" sqref="J12 J14:J1048576" xr:uid="{00000000-0002-0000-0100-000002000000}">
      <formula1>"со снятием изоляции, без снятия изоляции"</formula1>
    </dataValidation>
    <dataValidation type="list" allowBlank="1" showInputMessage="1" showErrorMessage="1" sqref="N12:O12 N14:O1048576" xr:uid="{00000000-0002-0000-0100-000003000000}">
      <formula1>"Да, Нет"</formula1>
    </dataValidation>
    <dataValidation type="decimal" allowBlank="1" showInputMessage="1" showErrorMessage="1" sqref="Y12 Y14:Y316" xr:uid="{00000000-0002-0000-0100-000004000000}">
      <formula1>0</formula1>
      <formula2>50</formula2>
    </dataValidation>
    <dataValidation type="whole" allowBlank="1" showInputMessage="1" showErrorMessage="1" sqref="AL12 Z12 AH12 AL14:AL316 AH14:AH316 Z14:Z316" xr:uid="{00000000-0002-0000-0100-000005000000}">
      <formula1>0</formula1>
      <formula2>19000</formula2>
    </dataValidation>
    <dataValidation type="whole" allowBlank="1" showInputMessage="1" showErrorMessage="1" sqref="AM12 AM14:AM316" xr:uid="{00000000-0002-0000-0100-000006000000}">
      <formula1>0</formula1>
      <formula2>4473</formula2>
    </dataValidation>
    <dataValidation type="list" allowBlank="1" showInputMessage="1" showErrorMessage="1" sqref="R12 R14:R1048576" xr:uid="{00000000-0002-0000-0100-000007000000}">
      <formula1>"Труба, Тройник, Отвод, Переход, Заглушка, КСС, Кольцо переходное, Патрубок усиленный, Люк-лаз, Кран, Обратный клапан"</formula1>
    </dataValidation>
    <dataValidation type="date" operator="lessThanOrEqual" allowBlank="1" showInputMessage="1" showErrorMessage="1" sqref="I12 AS12 AS14:AS316 I14:I316" xr:uid="{00000000-0002-0000-0100-000008000000}">
      <formula1 xml:space="preserve"> TODAY()</formula1>
    </dataValidation>
    <dataValidation type="decimal" allowBlank="1" showInputMessage="1" showErrorMessage="1" sqref="AB12:AC12 AB14:AC316" xr:uid="{00000000-0002-0000-0100-000009000000}">
      <formula1>0</formula1>
      <formula2>19</formula2>
    </dataValidation>
    <dataValidation type="list" allowBlank="1" showInputMessage="1" showErrorMessage="1" sqref="T12 T14:T1048576" xr:uid="{00000000-0002-0000-0100-00000A000000}">
      <formula1>"Замена, Ремонт, Эксплуатация, -"</formula1>
    </dataValidation>
    <dataValidation type="decimal" allowBlank="1" showInputMessage="1" showErrorMessage="1" sqref="AA12 AA14:AA316" xr:uid="{00000000-0002-0000-0100-00000B000000}">
      <formula1>0</formula1>
      <formula2>100</formula2>
    </dataValidation>
    <dataValidation type="decimal" allowBlank="1" showInputMessage="1" showErrorMessage="1" errorTitle="Неверное значение ориентации" error="Угловая  ориентация начала дефекта может принимать числовое значение от 0 до 12 часов" sqref="AK12 AK14:AK316" xr:uid="{00000000-0002-0000-0100-00000C000000}">
      <formula1>0</formula1>
      <formula2>12</formula2>
    </dataValidation>
    <dataValidation type="decimal" allowBlank="1" showInputMessage="1" showErrorMessage="1" errorTitle="Неверное значение ориентации" error="Угловая  ориентация начала дефекта может принимать числовое значение от 0 до 12 часов" sqref="AJ12 AJ14:AJ316" xr:uid="{00000000-0002-0000-0100-00000D000000}">
      <formula1>-12</formula1>
      <formula2>12</formula2>
    </dataValidation>
    <dataValidation type="decimal" allowBlank="1" showInputMessage="1" showErrorMessage="1" sqref="AN12 AN14:AN316" xr:uid="{00000000-0002-0000-0100-00000E000000}">
      <formula1>0</formula1>
      <formula2>710</formula2>
    </dataValidation>
    <dataValidation type="list" allowBlank="1" showInputMessage="1" showErrorMessage="1" sqref="AP12 AP14:AP1048576" xr:uid="{00000000-0002-0000-0100-00000F000000}">
      <formula1>"Аварийно-опасный, Предельный, Допустимый, Безопасный"</formula1>
    </dataValidation>
    <dataValidation type="list" allowBlank="1" showInputMessage="1" showErrorMessage="1" sqref="AR12 AR14:AR1048576" xr:uid="{00000000-0002-0000-0100-000010000000}">
      <formula1>"Замена, Замена катушки, Катушка, КШ, Контролируемая шлифовка, Сварка, Муфта, Замена покрытия, Не выполнен"</formula1>
    </dataValidation>
    <dataValidation type="decimal" allowBlank="1" showInputMessage="1" showErrorMessage="1" sqref="V12 V14:V316" xr:uid="{00000000-0002-0000-0100-000011000000}">
      <formula1>-3700</formula1>
      <formula2>3700</formula2>
    </dataValidation>
    <dataValidation type="list" allowBlank="1" showErrorMessage="1" errorTitle="Недопустимое значение" promptTitle="Строго в соотвествии со списком" prompt="К шлейфам также относятся ТТ узла подключения и перемычки I категории. Та часть, которая работает под высоким давлением, суммируется с выходным шлейфом, к которому подключена, а та, что под низким - с входным шлейфом." sqref="E12 E14:E1048576" xr:uid="{00000000-0002-0000-0100-000012000000}">
      <formula1>"входной шлейф, выходной шлейф, промплощадка"</formula1>
    </dataValidation>
    <dataValidation type="decimal" allowBlank="1" showInputMessage="1" showErrorMessage="1" sqref="AD12 AD14:AD316" xr:uid="{00000000-0002-0000-0100-000013000000}">
      <formula1>0</formula1>
      <formula2>90</formula2>
    </dataValidation>
    <dataValidation type="decimal" allowBlank="1" showInputMessage="1" showErrorMessage="1" sqref="L12 L14:L316" xr:uid="{00000000-0002-0000-0100-000014000000}">
      <formula1>0</formula1>
      <formula2>19000</formula2>
    </dataValidation>
    <dataValidation type="list" allowBlank="1" showInputMessage="1" showErrorMessage="1" sqref="AQ12 AQ14:AQ1048576" xr:uid="{00000000-0002-0000-0100-000015000000}">
      <formula1>"Замена, Замена/муфта/катушка, Ремонт, Эксплуатация,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73" r:id="rId4" name="Ж.2HelpButton">
              <controlPr defaultSize="0" print="0" autoFill="0" autoPict="0" macro="[0]!GetHelp" altText="1">
                <anchor>
                  <from>
                    <xdr:col>1</xdr:col>
                    <xdr:colOff>28575</xdr:colOff>
                    <xdr:row>12</xdr:row>
                    <xdr:rowOff>0</xdr:rowOff>
                  </from>
                  <to>
                    <xdr:col>1</xdr:col>
                    <xdr:colOff>266700</xdr:colOff>
                    <xdr:row>13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16000000}">
          <x14:formula1>
            <xm:f>Проверка!$U$2:$U$143</xm:f>
          </x14:formula1>
          <xm:sqref>AG12 AG14:AG1048576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pageSetUpPr fitToPage="1"/>
  </sheetPr>
  <dimension ref="A1:S822"/>
  <sheetViews>
    <sheetView topLeftCell="A60" zoomScale="70" zoomScaleNormal="70" workbookViewId="0">
      <selection activeCell="P14" sqref="P14:P822"/>
    </sheetView>
  </sheetViews>
  <sheetFormatPr defaultColWidth="9.140625" defaultRowHeight="15" x14ac:dyDescent="0.25"/>
  <cols>
    <col min="1" max="1" width="26.7109375" style="41" customWidth="1"/>
    <col min="2" max="2" width="25.5703125" style="41" customWidth="1"/>
    <col min="3" max="3" width="23.140625" style="41" customWidth="1"/>
    <col min="4" max="4" width="24.140625" style="41" customWidth="1"/>
    <col min="5" max="5" width="12.85546875" style="41" customWidth="1"/>
    <col min="6" max="6" width="9.5703125" style="41" customWidth="1"/>
    <col min="7" max="7" width="6.5703125" style="41" customWidth="1"/>
    <col min="8" max="8" width="6.28515625" style="41" customWidth="1"/>
    <col min="9" max="9" width="6.5703125" style="41" customWidth="1"/>
    <col min="10" max="10" width="5.140625" style="41" customWidth="1"/>
    <col min="11" max="12" width="6.5703125" style="41" customWidth="1"/>
    <col min="13" max="14" width="7.28515625" style="41" customWidth="1"/>
    <col min="15" max="15" width="6.5703125" style="41" customWidth="1"/>
    <col min="16" max="16" width="11.28515625" style="41" customWidth="1"/>
    <col min="17" max="17" width="11" style="41" customWidth="1"/>
    <col min="18" max="18" width="12.85546875" style="41" customWidth="1"/>
    <col min="19" max="16384" width="9.140625" style="172"/>
  </cols>
  <sheetData>
    <row r="1" spans="1:19" s="170" customFormat="1" hidden="1" x14ac:dyDescent="0.25">
      <c r="A1" s="42"/>
      <c r="B1" s="42"/>
      <c r="C1" s="42"/>
      <c r="D1" s="42"/>
      <c r="E1" s="42"/>
      <c r="F1" s="42"/>
      <c r="G1" s="42"/>
      <c r="H1" s="42"/>
      <c r="I1" s="42"/>
      <c r="J1" s="42"/>
      <c r="K1" s="42"/>
      <c r="L1" s="42"/>
      <c r="M1" s="42"/>
      <c r="N1" s="42"/>
      <c r="O1" s="42"/>
      <c r="P1" s="42"/>
      <c r="Q1" s="42"/>
      <c r="R1" s="42"/>
    </row>
    <row r="2" spans="1:19" s="170" customFormat="1" hidden="1" x14ac:dyDescent="0.25">
      <c r="A2" s="42"/>
      <c r="B2" s="42"/>
      <c r="C2" s="42"/>
      <c r="D2" s="42"/>
      <c r="E2" s="42"/>
      <c r="F2" s="42"/>
      <c r="G2" s="42"/>
      <c r="H2" s="42"/>
      <c r="I2" s="42"/>
      <c r="J2" s="42"/>
      <c r="K2" s="42"/>
      <c r="L2" s="42"/>
      <c r="M2" s="42"/>
      <c r="N2" s="42"/>
      <c r="O2" s="42"/>
      <c r="P2" s="42"/>
      <c r="Q2" s="42"/>
      <c r="R2" s="42"/>
    </row>
    <row r="3" spans="1:19" s="170" customFormat="1" hidden="1" x14ac:dyDescent="0.25">
      <c r="A3" s="42"/>
      <c r="B3" s="42"/>
      <c r="C3" s="42"/>
      <c r="D3" s="42"/>
      <c r="E3" s="42"/>
      <c r="F3" s="42"/>
      <c r="G3" s="42"/>
      <c r="H3" s="42"/>
      <c r="I3" s="42"/>
      <c r="J3" s="42"/>
      <c r="K3" s="42"/>
      <c r="L3" s="42"/>
      <c r="M3" s="42"/>
      <c r="N3" s="42"/>
      <c r="O3" s="42"/>
      <c r="P3" s="42"/>
      <c r="Q3" s="42"/>
      <c r="R3" s="42"/>
    </row>
    <row r="4" spans="1:19" s="170" customFormat="1" hidden="1" x14ac:dyDescent="0.25">
      <c r="A4" s="42"/>
      <c r="B4" s="42"/>
      <c r="C4" s="42"/>
      <c r="D4" s="42"/>
      <c r="E4" s="42"/>
      <c r="F4" s="42"/>
      <c r="G4" s="42"/>
      <c r="H4" s="42"/>
      <c r="I4" s="42"/>
      <c r="J4" s="42"/>
      <c r="K4" s="42"/>
      <c r="L4" s="42"/>
      <c r="M4" s="42"/>
      <c r="N4" s="42"/>
      <c r="O4" s="42"/>
      <c r="P4" s="42"/>
      <c r="Q4" s="42"/>
      <c r="R4" s="42"/>
    </row>
    <row r="5" spans="1:19" s="170" customFormat="1" hidden="1" x14ac:dyDescent="0.25">
      <c r="A5" s="42"/>
      <c r="B5" s="42"/>
      <c r="C5" s="42"/>
      <c r="D5" s="42"/>
      <c r="E5" s="42"/>
      <c r="F5" s="42"/>
      <c r="G5" s="42"/>
      <c r="H5" s="42"/>
      <c r="I5" s="42"/>
      <c r="J5" s="42"/>
      <c r="K5" s="42"/>
      <c r="L5" s="42"/>
      <c r="M5" s="42"/>
      <c r="N5" s="42"/>
      <c r="O5" s="42"/>
      <c r="P5" s="42"/>
      <c r="Q5" s="42"/>
      <c r="R5" s="42"/>
    </row>
    <row r="6" spans="1:19" s="170" customFormat="1" ht="37.5" customHeight="1" x14ac:dyDescent="0.25">
      <c r="A6" s="318" t="s">
        <v>31</v>
      </c>
      <c r="B6" s="293" t="s">
        <v>365</v>
      </c>
      <c r="C6" s="293" t="s">
        <v>76</v>
      </c>
      <c r="D6" s="293" t="s">
        <v>60</v>
      </c>
      <c r="E6" s="284" t="s">
        <v>153</v>
      </c>
      <c r="F6" s="293" t="s">
        <v>61</v>
      </c>
      <c r="G6" s="293"/>
      <c r="H6" s="293" t="s">
        <v>451</v>
      </c>
      <c r="I6" s="293"/>
      <c r="J6" s="285" t="s">
        <v>62</v>
      </c>
      <c r="K6" s="293" t="s">
        <v>63</v>
      </c>
      <c r="L6" s="293"/>
      <c r="M6" s="293"/>
      <c r="N6" s="293"/>
      <c r="O6" s="293"/>
      <c r="P6" s="293"/>
      <c r="Q6" s="293"/>
      <c r="R6" s="293"/>
    </row>
    <row r="7" spans="1:19" s="170" customFormat="1" ht="44.25" customHeight="1" x14ac:dyDescent="0.25">
      <c r="A7" s="318"/>
      <c r="B7" s="293"/>
      <c r="C7" s="293"/>
      <c r="D7" s="293"/>
      <c r="E7" s="284"/>
      <c r="F7" s="285" t="s">
        <v>64</v>
      </c>
      <c r="G7" s="285" t="s">
        <v>65</v>
      </c>
      <c r="H7" s="285" t="s">
        <v>64</v>
      </c>
      <c r="I7" s="285" t="s">
        <v>66</v>
      </c>
      <c r="J7" s="285"/>
      <c r="K7" s="293" t="s">
        <v>67</v>
      </c>
      <c r="L7" s="293"/>
      <c r="M7" s="285" t="s">
        <v>68</v>
      </c>
      <c r="N7" s="285" t="s">
        <v>379</v>
      </c>
      <c r="O7" s="285" t="s">
        <v>69</v>
      </c>
      <c r="P7" s="293" t="s">
        <v>70</v>
      </c>
      <c r="Q7" s="293"/>
      <c r="R7" s="293" t="s">
        <v>71</v>
      </c>
    </row>
    <row r="8" spans="1:19" s="170" customFormat="1" ht="36.75" customHeight="1" x14ac:dyDescent="0.25">
      <c r="A8" s="318"/>
      <c r="B8" s="293"/>
      <c r="C8" s="293"/>
      <c r="D8" s="293"/>
      <c r="E8" s="284"/>
      <c r="F8" s="285"/>
      <c r="G8" s="285"/>
      <c r="H8" s="285"/>
      <c r="I8" s="285"/>
      <c r="J8" s="285"/>
      <c r="K8" s="285" t="s">
        <v>72</v>
      </c>
      <c r="L8" s="285" t="s">
        <v>73</v>
      </c>
      <c r="M8" s="285"/>
      <c r="N8" s="285"/>
      <c r="O8" s="285"/>
      <c r="P8" s="285" t="s">
        <v>378</v>
      </c>
      <c r="Q8" s="285" t="s">
        <v>74</v>
      </c>
      <c r="R8" s="293"/>
    </row>
    <row r="9" spans="1:19" s="170" customFormat="1" ht="18" customHeight="1" x14ac:dyDescent="0.25">
      <c r="A9" s="318"/>
      <c r="B9" s="293"/>
      <c r="C9" s="293"/>
      <c r="D9" s="293"/>
      <c r="E9" s="284"/>
      <c r="F9" s="285"/>
      <c r="G9" s="285"/>
      <c r="H9" s="285"/>
      <c r="I9" s="285"/>
      <c r="J9" s="285"/>
      <c r="K9" s="285"/>
      <c r="L9" s="285"/>
      <c r="M9" s="285"/>
      <c r="N9" s="285"/>
      <c r="O9" s="285"/>
      <c r="P9" s="285"/>
      <c r="Q9" s="285"/>
      <c r="R9" s="293"/>
    </row>
    <row r="10" spans="1:19" s="170" customFormat="1" x14ac:dyDescent="0.25">
      <c r="A10" s="318"/>
      <c r="B10" s="293"/>
      <c r="C10" s="293"/>
      <c r="D10" s="293"/>
      <c r="E10" s="284"/>
      <c r="F10" s="285"/>
      <c r="G10" s="285"/>
      <c r="H10" s="285"/>
      <c r="I10" s="285"/>
      <c r="J10" s="285"/>
      <c r="K10" s="285"/>
      <c r="L10" s="285"/>
      <c r="M10" s="285"/>
      <c r="N10" s="285"/>
      <c r="O10" s="285"/>
      <c r="P10" s="285"/>
      <c r="Q10" s="285"/>
      <c r="R10" s="293"/>
    </row>
    <row r="11" spans="1:19" s="171" customFormat="1" ht="12.75" x14ac:dyDescent="0.2">
      <c r="A11" s="164" t="s">
        <v>88</v>
      </c>
      <c r="B11" s="164" t="s">
        <v>89</v>
      </c>
      <c r="C11" s="164" t="s">
        <v>89</v>
      </c>
      <c r="D11" s="164" t="s">
        <v>89</v>
      </c>
      <c r="E11" s="164" t="s">
        <v>88</v>
      </c>
      <c r="F11" s="164" t="s">
        <v>88</v>
      </c>
      <c r="G11" s="164" t="s">
        <v>89</v>
      </c>
      <c r="H11" s="164" t="s">
        <v>88</v>
      </c>
      <c r="I11" s="164" t="s">
        <v>89</v>
      </c>
      <c r="J11" s="164" t="s">
        <v>89</v>
      </c>
      <c r="K11" s="164" t="s">
        <v>88</v>
      </c>
      <c r="L11" s="164" t="s">
        <v>89</v>
      </c>
      <c r="M11" s="164" t="s">
        <v>88</v>
      </c>
      <c r="N11" s="164" t="s">
        <v>89</v>
      </c>
      <c r="O11" s="164" t="s">
        <v>89</v>
      </c>
      <c r="P11" s="164" t="s">
        <v>88</v>
      </c>
      <c r="Q11" s="164" t="s">
        <v>89</v>
      </c>
      <c r="R11" s="164" t="s">
        <v>89</v>
      </c>
    </row>
    <row r="12" spans="1:19" s="170" customFormat="1" x14ac:dyDescent="0.25">
      <c r="A12" s="44" t="s">
        <v>91</v>
      </c>
      <c r="B12" s="45" t="s">
        <v>77</v>
      </c>
      <c r="C12" s="45" t="s">
        <v>81</v>
      </c>
      <c r="D12" s="45" t="s">
        <v>366</v>
      </c>
      <c r="E12" s="42" t="s">
        <v>386</v>
      </c>
      <c r="F12" s="46" t="s">
        <v>78</v>
      </c>
      <c r="G12" s="45">
        <v>2.5</v>
      </c>
      <c r="H12" s="46" t="s">
        <v>79</v>
      </c>
      <c r="I12" s="45">
        <v>0.1</v>
      </c>
      <c r="J12" s="45" t="s">
        <v>80</v>
      </c>
      <c r="K12" s="193">
        <v>600</v>
      </c>
      <c r="L12" s="45">
        <v>460</v>
      </c>
      <c r="M12" s="193">
        <v>600</v>
      </c>
      <c r="N12" s="47" t="s">
        <v>75</v>
      </c>
      <c r="O12" s="47" t="s">
        <v>75</v>
      </c>
      <c r="P12" s="192">
        <v>29</v>
      </c>
      <c r="Q12" s="47">
        <v>37</v>
      </c>
      <c r="R12" s="47">
        <v>85</v>
      </c>
    </row>
    <row r="13" spans="1:19" s="170" customFormat="1" x14ac:dyDescent="0.25">
      <c r="A13" s="217" t="s">
        <v>511</v>
      </c>
      <c r="B13" s="63">
        <v>2</v>
      </c>
      <c r="C13" s="63">
        <v>3</v>
      </c>
      <c r="D13" s="63">
        <v>4</v>
      </c>
      <c r="E13" s="63">
        <v>5</v>
      </c>
      <c r="F13" s="63">
        <v>6</v>
      </c>
      <c r="G13" s="63">
        <v>7</v>
      </c>
      <c r="H13" s="63">
        <v>8</v>
      </c>
      <c r="I13" s="63">
        <v>9</v>
      </c>
      <c r="J13" s="63">
        <v>10</v>
      </c>
      <c r="K13" s="63">
        <v>11</v>
      </c>
      <c r="L13" s="63">
        <v>12</v>
      </c>
      <c r="M13" s="63">
        <v>13</v>
      </c>
      <c r="N13" s="63">
        <v>14</v>
      </c>
      <c r="O13" s="63">
        <v>15</v>
      </c>
      <c r="P13" s="63">
        <v>16</v>
      </c>
      <c r="Q13" s="63">
        <v>17</v>
      </c>
      <c r="R13" s="63">
        <v>18</v>
      </c>
    </row>
    <row r="14" spans="1:19" x14ac:dyDescent="0.25">
      <c r="A14" s="228" t="s">
        <v>773</v>
      </c>
      <c r="B14" s="228" t="s">
        <v>75</v>
      </c>
      <c r="C14" s="228" t="s">
        <v>864</v>
      </c>
      <c r="D14" s="228" t="s">
        <v>865</v>
      </c>
      <c r="E14" s="228" t="s">
        <v>75</v>
      </c>
      <c r="F14" s="228">
        <v>1020</v>
      </c>
      <c r="G14" s="228" t="s">
        <v>75</v>
      </c>
      <c r="H14" s="228">
        <v>21.5</v>
      </c>
      <c r="I14" s="228" t="s">
        <v>75</v>
      </c>
      <c r="J14" s="228" t="s">
        <v>75</v>
      </c>
      <c r="K14" s="228">
        <v>507</v>
      </c>
      <c r="L14" s="228" t="s">
        <v>75</v>
      </c>
      <c r="M14" s="228">
        <v>618</v>
      </c>
      <c r="N14" s="228" t="s">
        <v>75</v>
      </c>
      <c r="O14" s="228" t="s">
        <v>75</v>
      </c>
      <c r="P14" s="228">
        <v>132</v>
      </c>
      <c r="Q14" s="228" t="s">
        <v>75</v>
      </c>
      <c r="R14" s="228" t="s">
        <v>75</v>
      </c>
      <c r="S14" s="228"/>
    </row>
    <row r="15" spans="1:19" x14ac:dyDescent="0.25">
      <c r="A15" s="228" t="s">
        <v>734</v>
      </c>
      <c r="B15" s="228" t="s">
        <v>75</v>
      </c>
      <c r="C15" s="228" t="s">
        <v>866</v>
      </c>
      <c r="D15" s="228" t="s">
        <v>75</v>
      </c>
      <c r="E15" s="228" t="s">
        <v>75</v>
      </c>
      <c r="F15" s="245" t="s">
        <v>867</v>
      </c>
      <c r="G15" s="228" t="s">
        <v>75</v>
      </c>
      <c r="H15" s="245" t="s">
        <v>868</v>
      </c>
      <c r="I15" s="228" t="s">
        <v>75</v>
      </c>
      <c r="J15" s="228" t="s">
        <v>75</v>
      </c>
      <c r="K15" s="228">
        <v>419</v>
      </c>
      <c r="L15" s="228" t="s">
        <v>75</v>
      </c>
      <c r="M15" s="228">
        <v>400</v>
      </c>
      <c r="N15" s="228" t="s">
        <v>75</v>
      </c>
      <c r="O15" s="228" t="s">
        <v>75</v>
      </c>
      <c r="P15" s="228">
        <v>313</v>
      </c>
      <c r="Q15" s="228" t="s">
        <v>75</v>
      </c>
      <c r="R15" s="228" t="s">
        <v>75</v>
      </c>
      <c r="S15" s="228"/>
    </row>
    <row r="16" spans="1:19" x14ac:dyDescent="0.25">
      <c r="A16" s="228" t="s">
        <v>735</v>
      </c>
      <c r="B16" s="228" t="s">
        <v>75</v>
      </c>
      <c r="C16" s="228" t="s">
        <v>866</v>
      </c>
      <c r="D16" s="228" t="s">
        <v>75</v>
      </c>
      <c r="E16" s="228" t="s">
        <v>75</v>
      </c>
      <c r="F16" s="245" t="s">
        <v>869</v>
      </c>
      <c r="G16" s="228" t="s">
        <v>75</v>
      </c>
      <c r="H16" s="245" t="s">
        <v>870</v>
      </c>
      <c r="I16" s="228" t="s">
        <v>75</v>
      </c>
      <c r="J16" s="228" t="s">
        <v>75</v>
      </c>
      <c r="K16" s="228">
        <v>470</v>
      </c>
      <c r="L16" s="228" t="s">
        <v>75</v>
      </c>
      <c r="M16" s="228">
        <v>400</v>
      </c>
      <c r="N16" s="228" t="s">
        <v>75</v>
      </c>
      <c r="O16" s="228" t="s">
        <v>75</v>
      </c>
      <c r="P16" s="228">
        <v>313</v>
      </c>
      <c r="Q16" s="228" t="s">
        <v>75</v>
      </c>
      <c r="R16" s="228" t="s">
        <v>75</v>
      </c>
      <c r="S16" s="228"/>
    </row>
    <row r="17" spans="1:19" x14ac:dyDescent="0.25">
      <c r="A17" s="228" t="s">
        <v>871</v>
      </c>
      <c r="B17" s="228" t="s">
        <v>872</v>
      </c>
      <c r="C17" s="228" t="s">
        <v>866</v>
      </c>
      <c r="D17" s="228" t="s">
        <v>75</v>
      </c>
      <c r="E17" s="228" t="s">
        <v>75</v>
      </c>
      <c r="F17" s="245" t="s">
        <v>873</v>
      </c>
      <c r="G17" s="228" t="s">
        <v>75</v>
      </c>
      <c r="H17" s="245" t="s">
        <v>874</v>
      </c>
      <c r="I17" s="228" t="s">
        <v>75</v>
      </c>
      <c r="J17" s="228" t="s">
        <v>75</v>
      </c>
      <c r="K17" s="228">
        <v>419</v>
      </c>
      <c r="L17" s="228" t="s">
        <v>75</v>
      </c>
      <c r="M17" s="228">
        <v>400</v>
      </c>
      <c r="N17" s="228" t="s">
        <v>75</v>
      </c>
      <c r="O17" s="228" t="s">
        <v>75</v>
      </c>
      <c r="P17" s="228">
        <v>313</v>
      </c>
      <c r="Q17" s="228" t="s">
        <v>75</v>
      </c>
      <c r="R17" s="228" t="s">
        <v>75</v>
      </c>
      <c r="S17" s="228"/>
    </row>
    <row r="18" spans="1:19" x14ac:dyDescent="0.25">
      <c r="A18" s="228" t="s">
        <v>875</v>
      </c>
      <c r="B18" s="228" t="s">
        <v>876</v>
      </c>
      <c r="C18" s="228" t="s">
        <v>877</v>
      </c>
      <c r="D18" s="228" t="s">
        <v>75</v>
      </c>
      <c r="E18" s="228" t="s">
        <v>75</v>
      </c>
      <c r="F18" s="245" t="s">
        <v>878</v>
      </c>
      <c r="G18" s="228" t="s">
        <v>75</v>
      </c>
      <c r="H18" s="228">
        <v>28</v>
      </c>
      <c r="I18" s="228" t="s">
        <v>75</v>
      </c>
      <c r="J18" s="228" t="s">
        <v>75</v>
      </c>
      <c r="K18" s="228">
        <v>470</v>
      </c>
      <c r="L18" s="228" t="s">
        <v>75</v>
      </c>
      <c r="M18" s="228">
        <v>400</v>
      </c>
      <c r="N18" s="228" t="s">
        <v>75</v>
      </c>
      <c r="O18" s="228" t="s">
        <v>75</v>
      </c>
      <c r="P18" s="228">
        <v>160</v>
      </c>
      <c r="Q18" s="228" t="s">
        <v>75</v>
      </c>
      <c r="R18" s="228" t="s">
        <v>75</v>
      </c>
      <c r="S18" s="228"/>
    </row>
    <row r="19" spans="1:19" x14ac:dyDescent="0.25">
      <c r="A19" s="228" t="s">
        <v>844</v>
      </c>
      <c r="B19" s="228" t="s">
        <v>876</v>
      </c>
      <c r="C19" s="228" t="s">
        <v>877</v>
      </c>
      <c r="D19" s="228" t="s">
        <v>75</v>
      </c>
      <c r="E19" s="228" t="s">
        <v>75</v>
      </c>
      <c r="F19" s="245" t="s">
        <v>879</v>
      </c>
      <c r="G19" s="228" t="s">
        <v>75</v>
      </c>
      <c r="H19" s="228">
        <v>20</v>
      </c>
      <c r="I19" s="228" t="s">
        <v>75</v>
      </c>
      <c r="J19" s="228" t="s">
        <v>75</v>
      </c>
      <c r="K19" s="228">
        <v>419</v>
      </c>
      <c r="L19" s="228" t="s">
        <v>75</v>
      </c>
      <c r="M19" s="228">
        <v>400</v>
      </c>
      <c r="N19" s="228" t="s">
        <v>75</v>
      </c>
      <c r="O19" s="228" t="s">
        <v>75</v>
      </c>
      <c r="P19" s="228">
        <v>39</v>
      </c>
      <c r="Q19" s="228" t="s">
        <v>75</v>
      </c>
      <c r="R19" s="228" t="s">
        <v>75</v>
      </c>
      <c r="S19" s="228"/>
    </row>
    <row r="20" spans="1:19" x14ac:dyDescent="0.25">
      <c r="A20" s="228" t="s">
        <v>880</v>
      </c>
      <c r="B20" s="228" t="s">
        <v>75</v>
      </c>
      <c r="C20" s="228" t="s">
        <v>864</v>
      </c>
      <c r="D20" s="228" t="s">
        <v>865</v>
      </c>
      <c r="E20" s="228" t="s">
        <v>75</v>
      </c>
      <c r="F20" s="228">
        <v>1020</v>
      </c>
      <c r="G20" s="228" t="s">
        <v>75</v>
      </c>
      <c r="H20" s="228">
        <v>21.5</v>
      </c>
      <c r="I20" s="228" t="s">
        <v>75</v>
      </c>
      <c r="J20" s="228" t="s">
        <v>75</v>
      </c>
      <c r="K20" s="228">
        <v>507</v>
      </c>
      <c r="L20" s="228" t="s">
        <v>75</v>
      </c>
      <c r="M20" s="228">
        <v>618</v>
      </c>
      <c r="N20" s="228" t="s">
        <v>75</v>
      </c>
      <c r="O20" s="228" t="s">
        <v>75</v>
      </c>
      <c r="P20" s="228">
        <v>132</v>
      </c>
      <c r="Q20" s="228" t="s">
        <v>75</v>
      </c>
      <c r="R20" s="228" t="s">
        <v>75</v>
      </c>
      <c r="S20" s="228"/>
    </row>
    <row r="21" spans="1:19" x14ac:dyDescent="0.25">
      <c r="A21" s="228" t="s">
        <v>881</v>
      </c>
      <c r="B21" s="228" t="s">
        <v>882</v>
      </c>
      <c r="C21" s="228" t="s">
        <v>883</v>
      </c>
      <c r="D21" s="228" t="s">
        <v>884</v>
      </c>
      <c r="E21" s="228" t="s">
        <v>885</v>
      </c>
      <c r="F21" s="245" t="s">
        <v>886</v>
      </c>
      <c r="G21" s="228" t="s">
        <v>75</v>
      </c>
      <c r="H21" s="245" t="s">
        <v>887</v>
      </c>
      <c r="I21" s="228" t="s">
        <v>75</v>
      </c>
      <c r="J21" s="228" t="s">
        <v>80</v>
      </c>
      <c r="K21" s="228">
        <v>340</v>
      </c>
      <c r="L21" s="228" t="s">
        <v>75</v>
      </c>
      <c r="M21" s="228">
        <v>685</v>
      </c>
      <c r="N21" s="228" t="s">
        <v>75</v>
      </c>
      <c r="O21" s="228" t="s">
        <v>75</v>
      </c>
      <c r="P21" s="228">
        <v>169</v>
      </c>
      <c r="Q21" s="228" t="s">
        <v>75</v>
      </c>
      <c r="R21" s="228" t="s">
        <v>75</v>
      </c>
      <c r="S21" s="228"/>
    </row>
    <row r="22" spans="1:19" x14ac:dyDescent="0.25">
      <c r="A22" s="228" t="s">
        <v>774</v>
      </c>
      <c r="B22" s="228" t="s">
        <v>75</v>
      </c>
      <c r="C22" s="228" t="s">
        <v>75</v>
      </c>
      <c r="D22" s="228" t="s">
        <v>75</v>
      </c>
      <c r="E22" s="228" t="s">
        <v>75</v>
      </c>
      <c r="F22" s="245" t="s">
        <v>888</v>
      </c>
      <c r="G22" s="228" t="s">
        <v>75</v>
      </c>
      <c r="H22" s="245" t="s">
        <v>889</v>
      </c>
      <c r="I22" s="228" t="s">
        <v>75</v>
      </c>
      <c r="J22" s="228" t="s">
        <v>75</v>
      </c>
      <c r="K22" s="228">
        <v>340</v>
      </c>
      <c r="L22" s="228" t="s">
        <v>75</v>
      </c>
      <c r="M22" s="228">
        <v>400</v>
      </c>
      <c r="N22" s="228" t="s">
        <v>75</v>
      </c>
      <c r="O22" s="228" t="s">
        <v>75</v>
      </c>
      <c r="P22" s="228">
        <v>169</v>
      </c>
      <c r="Q22" s="228" t="s">
        <v>75</v>
      </c>
      <c r="R22" s="228" t="s">
        <v>75</v>
      </c>
      <c r="S22" s="228"/>
    </row>
    <row r="23" spans="1:19" x14ac:dyDescent="0.25">
      <c r="A23" s="228" t="s">
        <v>758</v>
      </c>
      <c r="B23" s="228" t="s">
        <v>890</v>
      </c>
      <c r="C23" s="228" t="s">
        <v>891</v>
      </c>
      <c r="D23" s="228" t="s">
        <v>892</v>
      </c>
      <c r="E23" s="228" t="s">
        <v>885</v>
      </c>
      <c r="F23" s="245" t="s">
        <v>893</v>
      </c>
      <c r="G23" s="228" t="s">
        <v>75</v>
      </c>
      <c r="H23" s="245" t="s">
        <v>894</v>
      </c>
      <c r="I23" s="228" t="s">
        <v>75</v>
      </c>
      <c r="J23" s="228" t="s">
        <v>80</v>
      </c>
      <c r="K23" s="228">
        <v>550</v>
      </c>
      <c r="L23" s="228" t="s">
        <v>75</v>
      </c>
      <c r="M23" s="228">
        <v>669</v>
      </c>
      <c r="N23" s="228" t="s">
        <v>75</v>
      </c>
      <c r="O23" s="228" t="s">
        <v>75</v>
      </c>
      <c r="P23" s="228">
        <v>20.100000000000001</v>
      </c>
      <c r="Q23" s="228" t="s">
        <v>75</v>
      </c>
      <c r="R23" s="228" t="s">
        <v>75</v>
      </c>
      <c r="S23" s="228"/>
    </row>
    <row r="24" spans="1:19" x14ac:dyDescent="0.25">
      <c r="A24" s="228" t="s">
        <v>831</v>
      </c>
      <c r="B24" s="228" t="s">
        <v>75</v>
      </c>
      <c r="C24" s="228" t="s">
        <v>75</v>
      </c>
      <c r="D24" s="228" t="s">
        <v>75</v>
      </c>
      <c r="E24" s="228" t="s">
        <v>75</v>
      </c>
      <c r="F24" s="245" t="s">
        <v>878</v>
      </c>
      <c r="G24" s="228" t="s">
        <v>75</v>
      </c>
      <c r="H24" s="228">
        <v>28</v>
      </c>
      <c r="I24" s="228" t="s">
        <v>75</v>
      </c>
      <c r="J24" s="228" t="s">
        <v>75</v>
      </c>
      <c r="K24" s="228">
        <v>470</v>
      </c>
      <c r="L24" s="228" t="s">
        <v>75</v>
      </c>
      <c r="M24" s="228">
        <v>400</v>
      </c>
      <c r="N24" s="228" t="s">
        <v>75</v>
      </c>
      <c r="O24" s="228" t="s">
        <v>75</v>
      </c>
      <c r="P24" s="228">
        <v>313</v>
      </c>
      <c r="Q24" s="228" t="s">
        <v>75</v>
      </c>
      <c r="R24" s="228" t="s">
        <v>75</v>
      </c>
      <c r="S24" s="228"/>
    </row>
    <row r="25" spans="1:19" x14ac:dyDescent="0.25">
      <c r="A25" s="228" t="s">
        <v>895</v>
      </c>
      <c r="B25" s="228" t="s">
        <v>75</v>
      </c>
      <c r="C25" s="228" t="s">
        <v>75</v>
      </c>
      <c r="D25" s="228" t="s">
        <v>75</v>
      </c>
      <c r="E25" s="228" t="s">
        <v>75</v>
      </c>
      <c r="F25" s="245" t="s">
        <v>896</v>
      </c>
      <c r="G25" s="228" t="s">
        <v>75</v>
      </c>
      <c r="H25" s="228">
        <v>28</v>
      </c>
      <c r="I25" s="228" t="s">
        <v>75</v>
      </c>
      <c r="J25" s="228" t="s">
        <v>75</v>
      </c>
      <c r="K25" s="228">
        <v>375</v>
      </c>
      <c r="L25" s="228" t="s">
        <v>75</v>
      </c>
      <c r="M25" s="228">
        <v>400</v>
      </c>
      <c r="N25" s="228" t="s">
        <v>75</v>
      </c>
      <c r="O25" s="228" t="s">
        <v>75</v>
      </c>
      <c r="P25" s="228">
        <v>313</v>
      </c>
      <c r="Q25" s="228" t="s">
        <v>75</v>
      </c>
      <c r="R25" s="228" t="s">
        <v>75</v>
      </c>
      <c r="S25" s="228"/>
    </row>
    <row r="26" spans="1:19" x14ac:dyDescent="0.25">
      <c r="A26" s="228" t="s">
        <v>897</v>
      </c>
      <c r="B26" s="228" t="s">
        <v>898</v>
      </c>
      <c r="C26" s="228" t="s">
        <v>877</v>
      </c>
      <c r="D26" s="228" t="s">
        <v>899</v>
      </c>
      <c r="E26" s="228" t="s">
        <v>885</v>
      </c>
      <c r="F26" s="245" t="s">
        <v>879</v>
      </c>
      <c r="G26" s="228" t="s">
        <v>75</v>
      </c>
      <c r="H26" s="228">
        <v>18</v>
      </c>
      <c r="I26" s="228" t="s">
        <v>75</v>
      </c>
      <c r="J26" s="228" t="s">
        <v>80</v>
      </c>
      <c r="K26" s="228">
        <v>419</v>
      </c>
      <c r="L26" s="228" t="s">
        <v>75</v>
      </c>
      <c r="M26" s="228">
        <v>461</v>
      </c>
      <c r="N26" s="228" t="s">
        <v>75</v>
      </c>
      <c r="O26" s="228" t="s">
        <v>75</v>
      </c>
      <c r="P26" s="228">
        <v>39</v>
      </c>
      <c r="Q26" s="228" t="s">
        <v>75</v>
      </c>
      <c r="R26" s="228" t="s">
        <v>75</v>
      </c>
      <c r="S26" s="228"/>
    </row>
    <row r="27" spans="1:19" x14ac:dyDescent="0.25">
      <c r="A27" s="228" t="s">
        <v>900</v>
      </c>
      <c r="B27" s="228" t="s">
        <v>898</v>
      </c>
      <c r="C27" s="228" t="s">
        <v>877</v>
      </c>
      <c r="D27" s="228" t="s">
        <v>899</v>
      </c>
      <c r="E27" s="228" t="s">
        <v>885</v>
      </c>
      <c r="F27" s="245" t="s">
        <v>901</v>
      </c>
      <c r="G27" s="228" t="s">
        <v>75</v>
      </c>
      <c r="H27" s="228">
        <v>18</v>
      </c>
      <c r="I27" s="228" t="s">
        <v>75</v>
      </c>
      <c r="J27" s="228" t="s">
        <v>80</v>
      </c>
      <c r="K27" s="228">
        <v>470</v>
      </c>
      <c r="L27" s="228" t="s">
        <v>75</v>
      </c>
      <c r="M27" s="228">
        <v>434</v>
      </c>
      <c r="N27" s="228" t="s">
        <v>75</v>
      </c>
      <c r="O27" s="228" t="s">
        <v>75</v>
      </c>
      <c r="P27" s="228">
        <v>39</v>
      </c>
      <c r="Q27" s="228" t="s">
        <v>75</v>
      </c>
      <c r="R27" s="228" t="s">
        <v>75</v>
      </c>
      <c r="S27" s="228"/>
    </row>
    <row r="28" spans="1:19" x14ac:dyDescent="0.25">
      <c r="A28" s="228" t="s">
        <v>902</v>
      </c>
      <c r="B28" s="228" t="s">
        <v>882</v>
      </c>
      <c r="C28" s="228" t="s">
        <v>903</v>
      </c>
      <c r="D28" s="228" t="s">
        <v>884</v>
      </c>
      <c r="E28" s="228" t="s">
        <v>885</v>
      </c>
      <c r="F28" s="245" t="s">
        <v>904</v>
      </c>
      <c r="G28" s="228" t="s">
        <v>75</v>
      </c>
      <c r="H28" s="245" t="s">
        <v>894</v>
      </c>
      <c r="I28" s="228" t="s">
        <v>75</v>
      </c>
      <c r="J28" s="228" t="s">
        <v>80</v>
      </c>
      <c r="K28" s="228">
        <v>340</v>
      </c>
      <c r="L28" s="228" t="s">
        <v>75</v>
      </c>
      <c r="M28" s="228">
        <v>593</v>
      </c>
      <c r="N28" s="228" t="s">
        <v>75</v>
      </c>
      <c r="O28" s="228" t="s">
        <v>75</v>
      </c>
      <c r="P28" s="228">
        <v>39.200000000000003</v>
      </c>
      <c r="Q28" s="228" t="s">
        <v>75</v>
      </c>
      <c r="R28" s="228" t="s">
        <v>75</v>
      </c>
      <c r="S28" s="228"/>
    </row>
    <row r="29" spans="1:19" x14ac:dyDescent="0.25">
      <c r="A29" s="228" t="s">
        <v>775</v>
      </c>
      <c r="B29" s="228" t="s">
        <v>75</v>
      </c>
      <c r="C29" s="228" t="s">
        <v>864</v>
      </c>
      <c r="D29" s="228" t="s">
        <v>865</v>
      </c>
      <c r="E29" s="228" t="s">
        <v>75</v>
      </c>
      <c r="F29" s="228">
        <v>1020</v>
      </c>
      <c r="G29" s="228" t="s">
        <v>75</v>
      </c>
      <c r="H29" s="228">
        <v>21.5</v>
      </c>
      <c r="I29" s="228" t="s">
        <v>75</v>
      </c>
      <c r="J29" s="228" t="s">
        <v>75</v>
      </c>
      <c r="K29" s="228">
        <v>507</v>
      </c>
      <c r="L29" s="228" t="s">
        <v>75</v>
      </c>
      <c r="M29" s="228">
        <v>618</v>
      </c>
      <c r="N29" s="228" t="s">
        <v>75</v>
      </c>
      <c r="O29" s="228" t="s">
        <v>75</v>
      </c>
      <c r="P29" s="228">
        <v>132</v>
      </c>
      <c r="Q29" s="228" t="s">
        <v>75</v>
      </c>
      <c r="R29" s="228" t="s">
        <v>75</v>
      </c>
      <c r="S29" s="228"/>
    </row>
    <row r="30" spans="1:19" x14ac:dyDescent="0.25">
      <c r="A30" s="228" t="s">
        <v>905</v>
      </c>
      <c r="B30" s="228" t="s">
        <v>75</v>
      </c>
      <c r="C30" s="228" t="s">
        <v>75</v>
      </c>
      <c r="D30" s="228" t="s">
        <v>75</v>
      </c>
      <c r="E30" s="228" t="s">
        <v>75</v>
      </c>
      <c r="F30" s="228">
        <v>720</v>
      </c>
      <c r="G30" s="228" t="s">
        <v>75</v>
      </c>
      <c r="H30" s="228">
        <v>16</v>
      </c>
      <c r="I30" s="228" t="s">
        <v>75</v>
      </c>
      <c r="J30" s="228" t="s">
        <v>75</v>
      </c>
      <c r="K30" s="228">
        <v>560</v>
      </c>
      <c r="L30" s="228" t="s">
        <v>75</v>
      </c>
      <c r="M30" s="228">
        <v>637</v>
      </c>
      <c r="N30" s="228" t="s">
        <v>75</v>
      </c>
      <c r="O30" s="228" t="s">
        <v>75</v>
      </c>
      <c r="P30" s="228">
        <v>23.3</v>
      </c>
      <c r="Q30" s="228" t="s">
        <v>75</v>
      </c>
      <c r="R30" s="228" t="s">
        <v>75</v>
      </c>
      <c r="S30" s="228"/>
    </row>
    <row r="31" spans="1:19" x14ac:dyDescent="0.25">
      <c r="A31" s="228" t="s">
        <v>837</v>
      </c>
      <c r="B31" s="228" t="s">
        <v>75</v>
      </c>
      <c r="C31" s="228" t="s">
        <v>75</v>
      </c>
      <c r="D31" s="228" t="s">
        <v>75</v>
      </c>
      <c r="E31" s="228" t="s">
        <v>75</v>
      </c>
      <c r="F31" s="245" t="s">
        <v>904</v>
      </c>
      <c r="G31" s="228" t="s">
        <v>75</v>
      </c>
      <c r="H31" s="245" t="s">
        <v>894</v>
      </c>
      <c r="I31" s="228" t="s">
        <v>75</v>
      </c>
      <c r="J31" s="228" t="s">
        <v>75</v>
      </c>
      <c r="K31" s="228">
        <v>340</v>
      </c>
      <c r="L31" s="228" t="s">
        <v>75</v>
      </c>
      <c r="M31" s="228">
        <v>400</v>
      </c>
      <c r="N31" s="228" t="s">
        <v>75</v>
      </c>
      <c r="O31" s="228" t="s">
        <v>75</v>
      </c>
      <c r="P31" s="228">
        <v>39.200000000000003</v>
      </c>
      <c r="Q31" s="228" t="s">
        <v>75</v>
      </c>
      <c r="R31" s="228" t="s">
        <v>75</v>
      </c>
      <c r="S31" s="228"/>
    </row>
    <row r="32" spans="1:19" x14ac:dyDescent="0.25">
      <c r="A32" s="228" t="s">
        <v>770</v>
      </c>
      <c r="B32" s="228" t="s">
        <v>75</v>
      </c>
      <c r="C32" s="228" t="s">
        <v>75</v>
      </c>
      <c r="D32" s="228" t="s">
        <v>75</v>
      </c>
      <c r="E32" s="228" t="s">
        <v>75</v>
      </c>
      <c r="F32" s="245" t="s">
        <v>886</v>
      </c>
      <c r="G32" s="228" t="s">
        <v>75</v>
      </c>
      <c r="H32" s="245" t="s">
        <v>887</v>
      </c>
      <c r="I32" s="228" t="s">
        <v>75</v>
      </c>
      <c r="J32" s="228" t="s">
        <v>75</v>
      </c>
      <c r="K32" s="228">
        <v>340</v>
      </c>
      <c r="L32" s="228" t="s">
        <v>75</v>
      </c>
      <c r="M32" s="228">
        <v>400</v>
      </c>
      <c r="N32" s="228" t="s">
        <v>75</v>
      </c>
      <c r="O32" s="228" t="s">
        <v>75</v>
      </c>
      <c r="P32" s="228">
        <v>169</v>
      </c>
      <c r="Q32" s="228" t="s">
        <v>75</v>
      </c>
      <c r="R32" s="228" t="s">
        <v>75</v>
      </c>
      <c r="S32" s="228"/>
    </row>
    <row r="33" spans="1:19" x14ac:dyDescent="0.25">
      <c r="A33" s="228" t="s">
        <v>771</v>
      </c>
      <c r="B33" s="228" t="s">
        <v>75</v>
      </c>
      <c r="C33" s="228" t="s">
        <v>75</v>
      </c>
      <c r="D33" s="228" t="s">
        <v>75</v>
      </c>
      <c r="E33" s="228" t="s">
        <v>75</v>
      </c>
      <c r="F33" s="245" t="s">
        <v>888</v>
      </c>
      <c r="G33" s="228" t="s">
        <v>75</v>
      </c>
      <c r="H33" s="245" t="s">
        <v>889</v>
      </c>
      <c r="I33" s="228" t="s">
        <v>75</v>
      </c>
      <c r="J33" s="228" t="s">
        <v>75</v>
      </c>
      <c r="K33" s="228">
        <v>340</v>
      </c>
      <c r="L33" s="228" t="s">
        <v>75</v>
      </c>
      <c r="M33" s="228">
        <v>400</v>
      </c>
      <c r="N33" s="228" t="s">
        <v>75</v>
      </c>
      <c r="O33" s="228" t="s">
        <v>75</v>
      </c>
      <c r="P33" s="228">
        <v>169</v>
      </c>
      <c r="Q33" s="228" t="s">
        <v>75</v>
      </c>
      <c r="R33" s="228" t="s">
        <v>75</v>
      </c>
      <c r="S33" s="228"/>
    </row>
    <row r="34" spans="1:19" x14ac:dyDescent="0.25">
      <c r="A34" s="228" t="s">
        <v>906</v>
      </c>
      <c r="B34" s="228" t="s">
        <v>75</v>
      </c>
      <c r="C34" s="228" t="s">
        <v>75</v>
      </c>
      <c r="D34" s="228" t="s">
        <v>75</v>
      </c>
      <c r="E34" s="228" t="s">
        <v>75</v>
      </c>
      <c r="F34" s="245" t="s">
        <v>907</v>
      </c>
      <c r="G34" s="228" t="s">
        <v>75</v>
      </c>
      <c r="H34" s="245" t="s">
        <v>908</v>
      </c>
      <c r="I34" s="228" t="s">
        <v>75</v>
      </c>
      <c r="J34" s="228" t="s">
        <v>75</v>
      </c>
      <c r="K34" s="228">
        <v>50.5</v>
      </c>
      <c r="L34" s="228" t="s">
        <v>75</v>
      </c>
      <c r="M34" s="228">
        <v>400</v>
      </c>
      <c r="N34" s="228" t="s">
        <v>75</v>
      </c>
      <c r="O34" s="228" t="s">
        <v>75</v>
      </c>
      <c r="P34" s="228">
        <v>284</v>
      </c>
      <c r="Q34" s="228" t="s">
        <v>75</v>
      </c>
      <c r="R34" s="228" t="s">
        <v>75</v>
      </c>
      <c r="S34" s="228"/>
    </row>
    <row r="35" spans="1:19" x14ac:dyDescent="0.25">
      <c r="A35" s="228" t="s">
        <v>909</v>
      </c>
      <c r="B35" s="228" t="s">
        <v>75</v>
      </c>
      <c r="C35" s="228" t="s">
        <v>75</v>
      </c>
      <c r="D35" s="228" t="s">
        <v>75</v>
      </c>
      <c r="E35" s="228" t="s">
        <v>75</v>
      </c>
      <c r="F35" s="245" t="s">
        <v>869</v>
      </c>
      <c r="G35" s="228" t="s">
        <v>75</v>
      </c>
      <c r="H35" s="245" t="s">
        <v>870</v>
      </c>
      <c r="I35" s="228" t="s">
        <v>75</v>
      </c>
      <c r="J35" s="228" t="s">
        <v>75</v>
      </c>
      <c r="K35" s="228">
        <v>470</v>
      </c>
      <c r="L35" s="228" t="s">
        <v>75</v>
      </c>
      <c r="M35" s="228">
        <v>400</v>
      </c>
      <c r="N35" s="228" t="s">
        <v>75</v>
      </c>
      <c r="O35" s="228" t="s">
        <v>75</v>
      </c>
      <c r="P35" s="228">
        <v>313</v>
      </c>
      <c r="Q35" s="228" t="s">
        <v>75</v>
      </c>
      <c r="R35" s="228" t="s">
        <v>75</v>
      </c>
      <c r="S35" s="228"/>
    </row>
    <row r="36" spans="1:19" x14ac:dyDescent="0.25">
      <c r="A36" s="228" t="s">
        <v>836</v>
      </c>
      <c r="B36" s="228" t="s">
        <v>75</v>
      </c>
      <c r="C36" s="228" t="s">
        <v>75</v>
      </c>
      <c r="D36" s="228" t="s">
        <v>75</v>
      </c>
      <c r="E36" s="228" t="s">
        <v>75</v>
      </c>
      <c r="F36" s="245" t="s">
        <v>910</v>
      </c>
      <c r="G36" s="228" t="s">
        <v>75</v>
      </c>
      <c r="H36" s="245" t="s">
        <v>911</v>
      </c>
      <c r="I36" s="228" t="s">
        <v>75</v>
      </c>
      <c r="J36" s="228" t="s">
        <v>75</v>
      </c>
      <c r="K36" s="228">
        <v>340</v>
      </c>
      <c r="L36" s="228" t="s">
        <v>75</v>
      </c>
      <c r="M36" s="228">
        <v>400</v>
      </c>
      <c r="N36" s="228" t="s">
        <v>75</v>
      </c>
      <c r="O36" s="228" t="s">
        <v>75</v>
      </c>
      <c r="P36" s="228">
        <v>169</v>
      </c>
      <c r="Q36" s="228" t="s">
        <v>75</v>
      </c>
      <c r="R36" s="228" t="s">
        <v>75</v>
      </c>
      <c r="S36" s="228"/>
    </row>
    <row r="37" spans="1:19" x14ac:dyDescent="0.25">
      <c r="A37" s="228" t="s">
        <v>839</v>
      </c>
      <c r="B37" s="228" t="s">
        <v>75</v>
      </c>
      <c r="C37" s="228" t="s">
        <v>75</v>
      </c>
      <c r="D37" s="228" t="s">
        <v>75</v>
      </c>
      <c r="E37" s="228" t="s">
        <v>75</v>
      </c>
      <c r="F37" s="245" t="s">
        <v>893</v>
      </c>
      <c r="G37" s="228" t="s">
        <v>75</v>
      </c>
      <c r="H37" s="245" t="s">
        <v>912</v>
      </c>
      <c r="I37" s="228" t="s">
        <v>75</v>
      </c>
      <c r="J37" s="228" t="s">
        <v>75</v>
      </c>
      <c r="K37" s="228">
        <v>550</v>
      </c>
      <c r="L37" s="228" t="s">
        <v>75</v>
      </c>
      <c r="M37" s="228">
        <v>400</v>
      </c>
      <c r="N37" s="228" t="s">
        <v>75</v>
      </c>
      <c r="O37" s="228" t="s">
        <v>75</v>
      </c>
      <c r="P37" s="228">
        <v>20.100000000000001</v>
      </c>
      <c r="Q37" s="228" t="s">
        <v>75</v>
      </c>
      <c r="R37" s="228" t="s">
        <v>75</v>
      </c>
      <c r="S37" s="228"/>
    </row>
    <row r="38" spans="1:19" x14ac:dyDescent="0.25">
      <c r="A38" s="228" t="s">
        <v>913</v>
      </c>
      <c r="B38" s="228" t="s">
        <v>75</v>
      </c>
      <c r="C38" s="228" t="s">
        <v>75</v>
      </c>
      <c r="D38" s="228" t="s">
        <v>75</v>
      </c>
      <c r="E38" s="228" t="s">
        <v>75</v>
      </c>
      <c r="F38" s="245" t="s">
        <v>878</v>
      </c>
      <c r="G38" s="228" t="s">
        <v>75</v>
      </c>
      <c r="H38" s="228">
        <v>28</v>
      </c>
      <c r="I38" s="228" t="s">
        <v>75</v>
      </c>
      <c r="J38" s="228" t="s">
        <v>75</v>
      </c>
      <c r="K38" s="228">
        <v>470</v>
      </c>
      <c r="L38" s="228" t="s">
        <v>75</v>
      </c>
      <c r="M38" s="228">
        <v>400</v>
      </c>
      <c r="N38" s="228" t="s">
        <v>75</v>
      </c>
      <c r="O38" s="228" t="s">
        <v>75</v>
      </c>
      <c r="P38" s="228">
        <v>313</v>
      </c>
      <c r="Q38" s="228" t="s">
        <v>75</v>
      </c>
      <c r="R38" s="228" t="s">
        <v>75</v>
      </c>
      <c r="S38" s="228"/>
    </row>
    <row r="39" spans="1:19" x14ac:dyDescent="0.25">
      <c r="A39" s="228" t="s">
        <v>832</v>
      </c>
      <c r="B39" s="228" t="s">
        <v>75</v>
      </c>
      <c r="C39" s="228" t="s">
        <v>75</v>
      </c>
      <c r="D39" s="228" t="s">
        <v>75</v>
      </c>
      <c r="E39" s="228" t="s">
        <v>75</v>
      </c>
      <c r="F39" s="245" t="s">
        <v>879</v>
      </c>
      <c r="G39" s="228" t="s">
        <v>75</v>
      </c>
      <c r="H39" s="228">
        <v>28</v>
      </c>
      <c r="I39" s="228" t="s">
        <v>75</v>
      </c>
      <c r="J39" s="228" t="s">
        <v>75</v>
      </c>
      <c r="K39" s="228">
        <v>419</v>
      </c>
      <c r="L39" s="228" t="s">
        <v>75</v>
      </c>
      <c r="M39" s="228">
        <v>400</v>
      </c>
      <c r="N39" s="228" t="s">
        <v>75</v>
      </c>
      <c r="O39" s="228" t="s">
        <v>75</v>
      </c>
      <c r="P39" s="228">
        <v>39</v>
      </c>
      <c r="Q39" s="228" t="s">
        <v>75</v>
      </c>
      <c r="R39" s="228" t="s">
        <v>75</v>
      </c>
      <c r="S39" s="228"/>
    </row>
    <row r="40" spans="1:19" x14ac:dyDescent="0.25">
      <c r="A40" s="228" t="s">
        <v>914</v>
      </c>
      <c r="B40" s="228" t="s">
        <v>75</v>
      </c>
      <c r="C40" s="228" t="s">
        <v>864</v>
      </c>
      <c r="D40" s="228" t="s">
        <v>865</v>
      </c>
      <c r="E40" s="228" t="s">
        <v>75</v>
      </c>
      <c r="F40" s="228">
        <v>1020</v>
      </c>
      <c r="G40" s="228" t="s">
        <v>75</v>
      </c>
      <c r="H40" s="228">
        <v>21.5</v>
      </c>
      <c r="I40" s="228" t="s">
        <v>75</v>
      </c>
      <c r="J40" s="228" t="s">
        <v>75</v>
      </c>
      <c r="K40" s="228">
        <v>507</v>
      </c>
      <c r="L40" s="228" t="s">
        <v>75</v>
      </c>
      <c r="M40" s="228">
        <v>618</v>
      </c>
      <c r="N40" s="228" t="s">
        <v>75</v>
      </c>
      <c r="O40" s="228" t="s">
        <v>75</v>
      </c>
      <c r="P40" s="228">
        <v>132</v>
      </c>
      <c r="Q40" s="228" t="s">
        <v>75</v>
      </c>
      <c r="R40" s="228" t="s">
        <v>75</v>
      </c>
      <c r="S40" s="228"/>
    </row>
    <row r="41" spans="1:19" x14ac:dyDescent="0.25">
      <c r="A41" s="228" t="s">
        <v>772</v>
      </c>
      <c r="B41" s="228" t="s">
        <v>75</v>
      </c>
      <c r="C41" s="228" t="s">
        <v>75</v>
      </c>
      <c r="D41" s="228" t="s">
        <v>75</v>
      </c>
      <c r="E41" s="228" t="s">
        <v>75</v>
      </c>
      <c r="F41" s="245" t="s">
        <v>886</v>
      </c>
      <c r="G41" s="228" t="s">
        <v>75</v>
      </c>
      <c r="H41" s="245" t="s">
        <v>887</v>
      </c>
      <c r="I41" s="228" t="s">
        <v>75</v>
      </c>
      <c r="J41" s="228" t="s">
        <v>75</v>
      </c>
      <c r="K41" s="228">
        <v>340</v>
      </c>
      <c r="L41" s="228" t="s">
        <v>75</v>
      </c>
      <c r="M41" s="228">
        <v>400</v>
      </c>
      <c r="N41" s="228" t="s">
        <v>75</v>
      </c>
      <c r="O41" s="228" t="s">
        <v>75</v>
      </c>
      <c r="P41" s="228">
        <v>169</v>
      </c>
      <c r="Q41" s="228" t="s">
        <v>75</v>
      </c>
      <c r="R41" s="228" t="s">
        <v>75</v>
      </c>
      <c r="S41" s="228"/>
    </row>
    <row r="42" spans="1:19" x14ac:dyDescent="0.25">
      <c r="A42" s="228" t="s">
        <v>845</v>
      </c>
      <c r="B42" s="228" t="s">
        <v>75</v>
      </c>
      <c r="C42" s="228" t="s">
        <v>75</v>
      </c>
      <c r="D42" s="228" t="s">
        <v>75</v>
      </c>
      <c r="E42" s="228" t="s">
        <v>75</v>
      </c>
      <c r="F42" s="245" t="s">
        <v>869</v>
      </c>
      <c r="G42" s="228" t="s">
        <v>75</v>
      </c>
      <c r="H42" s="245" t="s">
        <v>870</v>
      </c>
      <c r="I42" s="228" t="s">
        <v>75</v>
      </c>
      <c r="J42" s="228" t="s">
        <v>75</v>
      </c>
      <c r="K42" s="228">
        <v>470</v>
      </c>
      <c r="L42" s="228" t="s">
        <v>75</v>
      </c>
      <c r="M42" s="228">
        <v>400</v>
      </c>
      <c r="N42" s="228" t="s">
        <v>75</v>
      </c>
      <c r="O42" s="228" t="s">
        <v>75</v>
      </c>
      <c r="P42" s="228">
        <v>313</v>
      </c>
      <c r="Q42" s="228" t="s">
        <v>75</v>
      </c>
      <c r="R42" s="228" t="s">
        <v>75</v>
      </c>
      <c r="S42" s="228"/>
    </row>
    <row r="43" spans="1:19" x14ac:dyDescent="0.25">
      <c r="A43" s="228" t="s">
        <v>915</v>
      </c>
      <c r="B43" s="228" t="s">
        <v>75</v>
      </c>
      <c r="C43" s="228" t="s">
        <v>75</v>
      </c>
      <c r="D43" s="228" t="s">
        <v>75</v>
      </c>
      <c r="E43" s="228" t="s">
        <v>75</v>
      </c>
      <c r="F43" s="245" t="s">
        <v>878</v>
      </c>
      <c r="G43" s="228" t="s">
        <v>75</v>
      </c>
      <c r="H43" s="228">
        <v>28</v>
      </c>
      <c r="I43" s="228" t="s">
        <v>75</v>
      </c>
      <c r="J43" s="228" t="s">
        <v>75</v>
      </c>
      <c r="K43" s="228">
        <v>470</v>
      </c>
      <c r="L43" s="228" t="s">
        <v>75</v>
      </c>
      <c r="M43" s="228">
        <v>400</v>
      </c>
      <c r="N43" s="228" t="s">
        <v>75</v>
      </c>
      <c r="O43" s="228" t="s">
        <v>75</v>
      </c>
      <c r="P43" s="228">
        <v>313</v>
      </c>
      <c r="Q43" s="228" t="s">
        <v>75</v>
      </c>
      <c r="R43" s="228" t="s">
        <v>75</v>
      </c>
      <c r="S43" s="228"/>
    </row>
    <row r="44" spans="1:19" x14ac:dyDescent="0.25">
      <c r="A44" s="228" t="s">
        <v>761</v>
      </c>
      <c r="B44" s="228" t="s">
        <v>916</v>
      </c>
      <c r="C44" s="228" t="s">
        <v>864</v>
      </c>
      <c r="D44" s="228" t="s">
        <v>917</v>
      </c>
      <c r="E44" s="228" t="s">
        <v>75</v>
      </c>
      <c r="F44" s="228">
        <v>1020</v>
      </c>
      <c r="G44" s="228" t="s">
        <v>75</v>
      </c>
      <c r="H44" s="228">
        <v>16</v>
      </c>
      <c r="I44" s="228" t="s">
        <v>75</v>
      </c>
      <c r="J44" s="228" t="s">
        <v>80</v>
      </c>
      <c r="K44" s="228">
        <v>530</v>
      </c>
      <c r="L44" s="228" t="s">
        <v>75</v>
      </c>
      <c r="M44" s="228">
        <v>608</v>
      </c>
      <c r="N44" s="228" t="s">
        <v>75</v>
      </c>
      <c r="O44" s="228" t="s">
        <v>75</v>
      </c>
      <c r="P44" s="228">
        <v>379</v>
      </c>
      <c r="Q44" s="228" t="s">
        <v>75</v>
      </c>
      <c r="R44" s="228" t="s">
        <v>75</v>
      </c>
      <c r="S44" s="228"/>
    </row>
    <row r="45" spans="1:19" x14ac:dyDescent="0.25">
      <c r="A45" s="228" t="s">
        <v>918</v>
      </c>
      <c r="B45" s="228" t="s">
        <v>919</v>
      </c>
      <c r="C45" s="228" t="s">
        <v>75</v>
      </c>
      <c r="D45" s="228" t="s">
        <v>920</v>
      </c>
      <c r="E45" s="228" t="s">
        <v>75</v>
      </c>
      <c r="F45" s="245" t="s">
        <v>888</v>
      </c>
      <c r="G45" s="228" t="s">
        <v>75</v>
      </c>
      <c r="H45" s="245" t="s">
        <v>889</v>
      </c>
      <c r="I45" s="228" t="s">
        <v>75</v>
      </c>
      <c r="J45" s="228" t="s">
        <v>75</v>
      </c>
      <c r="K45" s="228">
        <v>50.5</v>
      </c>
      <c r="L45" s="228" t="s">
        <v>75</v>
      </c>
      <c r="M45" s="228">
        <v>590</v>
      </c>
      <c r="N45" s="228" t="s">
        <v>75</v>
      </c>
      <c r="O45" s="228" t="s">
        <v>75</v>
      </c>
      <c r="P45" s="228">
        <v>284</v>
      </c>
      <c r="Q45" s="228" t="s">
        <v>75</v>
      </c>
      <c r="R45" s="228" t="s">
        <v>75</v>
      </c>
      <c r="S45" s="228"/>
    </row>
    <row r="46" spans="1:19" x14ac:dyDescent="0.25">
      <c r="A46" s="228" t="s">
        <v>921</v>
      </c>
      <c r="B46" s="228" t="s">
        <v>919</v>
      </c>
      <c r="C46" s="228" t="s">
        <v>75</v>
      </c>
      <c r="D46" s="228" t="s">
        <v>920</v>
      </c>
      <c r="E46" s="228" t="s">
        <v>75</v>
      </c>
      <c r="F46" s="245" t="s">
        <v>922</v>
      </c>
      <c r="G46" s="228" t="s">
        <v>75</v>
      </c>
      <c r="H46" s="245" t="s">
        <v>889</v>
      </c>
      <c r="I46" s="228" t="s">
        <v>75</v>
      </c>
      <c r="J46" s="228" t="s">
        <v>75</v>
      </c>
      <c r="K46" s="228">
        <v>50.5</v>
      </c>
      <c r="L46" s="228" t="s">
        <v>75</v>
      </c>
      <c r="M46" s="228">
        <v>590</v>
      </c>
      <c r="N46" s="228" t="s">
        <v>75</v>
      </c>
      <c r="O46" s="228" t="s">
        <v>75</v>
      </c>
      <c r="P46" s="228">
        <v>284</v>
      </c>
      <c r="Q46" s="228" t="s">
        <v>75</v>
      </c>
      <c r="R46" s="228" t="s">
        <v>75</v>
      </c>
      <c r="S46" s="228"/>
    </row>
    <row r="47" spans="1:19" x14ac:dyDescent="0.25">
      <c r="A47" s="228" t="s">
        <v>923</v>
      </c>
      <c r="B47" s="228" t="s">
        <v>924</v>
      </c>
      <c r="C47" s="228" t="s">
        <v>925</v>
      </c>
      <c r="D47" s="228" t="s">
        <v>926</v>
      </c>
      <c r="E47" s="228" t="s">
        <v>885</v>
      </c>
      <c r="F47" s="245" t="s">
        <v>896</v>
      </c>
      <c r="G47" s="228" t="s">
        <v>75</v>
      </c>
      <c r="H47" s="228">
        <v>28</v>
      </c>
      <c r="I47" s="228" t="s">
        <v>75</v>
      </c>
      <c r="J47" s="228" t="s">
        <v>80</v>
      </c>
      <c r="K47" s="228">
        <v>538</v>
      </c>
      <c r="L47" s="228" t="s">
        <v>75</v>
      </c>
      <c r="M47" s="228">
        <v>451</v>
      </c>
      <c r="N47" s="228" t="s">
        <v>75</v>
      </c>
      <c r="O47" s="228" t="s">
        <v>75</v>
      </c>
      <c r="P47" s="228">
        <v>246.8</v>
      </c>
      <c r="Q47" s="228" t="s">
        <v>75</v>
      </c>
      <c r="R47" s="228" t="s">
        <v>75</v>
      </c>
      <c r="S47" s="228"/>
    </row>
    <row r="48" spans="1:19" x14ac:dyDescent="0.25">
      <c r="A48" s="228" t="s">
        <v>927</v>
      </c>
      <c r="B48" s="228" t="s">
        <v>928</v>
      </c>
      <c r="C48" s="228" t="s">
        <v>864</v>
      </c>
      <c r="D48" s="228" t="s">
        <v>929</v>
      </c>
      <c r="E48" s="228" t="s">
        <v>75</v>
      </c>
      <c r="F48" s="228">
        <v>1020</v>
      </c>
      <c r="G48" s="228" t="s">
        <v>75</v>
      </c>
      <c r="H48" s="228">
        <v>16</v>
      </c>
      <c r="I48" s="228" t="s">
        <v>75</v>
      </c>
      <c r="J48" s="228" t="s">
        <v>930</v>
      </c>
      <c r="K48" s="228">
        <v>57</v>
      </c>
      <c r="L48" s="228" t="s">
        <v>75</v>
      </c>
      <c r="M48" s="228">
        <v>608</v>
      </c>
      <c r="N48" s="228" t="s">
        <v>75</v>
      </c>
      <c r="O48" s="228" t="s">
        <v>75</v>
      </c>
      <c r="P48" s="228">
        <v>25</v>
      </c>
      <c r="Q48" s="228" t="s">
        <v>75</v>
      </c>
      <c r="R48" s="228" t="s">
        <v>75</v>
      </c>
      <c r="S48" s="228"/>
    </row>
    <row r="49" spans="1:19" x14ac:dyDescent="0.25">
      <c r="A49" s="228" t="s">
        <v>931</v>
      </c>
      <c r="B49" s="228" t="s">
        <v>919</v>
      </c>
      <c r="C49" s="228" t="s">
        <v>75</v>
      </c>
      <c r="D49" s="228" t="s">
        <v>920</v>
      </c>
      <c r="E49" s="228" t="s">
        <v>75</v>
      </c>
      <c r="F49" s="245" t="s">
        <v>888</v>
      </c>
      <c r="G49" s="228" t="s">
        <v>75</v>
      </c>
      <c r="H49" s="245" t="s">
        <v>889</v>
      </c>
      <c r="I49" s="228" t="s">
        <v>75</v>
      </c>
      <c r="J49" s="228" t="s">
        <v>75</v>
      </c>
      <c r="K49" s="228">
        <v>50.5</v>
      </c>
      <c r="L49" s="228" t="s">
        <v>75</v>
      </c>
      <c r="M49" s="228">
        <v>590</v>
      </c>
      <c r="N49" s="228" t="s">
        <v>75</v>
      </c>
      <c r="O49" s="228" t="s">
        <v>75</v>
      </c>
      <c r="P49" s="228">
        <v>284</v>
      </c>
      <c r="Q49" s="228" t="s">
        <v>75</v>
      </c>
      <c r="R49" s="228" t="s">
        <v>75</v>
      </c>
      <c r="S49" s="228"/>
    </row>
    <row r="50" spans="1:19" x14ac:dyDescent="0.25">
      <c r="A50" s="228" t="s">
        <v>932</v>
      </c>
      <c r="B50" s="228" t="s">
        <v>919</v>
      </c>
      <c r="C50" s="228" t="s">
        <v>75</v>
      </c>
      <c r="D50" s="228" t="s">
        <v>920</v>
      </c>
      <c r="E50" s="228" t="s">
        <v>75</v>
      </c>
      <c r="F50" s="245" t="s">
        <v>922</v>
      </c>
      <c r="G50" s="228" t="s">
        <v>75</v>
      </c>
      <c r="H50" s="245" t="s">
        <v>933</v>
      </c>
      <c r="I50" s="228" t="s">
        <v>75</v>
      </c>
      <c r="J50" s="228" t="s">
        <v>75</v>
      </c>
      <c r="K50" s="228">
        <v>50.5</v>
      </c>
      <c r="L50" s="228" t="s">
        <v>75</v>
      </c>
      <c r="M50" s="228">
        <v>590</v>
      </c>
      <c r="N50" s="228" t="s">
        <v>75</v>
      </c>
      <c r="O50" s="228" t="s">
        <v>75</v>
      </c>
      <c r="P50" s="228">
        <v>284</v>
      </c>
      <c r="Q50" s="228" t="s">
        <v>75</v>
      </c>
      <c r="R50" s="228" t="s">
        <v>75</v>
      </c>
      <c r="S50" s="228"/>
    </row>
    <row r="51" spans="1:19" x14ac:dyDescent="0.25">
      <c r="A51" s="228" t="s">
        <v>934</v>
      </c>
      <c r="B51" s="228" t="s">
        <v>919</v>
      </c>
      <c r="C51" s="228" t="s">
        <v>75</v>
      </c>
      <c r="D51" s="228" t="s">
        <v>920</v>
      </c>
      <c r="E51" s="228" t="s">
        <v>75</v>
      </c>
      <c r="F51" s="245" t="s">
        <v>907</v>
      </c>
      <c r="G51" s="228" t="s">
        <v>75</v>
      </c>
      <c r="H51" s="245" t="s">
        <v>908</v>
      </c>
      <c r="I51" s="228" t="s">
        <v>75</v>
      </c>
      <c r="J51" s="228" t="s">
        <v>75</v>
      </c>
      <c r="K51" s="228">
        <v>50.5</v>
      </c>
      <c r="L51" s="228" t="s">
        <v>75</v>
      </c>
      <c r="M51" s="228">
        <v>590</v>
      </c>
      <c r="N51" s="228" t="s">
        <v>75</v>
      </c>
      <c r="O51" s="228" t="s">
        <v>75</v>
      </c>
      <c r="P51" s="228">
        <v>284</v>
      </c>
      <c r="Q51" s="228" t="s">
        <v>75</v>
      </c>
      <c r="R51" s="228" t="s">
        <v>75</v>
      </c>
      <c r="S51" s="228"/>
    </row>
    <row r="52" spans="1:19" x14ac:dyDescent="0.25">
      <c r="A52" s="228" t="s">
        <v>935</v>
      </c>
      <c r="B52" s="228" t="s">
        <v>924</v>
      </c>
      <c r="C52" s="228" t="s">
        <v>925</v>
      </c>
      <c r="D52" s="228" t="s">
        <v>926</v>
      </c>
      <c r="E52" s="228" t="s">
        <v>885</v>
      </c>
      <c r="F52" s="245" t="s">
        <v>896</v>
      </c>
      <c r="G52" s="228" t="s">
        <v>75</v>
      </c>
      <c r="H52" s="228">
        <v>28</v>
      </c>
      <c r="I52" s="228" t="s">
        <v>75</v>
      </c>
      <c r="J52" s="228" t="s">
        <v>80</v>
      </c>
      <c r="K52" s="228">
        <v>538</v>
      </c>
      <c r="L52" s="228" t="s">
        <v>75</v>
      </c>
      <c r="M52" s="228">
        <v>451</v>
      </c>
      <c r="N52" s="228" t="s">
        <v>75</v>
      </c>
      <c r="O52" s="228" t="s">
        <v>75</v>
      </c>
      <c r="P52" s="228">
        <v>246.8</v>
      </c>
      <c r="Q52" s="228" t="s">
        <v>75</v>
      </c>
      <c r="R52" s="228" t="s">
        <v>75</v>
      </c>
      <c r="S52" s="228"/>
    </row>
    <row r="53" spans="1:19" x14ac:dyDescent="0.25">
      <c r="A53" s="228" t="s">
        <v>762</v>
      </c>
      <c r="B53" s="228" t="s">
        <v>928</v>
      </c>
      <c r="C53" s="228" t="s">
        <v>864</v>
      </c>
      <c r="D53" s="228" t="s">
        <v>929</v>
      </c>
      <c r="E53" s="228" t="s">
        <v>75</v>
      </c>
      <c r="F53" s="228">
        <v>1020</v>
      </c>
      <c r="G53" s="228" t="s">
        <v>75</v>
      </c>
      <c r="H53" s="228">
        <v>16</v>
      </c>
      <c r="I53" s="228" t="s">
        <v>75</v>
      </c>
      <c r="J53" s="228" t="s">
        <v>930</v>
      </c>
      <c r="K53" s="228">
        <v>57</v>
      </c>
      <c r="L53" s="228" t="s">
        <v>75</v>
      </c>
      <c r="M53" s="228">
        <v>608</v>
      </c>
      <c r="N53" s="228" t="s">
        <v>75</v>
      </c>
      <c r="O53" s="228" t="s">
        <v>75</v>
      </c>
      <c r="P53" s="228">
        <v>25</v>
      </c>
      <c r="Q53" s="228" t="s">
        <v>75</v>
      </c>
      <c r="R53" s="228" t="s">
        <v>75</v>
      </c>
      <c r="S53" s="228"/>
    </row>
    <row r="54" spans="1:19" x14ac:dyDescent="0.25">
      <c r="A54" s="228" t="s">
        <v>936</v>
      </c>
      <c r="B54" s="228" t="s">
        <v>919</v>
      </c>
      <c r="C54" s="228" t="s">
        <v>75</v>
      </c>
      <c r="D54" s="228" t="s">
        <v>920</v>
      </c>
      <c r="E54" s="228" t="s">
        <v>75</v>
      </c>
      <c r="F54" s="245" t="s">
        <v>888</v>
      </c>
      <c r="G54" s="228" t="s">
        <v>75</v>
      </c>
      <c r="H54" s="245" t="s">
        <v>889</v>
      </c>
      <c r="I54" s="228" t="s">
        <v>75</v>
      </c>
      <c r="J54" s="228" t="s">
        <v>75</v>
      </c>
      <c r="K54" s="228">
        <v>50.5</v>
      </c>
      <c r="L54" s="228" t="s">
        <v>75</v>
      </c>
      <c r="M54" s="228">
        <v>590</v>
      </c>
      <c r="N54" s="228" t="s">
        <v>75</v>
      </c>
      <c r="O54" s="228" t="s">
        <v>75</v>
      </c>
      <c r="P54" s="228">
        <v>284</v>
      </c>
      <c r="Q54" s="228" t="s">
        <v>75</v>
      </c>
      <c r="R54" s="228" t="s">
        <v>75</v>
      </c>
      <c r="S54" s="228"/>
    </row>
    <row r="55" spans="1:19" x14ac:dyDescent="0.25">
      <c r="A55" s="228" t="s">
        <v>937</v>
      </c>
      <c r="B55" s="228" t="s">
        <v>919</v>
      </c>
      <c r="C55" s="228" t="s">
        <v>75</v>
      </c>
      <c r="D55" s="228" t="s">
        <v>920</v>
      </c>
      <c r="E55" s="228" t="s">
        <v>75</v>
      </c>
      <c r="F55" s="245" t="s">
        <v>922</v>
      </c>
      <c r="G55" s="228" t="s">
        <v>75</v>
      </c>
      <c r="H55" s="245" t="s">
        <v>933</v>
      </c>
      <c r="I55" s="228" t="s">
        <v>75</v>
      </c>
      <c r="J55" s="228" t="s">
        <v>75</v>
      </c>
      <c r="K55" s="228">
        <v>50.5</v>
      </c>
      <c r="L55" s="228" t="s">
        <v>75</v>
      </c>
      <c r="M55" s="228">
        <v>590</v>
      </c>
      <c r="N55" s="228" t="s">
        <v>75</v>
      </c>
      <c r="O55" s="228" t="s">
        <v>75</v>
      </c>
      <c r="P55" s="228">
        <v>284</v>
      </c>
      <c r="Q55" s="228" t="s">
        <v>75</v>
      </c>
      <c r="R55" s="228" t="s">
        <v>75</v>
      </c>
      <c r="S55" s="228"/>
    </row>
    <row r="56" spans="1:19" x14ac:dyDescent="0.25">
      <c r="A56" s="228" t="s">
        <v>938</v>
      </c>
      <c r="B56" s="228" t="s">
        <v>924</v>
      </c>
      <c r="C56" s="228" t="s">
        <v>925</v>
      </c>
      <c r="D56" s="228" t="s">
        <v>926</v>
      </c>
      <c r="E56" s="228" t="s">
        <v>885</v>
      </c>
      <c r="F56" s="245" t="s">
        <v>896</v>
      </c>
      <c r="G56" s="228" t="s">
        <v>75</v>
      </c>
      <c r="H56" s="228">
        <v>28</v>
      </c>
      <c r="I56" s="228" t="s">
        <v>75</v>
      </c>
      <c r="J56" s="228" t="s">
        <v>80</v>
      </c>
      <c r="K56" s="228">
        <v>538</v>
      </c>
      <c r="L56" s="228" t="s">
        <v>75</v>
      </c>
      <c r="M56" s="228">
        <v>451</v>
      </c>
      <c r="N56" s="228" t="s">
        <v>75</v>
      </c>
      <c r="O56" s="228" t="s">
        <v>75</v>
      </c>
      <c r="P56" s="228">
        <v>246.8</v>
      </c>
      <c r="Q56" s="228" t="s">
        <v>75</v>
      </c>
      <c r="R56" s="228" t="s">
        <v>75</v>
      </c>
      <c r="S56" s="228"/>
    </row>
    <row r="57" spans="1:19" x14ac:dyDescent="0.25">
      <c r="A57" s="228" t="s">
        <v>764</v>
      </c>
      <c r="B57" s="228" t="s">
        <v>916</v>
      </c>
      <c r="C57" s="228" t="s">
        <v>864</v>
      </c>
      <c r="D57" s="228" t="s">
        <v>939</v>
      </c>
      <c r="E57" s="228" t="s">
        <v>75</v>
      </c>
      <c r="F57" s="228">
        <v>1020</v>
      </c>
      <c r="G57" s="228" t="s">
        <v>75</v>
      </c>
      <c r="H57" s="228">
        <v>16</v>
      </c>
      <c r="I57" s="228" t="s">
        <v>75</v>
      </c>
      <c r="J57" s="228" t="s">
        <v>80</v>
      </c>
      <c r="K57" s="228">
        <v>530</v>
      </c>
      <c r="L57" s="228" t="s">
        <v>75</v>
      </c>
      <c r="M57" s="228">
        <v>608</v>
      </c>
      <c r="N57" s="228" t="s">
        <v>75</v>
      </c>
      <c r="O57" s="228" t="s">
        <v>75</v>
      </c>
      <c r="P57" s="228">
        <v>379</v>
      </c>
      <c r="Q57" s="228" t="s">
        <v>75</v>
      </c>
      <c r="R57" s="228" t="s">
        <v>75</v>
      </c>
      <c r="S57" s="228"/>
    </row>
    <row r="58" spans="1:19" x14ac:dyDescent="0.25">
      <c r="A58" s="228" t="s">
        <v>940</v>
      </c>
      <c r="B58" s="228" t="s">
        <v>919</v>
      </c>
      <c r="C58" s="228" t="s">
        <v>75</v>
      </c>
      <c r="D58" s="228" t="s">
        <v>920</v>
      </c>
      <c r="E58" s="228" t="s">
        <v>75</v>
      </c>
      <c r="F58" s="245" t="s">
        <v>888</v>
      </c>
      <c r="G58" s="228" t="s">
        <v>75</v>
      </c>
      <c r="H58" s="245" t="s">
        <v>889</v>
      </c>
      <c r="I58" s="228" t="s">
        <v>75</v>
      </c>
      <c r="J58" s="228" t="s">
        <v>75</v>
      </c>
      <c r="K58" s="228">
        <v>50.5</v>
      </c>
      <c r="L58" s="228" t="s">
        <v>75</v>
      </c>
      <c r="M58" s="228">
        <v>590</v>
      </c>
      <c r="N58" s="228" t="s">
        <v>75</v>
      </c>
      <c r="O58" s="228" t="s">
        <v>75</v>
      </c>
      <c r="P58" s="228">
        <v>284</v>
      </c>
      <c r="Q58" s="228" t="s">
        <v>75</v>
      </c>
      <c r="R58" s="228" t="s">
        <v>75</v>
      </c>
      <c r="S58" s="228"/>
    </row>
    <row r="59" spans="1:19" x14ac:dyDescent="0.25">
      <c r="A59" s="228" t="s">
        <v>941</v>
      </c>
      <c r="B59" s="228" t="s">
        <v>919</v>
      </c>
      <c r="C59" s="228" t="s">
        <v>75</v>
      </c>
      <c r="D59" s="228" t="s">
        <v>920</v>
      </c>
      <c r="E59" s="228" t="s">
        <v>75</v>
      </c>
      <c r="F59" s="245" t="s">
        <v>907</v>
      </c>
      <c r="G59" s="228" t="s">
        <v>75</v>
      </c>
      <c r="H59" s="245" t="s">
        <v>908</v>
      </c>
      <c r="I59" s="228" t="s">
        <v>75</v>
      </c>
      <c r="J59" s="228" t="s">
        <v>75</v>
      </c>
      <c r="K59" s="228">
        <v>50.5</v>
      </c>
      <c r="L59" s="228" t="s">
        <v>75</v>
      </c>
      <c r="M59" s="228">
        <v>590</v>
      </c>
      <c r="N59" s="228" t="s">
        <v>75</v>
      </c>
      <c r="O59" s="228" t="s">
        <v>75</v>
      </c>
      <c r="P59" s="228">
        <v>284</v>
      </c>
      <c r="Q59" s="228" t="s">
        <v>75</v>
      </c>
      <c r="R59" s="228" t="s">
        <v>75</v>
      </c>
      <c r="S59" s="228"/>
    </row>
    <row r="60" spans="1:19" x14ac:dyDescent="0.25">
      <c r="A60" s="228" t="s">
        <v>942</v>
      </c>
      <c r="B60" s="228" t="s">
        <v>924</v>
      </c>
      <c r="C60" s="228" t="s">
        <v>925</v>
      </c>
      <c r="D60" s="228" t="s">
        <v>926</v>
      </c>
      <c r="E60" s="228" t="s">
        <v>885</v>
      </c>
      <c r="F60" s="245" t="s">
        <v>896</v>
      </c>
      <c r="G60" s="228" t="s">
        <v>75</v>
      </c>
      <c r="H60" s="228">
        <v>28</v>
      </c>
      <c r="I60" s="228" t="s">
        <v>75</v>
      </c>
      <c r="J60" s="228" t="s">
        <v>80</v>
      </c>
      <c r="K60" s="228">
        <v>538</v>
      </c>
      <c r="L60" s="228" t="s">
        <v>75</v>
      </c>
      <c r="M60" s="228">
        <v>451</v>
      </c>
      <c r="N60" s="228" t="s">
        <v>75</v>
      </c>
      <c r="O60" s="228" t="s">
        <v>75</v>
      </c>
      <c r="P60" s="228">
        <v>246.8</v>
      </c>
      <c r="Q60" s="228" t="s">
        <v>75</v>
      </c>
      <c r="R60" s="228" t="s">
        <v>75</v>
      </c>
      <c r="S60" s="228"/>
    </row>
    <row r="61" spans="1:19" x14ac:dyDescent="0.25">
      <c r="A61" s="228" t="s">
        <v>943</v>
      </c>
      <c r="B61" s="228"/>
      <c r="C61" s="228" t="s">
        <v>944</v>
      </c>
      <c r="D61" s="228" t="s">
        <v>945</v>
      </c>
      <c r="E61" s="228" t="s">
        <v>946</v>
      </c>
      <c r="F61" s="228">
        <v>1020</v>
      </c>
      <c r="G61" s="228" t="s">
        <v>75</v>
      </c>
      <c r="H61" s="228">
        <v>16</v>
      </c>
      <c r="I61" s="228" t="s">
        <v>75</v>
      </c>
      <c r="J61" s="228" t="s">
        <v>75</v>
      </c>
      <c r="K61" s="228">
        <v>470</v>
      </c>
      <c r="L61" s="228" t="s">
        <v>75</v>
      </c>
      <c r="M61" s="228">
        <v>578</v>
      </c>
      <c r="N61" s="228" t="s">
        <v>75</v>
      </c>
      <c r="O61" s="228" t="s">
        <v>75</v>
      </c>
      <c r="P61" s="228">
        <v>5</v>
      </c>
      <c r="Q61" s="228" t="s">
        <v>75</v>
      </c>
      <c r="R61" s="228" t="s">
        <v>75</v>
      </c>
      <c r="S61" s="228"/>
    </row>
    <row r="62" spans="1:19" x14ac:dyDescent="0.25">
      <c r="A62" s="228" t="s">
        <v>835</v>
      </c>
      <c r="B62" s="228" t="s">
        <v>947</v>
      </c>
      <c r="C62" s="228" t="s">
        <v>948</v>
      </c>
      <c r="D62" s="228"/>
      <c r="E62" s="228" t="s">
        <v>75</v>
      </c>
      <c r="F62" s="245" t="s">
        <v>867</v>
      </c>
      <c r="G62" s="228" t="s">
        <v>75</v>
      </c>
      <c r="H62" s="245" t="s">
        <v>949</v>
      </c>
      <c r="I62" s="228" t="s">
        <v>75</v>
      </c>
      <c r="J62" s="228" t="s">
        <v>75</v>
      </c>
      <c r="K62" s="228">
        <v>309</v>
      </c>
      <c r="L62" s="228" t="s">
        <v>75</v>
      </c>
      <c r="M62" s="228">
        <v>412</v>
      </c>
      <c r="N62" s="228" t="s">
        <v>75</v>
      </c>
      <c r="O62" s="228" t="s">
        <v>75</v>
      </c>
      <c r="P62" s="228">
        <v>28.8</v>
      </c>
      <c r="Q62" s="228" t="s">
        <v>75</v>
      </c>
      <c r="R62" s="228" t="s">
        <v>75</v>
      </c>
      <c r="S62" s="228"/>
    </row>
    <row r="63" spans="1:19" x14ac:dyDescent="0.25">
      <c r="A63" s="228" t="s">
        <v>950</v>
      </c>
      <c r="B63" s="228" t="s">
        <v>951</v>
      </c>
      <c r="C63" s="228" t="s">
        <v>952</v>
      </c>
      <c r="D63" s="228" t="s">
        <v>953</v>
      </c>
      <c r="E63" s="228" t="s">
        <v>954</v>
      </c>
      <c r="F63" s="245" t="s">
        <v>869</v>
      </c>
      <c r="G63" s="228" t="s">
        <v>75</v>
      </c>
      <c r="H63" s="245" t="s">
        <v>955</v>
      </c>
      <c r="I63" s="228" t="s">
        <v>75</v>
      </c>
      <c r="J63" s="228" t="s">
        <v>75</v>
      </c>
      <c r="K63" s="228">
        <v>367</v>
      </c>
      <c r="L63" s="228" t="s">
        <v>75</v>
      </c>
      <c r="M63" s="228">
        <v>490</v>
      </c>
      <c r="N63" s="228" t="s">
        <v>75</v>
      </c>
      <c r="O63" s="228" t="s">
        <v>75</v>
      </c>
      <c r="P63" s="228">
        <v>136</v>
      </c>
      <c r="Q63" s="228" t="s">
        <v>75</v>
      </c>
      <c r="R63" s="228" t="s">
        <v>75</v>
      </c>
      <c r="S63" s="228"/>
    </row>
    <row r="64" spans="1:19" x14ac:dyDescent="0.25">
      <c r="A64" s="228" t="s">
        <v>956</v>
      </c>
      <c r="B64" s="228" t="s">
        <v>957</v>
      </c>
      <c r="C64" s="228" t="s">
        <v>958</v>
      </c>
      <c r="D64" s="228" t="s">
        <v>953</v>
      </c>
      <c r="E64" s="228" t="s">
        <v>954</v>
      </c>
      <c r="F64" s="245" t="s">
        <v>878</v>
      </c>
      <c r="G64" s="228" t="s">
        <v>75</v>
      </c>
      <c r="H64" s="228">
        <v>28</v>
      </c>
      <c r="I64" s="228" t="s">
        <v>75</v>
      </c>
      <c r="J64" s="228" t="s">
        <v>75</v>
      </c>
      <c r="K64" s="228">
        <v>390</v>
      </c>
      <c r="L64" s="228" t="s">
        <v>75</v>
      </c>
      <c r="M64" s="228">
        <v>529</v>
      </c>
      <c r="N64" s="228" t="s">
        <v>75</v>
      </c>
      <c r="O64" s="228" t="s">
        <v>75</v>
      </c>
      <c r="P64" s="228">
        <v>5</v>
      </c>
      <c r="Q64" s="228" t="s">
        <v>75</v>
      </c>
      <c r="R64" s="228" t="s">
        <v>75</v>
      </c>
      <c r="S64" s="228"/>
    </row>
    <row r="65" spans="1:19" x14ac:dyDescent="0.25">
      <c r="A65" s="228" t="s">
        <v>959</v>
      </c>
      <c r="B65" s="228" t="s">
        <v>5</v>
      </c>
      <c r="C65" s="228" t="s">
        <v>960</v>
      </c>
      <c r="D65" s="228" t="s">
        <v>865</v>
      </c>
      <c r="E65" s="228" t="s">
        <v>946</v>
      </c>
      <c r="F65" s="228">
        <v>1020</v>
      </c>
      <c r="G65" s="228" t="s">
        <v>75</v>
      </c>
      <c r="H65" s="228">
        <v>21.5</v>
      </c>
      <c r="I65" s="228" t="s">
        <v>75</v>
      </c>
      <c r="J65" s="228" t="s">
        <v>75</v>
      </c>
      <c r="K65" s="228">
        <v>434</v>
      </c>
      <c r="L65" s="228" t="s">
        <v>75</v>
      </c>
      <c r="M65" s="228">
        <v>618</v>
      </c>
      <c r="N65" s="228" t="s">
        <v>75</v>
      </c>
      <c r="O65" s="228" t="s">
        <v>75</v>
      </c>
      <c r="P65" s="228">
        <v>136</v>
      </c>
      <c r="Q65" s="228" t="s">
        <v>75</v>
      </c>
      <c r="R65" s="228" t="s">
        <v>75</v>
      </c>
      <c r="S65" s="228"/>
    </row>
    <row r="66" spans="1:19" x14ac:dyDescent="0.25">
      <c r="A66" s="228" t="s">
        <v>961</v>
      </c>
      <c r="B66" s="228" t="s">
        <v>5</v>
      </c>
      <c r="C66" s="228" t="s">
        <v>944</v>
      </c>
      <c r="D66" s="228" t="s">
        <v>945</v>
      </c>
      <c r="E66" s="228" t="s">
        <v>946</v>
      </c>
      <c r="F66" s="228">
        <v>1020</v>
      </c>
      <c r="G66" s="228" t="s">
        <v>75</v>
      </c>
      <c r="H66" s="228">
        <v>16</v>
      </c>
      <c r="I66" s="228" t="s">
        <v>75</v>
      </c>
      <c r="J66" s="228" t="s">
        <v>75</v>
      </c>
      <c r="K66" s="228">
        <v>470</v>
      </c>
      <c r="L66" s="228" t="s">
        <v>75</v>
      </c>
      <c r="M66" s="228">
        <v>578</v>
      </c>
      <c r="N66" s="228" t="s">
        <v>75</v>
      </c>
      <c r="O66" s="228" t="s">
        <v>75</v>
      </c>
      <c r="P66" s="228">
        <v>5</v>
      </c>
      <c r="Q66" s="228" t="s">
        <v>75</v>
      </c>
      <c r="R66" s="228" t="s">
        <v>75</v>
      </c>
      <c r="S66" s="228"/>
    </row>
    <row r="67" spans="1:19" x14ac:dyDescent="0.25">
      <c r="A67" s="228" t="s">
        <v>768</v>
      </c>
      <c r="B67" s="228" t="s">
        <v>5</v>
      </c>
      <c r="C67" s="228" t="s">
        <v>75</v>
      </c>
      <c r="D67" s="228" t="s">
        <v>75</v>
      </c>
      <c r="E67" s="228" t="s">
        <v>75</v>
      </c>
      <c r="F67" s="245" t="s">
        <v>886</v>
      </c>
      <c r="G67" s="228" t="s">
        <v>75</v>
      </c>
      <c r="H67" s="245" t="s">
        <v>887</v>
      </c>
      <c r="I67" s="228" t="s">
        <v>75</v>
      </c>
      <c r="J67" s="228" t="s">
        <v>75</v>
      </c>
      <c r="K67" s="228">
        <v>470</v>
      </c>
      <c r="L67" s="228" t="s">
        <v>75</v>
      </c>
      <c r="M67" s="228">
        <v>570</v>
      </c>
      <c r="N67" s="228" t="s">
        <v>75</v>
      </c>
      <c r="O67" s="228" t="s">
        <v>75</v>
      </c>
      <c r="P67" s="228">
        <v>5</v>
      </c>
      <c r="Q67" s="228" t="s">
        <v>75</v>
      </c>
      <c r="R67" s="228" t="s">
        <v>75</v>
      </c>
      <c r="S67" s="228"/>
    </row>
    <row r="68" spans="1:19" x14ac:dyDescent="0.25">
      <c r="A68" s="228" t="s">
        <v>765</v>
      </c>
      <c r="B68" s="228" t="s">
        <v>5</v>
      </c>
      <c r="C68" s="228" t="s">
        <v>75</v>
      </c>
      <c r="D68" s="228" t="s">
        <v>75</v>
      </c>
      <c r="E68" s="228" t="s">
        <v>75</v>
      </c>
      <c r="F68" s="245" t="s">
        <v>888</v>
      </c>
      <c r="G68" s="228" t="s">
        <v>75</v>
      </c>
      <c r="H68" s="245" t="s">
        <v>889</v>
      </c>
      <c r="I68" s="228" t="s">
        <v>75</v>
      </c>
      <c r="J68" s="228" t="s">
        <v>75</v>
      </c>
      <c r="K68" s="228">
        <v>340</v>
      </c>
      <c r="L68" s="228" t="s">
        <v>75</v>
      </c>
      <c r="M68" s="228">
        <v>570</v>
      </c>
      <c r="N68" s="228" t="s">
        <v>75</v>
      </c>
      <c r="O68" s="228" t="s">
        <v>75</v>
      </c>
      <c r="P68" s="228">
        <v>169</v>
      </c>
      <c r="Q68" s="228" t="s">
        <v>75</v>
      </c>
      <c r="R68" s="228" t="s">
        <v>75</v>
      </c>
      <c r="S68" s="228"/>
    </row>
    <row r="69" spans="1:19" x14ac:dyDescent="0.25">
      <c r="A69" s="228" t="s">
        <v>962</v>
      </c>
      <c r="B69" s="228" t="s">
        <v>957</v>
      </c>
      <c r="C69" s="228" t="s">
        <v>958</v>
      </c>
      <c r="D69" s="228" t="s">
        <v>953</v>
      </c>
      <c r="E69" s="228" t="s">
        <v>954</v>
      </c>
      <c r="F69" s="245" t="s">
        <v>878</v>
      </c>
      <c r="G69" s="228" t="s">
        <v>75</v>
      </c>
      <c r="H69" s="228">
        <v>28</v>
      </c>
      <c r="I69" s="228" t="s">
        <v>75</v>
      </c>
      <c r="J69" s="228" t="s">
        <v>75</v>
      </c>
      <c r="K69" s="228">
        <v>390</v>
      </c>
      <c r="L69" s="228" t="s">
        <v>75</v>
      </c>
      <c r="M69" s="228">
        <v>529</v>
      </c>
      <c r="N69" s="228" t="s">
        <v>75</v>
      </c>
      <c r="O69" s="228" t="s">
        <v>75</v>
      </c>
      <c r="P69" s="228">
        <v>5</v>
      </c>
      <c r="Q69" s="228" t="s">
        <v>75</v>
      </c>
      <c r="R69" s="228" t="s">
        <v>75</v>
      </c>
      <c r="S69" s="228"/>
    </row>
    <row r="70" spans="1:19" x14ac:dyDescent="0.25">
      <c r="A70" s="228" t="s">
        <v>963</v>
      </c>
      <c r="B70" s="228" t="s">
        <v>5</v>
      </c>
      <c r="C70" s="228" t="s">
        <v>75</v>
      </c>
      <c r="D70" s="228" t="s">
        <v>75</v>
      </c>
      <c r="E70" s="228" t="s">
        <v>75</v>
      </c>
      <c r="F70" s="245" t="s">
        <v>904</v>
      </c>
      <c r="G70" s="228" t="s">
        <v>75</v>
      </c>
      <c r="H70" s="245" t="s">
        <v>894</v>
      </c>
      <c r="I70" s="228" t="s">
        <v>75</v>
      </c>
      <c r="J70" s="228" t="s">
        <v>75</v>
      </c>
      <c r="K70" s="228">
        <v>340</v>
      </c>
      <c r="L70" s="228" t="s">
        <v>75</v>
      </c>
      <c r="M70" s="228">
        <v>620</v>
      </c>
      <c r="N70" s="228" t="s">
        <v>75</v>
      </c>
      <c r="O70" s="228" t="s">
        <v>75</v>
      </c>
      <c r="P70" s="228">
        <v>39</v>
      </c>
      <c r="Q70" s="228" t="s">
        <v>75</v>
      </c>
      <c r="R70" s="228" t="s">
        <v>75</v>
      </c>
      <c r="S70" s="228"/>
    </row>
    <row r="71" spans="1:19" x14ac:dyDescent="0.25">
      <c r="A71" s="228" t="s">
        <v>964</v>
      </c>
      <c r="B71" s="228" t="s">
        <v>5</v>
      </c>
      <c r="C71" s="228" t="s">
        <v>75</v>
      </c>
      <c r="D71" s="228" t="s">
        <v>75</v>
      </c>
      <c r="E71" s="228" t="s">
        <v>75</v>
      </c>
      <c r="F71" s="228">
        <v>1020</v>
      </c>
      <c r="G71" s="228" t="s">
        <v>75</v>
      </c>
      <c r="H71" s="228">
        <v>18</v>
      </c>
      <c r="I71" s="228" t="s">
        <v>75</v>
      </c>
      <c r="J71" s="228" t="s">
        <v>75</v>
      </c>
      <c r="K71" s="228">
        <v>390</v>
      </c>
      <c r="L71" s="228" t="s">
        <v>75</v>
      </c>
      <c r="M71" s="228">
        <v>578</v>
      </c>
      <c r="N71" s="228" t="s">
        <v>75</v>
      </c>
      <c r="O71" s="228" t="s">
        <v>75</v>
      </c>
      <c r="P71" s="228">
        <v>39.200000000000003</v>
      </c>
      <c r="Q71" s="228" t="s">
        <v>75</v>
      </c>
      <c r="R71" s="228" t="s">
        <v>75</v>
      </c>
      <c r="S71" s="228"/>
    </row>
    <row r="72" spans="1:19" x14ac:dyDescent="0.25">
      <c r="A72" s="228" t="s">
        <v>965</v>
      </c>
      <c r="B72" s="228" t="s">
        <v>966</v>
      </c>
      <c r="C72" s="228" t="s">
        <v>967</v>
      </c>
      <c r="D72" s="228" t="s">
        <v>968</v>
      </c>
      <c r="E72" s="228" t="s">
        <v>969</v>
      </c>
      <c r="F72" s="228">
        <v>720</v>
      </c>
      <c r="G72" s="228" t="s">
        <v>75</v>
      </c>
      <c r="H72" s="228">
        <v>11</v>
      </c>
      <c r="I72" s="228" t="s">
        <v>75</v>
      </c>
      <c r="J72" s="228" t="s">
        <v>970</v>
      </c>
      <c r="K72" s="228">
        <v>390</v>
      </c>
      <c r="L72" s="228" t="s">
        <v>75</v>
      </c>
      <c r="M72" s="228">
        <v>608</v>
      </c>
      <c r="N72" s="228" t="s">
        <v>75</v>
      </c>
      <c r="O72" s="228" t="s">
        <v>75</v>
      </c>
      <c r="P72" s="228">
        <v>29.4</v>
      </c>
      <c r="Q72" s="228" t="s">
        <v>75</v>
      </c>
      <c r="R72" s="228" t="s">
        <v>75</v>
      </c>
      <c r="S72" s="228"/>
    </row>
    <row r="73" spans="1:19" x14ac:dyDescent="0.25">
      <c r="A73" s="228" t="s">
        <v>971</v>
      </c>
      <c r="B73" s="228" t="s">
        <v>966</v>
      </c>
      <c r="C73" s="228" t="s">
        <v>972</v>
      </c>
      <c r="D73" s="228" t="s">
        <v>968</v>
      </c>
      <c r="E73" s="228" t="s">
        <v>969</v>
      </c>
      <c r="F73" s="228">
        <v>720</v>
      </c>
      <c r="G73" s="228" t="s">
        <v>75</v>
      </c>
      <c r="H73" s="228">
        <v>16</v>
      </c>
      <c r="I73" s="228" t="s">
        <v>75</v>
      </c>
      <c r="J73" s="228" t="s">
        <v>80</v>
      </c>
      <c r="K73" s="228">
        <v>445</v>
      </c>
      <c r="L73" s="228" t="s">
        <v>75</v>
      </c>
      <c r="M73" s="228">
        <v>647</v>
      </c>
      <c r="N73" s="228" t="s">
        <v>75</v>
      </c>
      <c r="O73" s="228" t="s">
        <v>75</v>
      </c>
      <c r="P73" s="228">
        <v>16.8</v>
      </c>
      <c r="Q73" s="228" t="s">
        <v>75</v>
      </c>
      <c r="R73" s="228" t="s">
        <v>75</v>
      </c>
      <c r="S73" s="228"/>
    </row>
    <row r="74" spans="1:19" x14ac:dyDescent="0.25">
      <c r="A74" s="228" t="s">
        <v>973</v>
      </c>
      <c r="B74" s="228" t="s">
        <v>5</v>
      </c>
      <c r="C74" s="228" t="s">
        <v>974</v>
      </c>
      <c r="D74" s="228" t="s">
        <v>945</v>
      </c>
      <c r="E74" s="228" t="s">
        <v>75</v>
      </c>
      <c r="F74" s="228">
        <v>720</v>
      </c>
      <c r="G74" s="228" t="s">
        <v>75</v>
      </c>
      <c r="H74" s="228">
        <v>11.3</v>
      </c>
      <c r="I74" s="228" t="s">
        <v>75</v>
      </c>
      <c r="J74" s="228" t="s">
        <v>75</v>
      </c>
      <c r="K74" s="228">
        <v>470</v>
      </c>
      <c r="L74" s="228" t="s">
        <v>75</v>
      </c>
      <c r="M74" s="228">
        <v>578</v>
      </c>
      <c r="N74" s="228" t="s">
        <v>75</v>
      </c>
      <c r="O74" s="228" t="s">
        <v>75</v>
      </c>
      <c r="P74" s="228">
        <v>5</v>
      </c>
      <c r="Q74" s="228" t="s">
        <v>75</v>
      </c>
      <c r="R74" s="228" t="s">
        <v>75</v>
      </c>
      <c r="S74" s="228"/>
    </row>
    <row r="75" spans="1:19" x14ac:dyDescent="0.25">
      <c r="A75" s="228" t="s">
        <v>975</v>
      </c>
      <c r="B75" s="228" t="s">
        <v>976</v>
      </c>
      <c r="C75" s="228" t="s">
        <v>967</v>
      </c>
      <c r="D75" s="228" t="s">
        <v>977</v>
      </c>
      <c r="E75" s="228" t="s">
        <v>75</v>
      </c>
      <c r="F75" s="228">
        <v>720</v>
      </c>
      <c r="G75" s="228" t="s">
        <v>75</v>
      </c>
      <c r="H75" s="228">
        <v>11</v>
      </c>
      <c r="I75" s="228" t="s">
        <v>75</v>
      </c>
      <c r="J75" s="228" t="s">
        <v>75</v>
      </c>
      <c r="K75" s="228">
        <v>530</v>
      </c>
      <c r="L75" s="228" t="s">
        <v>75</v>
      </c>
      <c r="M75" s="228">
        <v>578</v>
      </c>
      <c r="N75" s="228" t="s">
        <v>75</v>
      </c>
      <c r="O75" s="228" t="s">
        <v>75</v>
      </c>
      <c r="P75" s="228">
        <v>14.3</v>
      </c>
      <c r="Q75" s="228" t="s">
        <v>75</v>
      </c>
      <c r="R75" s="228" t="s">
        <v>75</v>
      </c>
      <c r="S75" s="228"/>
    </row>
    <row r="76" spans="1:19" x14ac:dyDescent="0.25">
      <c r="A76" s="228" t="s">
        <v>978</v>
      </c>
      <c r="B76" s="228" t="s">
        <v>5</v>
      </c>
      <c r="C76" s="228" t="s">
        <v>75</v>
      </c>
      <c r="D76" s="228" t="s">
        <v>75</v>
      </c>
      <c r="E76" s="228" t="s">
        <v>75</v>
      </c>
      <c r="F76" s="245" t="s">
        <v>979</v>
      </c>
      <c r="G76" s="228" t="s">
        <v>75</v>
      </c>
      <c r="H76" s="245" t="s">
        <v>980</v>
      </c>
      <c r="I76" s="228" t="s">
        <v>75</v>
      </c>
      <c r="J76" s="228" t="s">
        <v>75</v>
      </c>
      <c r="K76" s="228">
        <v>360</v>
      </c>
      <c r="L76" s="228" t="s">
        <v>75</v>
      </c>
      <c r="M76" s="228">
        <v>412</v>
      </c>
      <c r="N76" s="228" t="s">
        <v>75</v>
      </c>
      <c r="O76" s="228" t="s">
        <v>75</v>
      </c>
      <c r="P76" s="228">
        <v>29.4</v>
      </c>
      <c r="Q76" s="228" t="s">
        <v>75</v>
      </c>
      <c r="R76" s="228" t="s">
        <v>75</v>
      </c>
      <c r="S76" s="228"/>
    </row>
    <row r="77" spans="1:19" x14ac:dyDescent="0.25">
      <c r="A77" s="228" t="s">
        <v>981</v>
      </c>
      <c r="B77" s="228" t="s">
        <v>5</v>
      </c>
      <c r="C77" s="228" t="s">
        <v>75</v>
      </c>
      <c r="D77" s="228" t="s">
        <v>75</v>
      </c>
      <c r="E77" s="228" t="s">
        <v>75</v>
      </c>
      <c r="F77" s="245" t="s">
        <v>869</v>
      </c>
      <c r="G77" s="228" t="s">
        <v>75</v>
      </c>
      <c r="H77" s="245" t="s">
        <v>980</v>
      </c>
      <c r="I77" s="228" t="s">
        <v>75</v>
      </c>
      <c r="J77" s="228" t="s">
        <v>75</v>
      </c>
      <c r="K77" s="228">
        <v>340</v>
      </c>
      <c r="L77" s="228" t="s">
        <v>75</v>
      </c>
      <c r="M77" s="228">
        <v>570</v>
      </c>
      <c r="N77" s="228" t="s">
        <v>75</v>
      </c>
      <c r="O77" s="228" t="s">
        <v>75</v>
      </c>
      <c r="P77" s="228">
        <v>29.4</v>
      </c>
      <c r="Q77" s="228" t="s">
        <v>75</v>
      </c>
      <c r="R77" s="228" t="s">
        <v>75</v>
      </c>
      <c r="S77" s="228"/>
    </row>
    <row r="78" spans="1:19" x14ac:dyDescent="0.25">
      <c r="A78" s="228" t="s">
        <v>982</v>
      </c>
      <c r="B78" s="228" t="s">
        <v>951</v>
      </c>
      <c r="C78" s="228" t="s">
        <v>983</v>
      </c>
      <c r="D78" s="228" t="s">
        <v>984</v>
      </c>
      <c r="E78" s="228" t="s">
        <v>75</v>
      </c>
      <c r="F78" s="245" t="s">
        <v>904</v>
      </c>
      <c r="G78" s="228" t="s">
        <v>75</v>
      </c>
      <c r="H78" s="245" t="s">
        <v>985</v>
      </c>
      <c r="I78" s="228" t="s">
        <v>75</v>
      </c>
      <c r="J78" s="228" t="s">
        <v>75</v>
      </c>
      <c r="K78" s="228">
        <v>367</v>
      </c>
      <c r="L78" s="228" t="s">
        <v>75</v>
      </c>
      <c r="M78" s="228">
        <v>490</v>
      </c>
      <c r="N78" s="228" t="s">
        <v>75</v>
      </c>
      <c r="O78" s="228" t="s">
        <v>75</v>
      </c>
      <c r="P78" s="228">
        <v>169</v>
      </c>
      <c r="Q78" s="228" t="s">
        <v>75</v>
      </c>
      <c r="R78" s="228" t="s">
        <v>75</v>
      </c>
      <c r="S78" s="228"/>
    </row>
    <row r="79" spans="1:19" x14ac:dyDescent="0.25">
      <c r="A79" s="228" t="s">
        <v>986</v>
      </c>
      <c r="B79" s="228" t="s">
        <v>951</v>
      </c>
      <c r="C79" s="228" t="s">
        <v>987</v>
      </c>
      <c r="D79" s="228" t="s">
        <v>984</v>
      </c>
      <c r="E79" s="228" t="s">
        <v>75</v>
      </c>
      <c r="F79" s="245" t="s">
        <v>910</v>
      </c>
      <c r="G79" s="228" t="s">
        <v>75</v>
      </c>
      <c r="H79" s="245" t="s">
        <v>911</v>
      </c>
      <c r="I79" s="228" t="s">
        <v>75</v>
      </c>
      <c r="J79" s="228" t="s">
        <v>75</v>
      </c>
      <c r="K79" s="228">
        <v>367</v>
      </c>
      <c r="L79" s="228" t="s">
        <v>75</v>
      </c>
      <c r="M79" s="228">
        <v>490</v>
      </c>
      <c r="N79" s="228" t="s">
        <v>75</v>
      </c>
      <c r="O79" s="228" t="s">
        <v>75</v>
      </c>
      <c r="P79" s="228">
        <v>169</v>
      </c>
      <c r="Q79" s="228" t="s">
        <v>75</v>
      </c>
      <c r="R79" s="228" t="s">
        <v>75</v>
      </c>
      <c r="S79" s="228"/>
    </row>
    <row r="80" spans="1:19" x14ac:dyDescent="0.25">
      <c r="A80" s="228" t="s">
        <v>838</v>
      </c>
      <c r="B80" s="228" t="s">
        <v>951</v>
      </c>
      <c r="C80" s="228" t="s">
        <v>988</v>
      </c>
      <c r="D80" s="228" t="s">
        <v>984</v>
      </c>
      <c r="E80" s="228" t="s">
        <v>75</v>
      </c>
      <c r="F80" s="245" t="s">
        <v>989</v>
      </c>
      <c r="G80" s="228" t="s">
        <v>75</v>
      </c>
      <c r="H80" s="245" t="s">
        <v>990</v>
      </c>
      <c r="I80" s="228" t="s">
        <v>75</v>
      </c>
      <c r="J80" s="228" t="s">
        <v>75</v>
      </c>
      <c r="K80" s="228">
        <v>367</v>
      </c>
      <c r="L80" s="228" t="s">
        <v>75</v>
      </c>
      <c r="M80" s="228">
        <v>490</v>
      </c>
      <c r="N80" s="228" t="s">
        <v>75</v>
      </c>
      <c r="O80" s="228" t="s">
        <v>75</v>
      </c>
      <c r="P80" s="228">
        <v>169</v>
      </c>
      <c r="Q80" s="228" t="s">
        <v>75</v>
      </c>
      <c r="R80" s="228" t="s">
        <v>75</v>
      </c>
      <c r="S80" s="228"/>
    </row>
    <row r="81" spans="1:19" x14ac:dyDescent="0.25">
      <c r="A81" s="228" t="s">
        <v>991</v>
      </c>
      <c r="B81" s="228" t="s">
        <v>992</v>
      </c>
      <c r="C81" s="228" t="s">
        <v>993</v>
      </c>
      <c r="D81" s="228" t="s">
        <v>994</v>
      </c>
      <c r="E81" s="228" t="s">
        <v>885</v>
      </c>
      <c r="F81" s="245" t="s">
        <v>995</v>
      </c>
      <c r="G81" s="228" t="s">
        <v>75</v>
      </c>
      <c r="H81" s="245" t="s">
        <v>990</v>
      </c>
      <c r="I81" s="228" t="s">
        <v>75</v>
      </c>
      <c r="J81" s="228" t="s">
        <v>75</v>
      </c>
      <c r="K81" s="228">
        <v>534</v>
      </c>
      <c r="L81" s="228" t="s">
        <v>75</v>
      </c>
      <c r="M81" s="228">
        <v>629</v>
      </c>
      <c r="N81" s="228" t="s">
        <v>75</v>
      </c>
      <c r="O81" s="228" t="s">
        <v>75</v>
      </c>
      <c r="P81" s="228">
        <v>169</v>
      </c>
      <c r="Q81" s="228" t="s">
        <v>75</v>
      </c>
      <c r="R81" s="228" t="s">
        <v>75</v>
      </c>
      <c r="S81" s="228"/>
    </row>
    <row r="82" spans="1:19" x14ac:dyDescent="0.25">
      <c r="A82" s="228" t="s">
        <v>996</v>
      </c>
      <c r="B82" s="228" t="s">
        <v>5</v>
      </c>
      <c r="C82" s="228" t="s">
        <v>75</v>
      </c>
      <c r="D82" s="228" t="s">
        <v>75</v>
      </c>
      <c r="E82" s="228" t="s">
        <v>75</v>
      </c>
      <c r="F82" s="245" t="s">
        <v>878</v>
      </c>
      <c r="G82" s="228" t="s">
        <v>75</v>
      </c>
      <c r="H82" s="228">
        <v>28</v>
      </c>
      <c r="I82" s="228" t="s">
        <v>75</v>
      </c>
      <c r="J82" s="228" t="s">
        <v>75</v>
      </c>
      <c r="K82" s="228">
        <v>390</v>
      </c>
      <c r="L82" s="228" t="s">
        <v>75</v>
      </c>
      <c r="M82" s="228">
        <v>590</v>
      </c>
      <c r="N82" s="228" t="s">
        <v>75</v>
      </c>
      <c r="O82" s="228" t="s">
        <v>75</v>
      </c>
      <c r="P82" s="228">
        <v>5</v>
      </c>
      <c r="Q82" s="228" t="s">
        <v>75</v>
      </c>
      <c r="R82" s="228" t="s">
        <v>75</v>
      </c>
      <c r="S82" s="228"/>
    </row>
    <row r="83" spans="1:19" x14ac:dyDescent="0.25">
      <c r="A83" s="228" t="s">
        <v>997</v>
      </c>
      <c r="B83" s="228" t="s">
        <v>998</v>
      </c>
      <c r="C83" s="228" t="s">
        <v>999</v>
      </c>
      <c r="D83" s="228" t="s">
        <v>1000</v>
      </c>
      <c r="E83" s="228" t="s">
        <v>946</v>
      </c>
      <c r="F83" s="245" t="s">
        <v>879</v>
      </c>
      <c r="G83" s="228" t="s">
        <v>75</v>
      </c>
      <c r="H83" s="228">
        <v>28</v>
      </c>
      <c r="I83" s="228" t="s">
        <v>75</v>
      </c>
      <c r="J83" s="228" t="s">
        <v>75</v>
      </c>
      <c r="K83" s="228">
        <v>380</v>
      </c>
      <c r="L83" s="228" t="s">
        <v>75</v>
      </c>
      <c r="M83" s="228">
        <v>549</v>
      </c>
      <c r="N83" s="228" t="s">
        <v>75</v>
      </c>
      <c r="O83" s="228" t="s">
        <v>75</v>
      </c>
      <c r="P83" s="228">
        <v>7</v>
      </c>
      <c r="Q83" s="228" t="s">
        <v>75</v>
      </c>
      <c r="R83" s="228" t="s">
        <v>75</v>
      </c>
      <c r="S83" s="228"/>
    </row>
    <row r="84" spans="1:19" x14ac:dyDescent="0.25">
      <c r="A84" s="228" t="s">
        <v>1001</v>
      </c>
      <c r="B84" s="228" t="s">
        <v>1002</v>
      </c>
      <c r="C84" s="228" t="s">
        <v>1003</v>
      </c>
      <c r="D84" s="228" t="s">
        <v>1000</v>
      </c>
      <c r="E84" s="228" t="s">
        <v>946</v>
      </c>
      <c r="F84" s="245" t="s">
        <v>879</v>
      </c>
      <c r="G84" s="228" t="s">
        <v>75</v>
      </c>
      <c r="H84" s="228">
        <v>22</v>
      </c>
      <c r="I84" s="228" t="s">
        <v>75</v>
      </c>
      <c r="J84" s="228" t="s">
        <v>75</v>
      </c>
      <c r="K84" s="228">
        <v>380</v>
      </c>
      <c r="L84" s="228" t="s">
        <v>75</v>
      </c>
      <c r="M84" s="228">
        <v>618</v>
      </c>
      <c r="N84" s="228" t="s">
        <v>75</v>
      </c>
      <c r="O84" s="228" t="s">
        <v>75</v>
      </c>
      <c r="P84" s="228">
        <v>7</v>
      </c>
      <c r="Q84" s="228" t="s">
        <v>75</v>
      </c>
      <c r="R84" s="228" t="s">
        <v>75</v>
      </c>
      <c r="S84" s="228"/>
    </row>
    <row r="85" spans="1:19" x14ac:dyDescent="0.25">
      <c r="A85" s="228" t="s">
        <v>1004</v>
      </c>
      <c r="B85" s="228" t="s">
        <v>5</v>
      </c>
      <c r="C85" s="228" t="s">
        <v>75</v>
      </c>
      <c r="D85" s="228" t="s">
        <v>75</v>
      </c>
      <c r="E85" s="228" t="s">
        <v>75</v>
      </c>
      <c r="F85" s="245" t="s">
        <v>901</v>
      </c>
      <c r="G85" s="228" t="s">
        <v>75</v>
      </c>
      <c r="H85" s="228">
        <v>22</v>
      </c>
      <c r="I85" s="228" t="s">
        <v>75</v>
      </c>
      <c r="J85" s="228" t="s">
        <v>75</v>
      </c>
      <c r="K85" s="228">
        <v>380</v>
      </c>
      <c r="L85" s="228" t="s">
        <v>75</v>
      </c>
      <c r="M85" s="228">
        <v>490</v>
      </c>
      <c r="N85" s="228" t="s">
        <v>75</v>
      </c>
      <c r="O85" s="228" t="s">
        <v>75</v>
      </c>
      <c r="P85" s="228">
        <v>7</v>
      </c>
      <c r="Q85" s="228" t="s">
        <v>75</v>
      </c>
      <c r="R85" s="228" t="s">
        <v>75</v>
      </c>
      <c r="S85" s="228"/>
    </row>
    <row r="86" spans="1:19" x14ac:dyDescent="0.25">
      <c r="A86" s="228" t="s">
        <v>1005</v>
      </c>
      <c r="B86" s="228" t="s">
        <v>1006</v>
      </c>
      <c r="C86" s="228" t="s">
        <v>1007</v>
      </c>
      <c r="D86" s="228" t="s">
        <v>1000</v>
      </c>
      <c r="E86" s="228" t="s">
        <v>75</v>
      </c>
      <c r="F86" s="245" t="s">
        <v>904</v>
      </c>
      <c r="G86" s="228" t="s">
        <v>75</v>
      </c>
      <c r="H86" s="245" t="s">
        <v>874</v>
      </c>
      <c r="I86" s="228" t="s">
        <v>75</v>
      </c>
      <c r="J86" s="228" t="s">
        <v>75</v>
      </c>
      <c r="K86" s="228">
        <v>410</v>
      </c>
      <c r="L86" s="228" t="s">
        <v>75</v>
      </c>
      <c r="M86" s="228">
        <v>618</v>
      </c>
      <c r="N86" s="228" t="s">
        <v>75</v>
      </c>
      <c r="O86" s="228" t="s">
        <v>75</v>
      </c>
      <c r="P86" s="228">
        <v>6.7</v>
      </c>
      <c r="Q86" s="228" t="s">
        <v>75</v>
      </c>
      <c r="R86" s="228" t="s">
        <v>75</v>
      </c>
      <c r="S86" s="228"/>
    </row>
    <row r="87" spans="1:19" x14ac:dyDescent="0.25">
      <c r="A87" s="228" t="s">
        <v>1008</v>
      </c>
      <c r="B87" s="228" t="s">
        <v>1009</v>
      </c>
      <c r="C87" s="228" t="s">
        <v>1010</v>
      </c>
      <c r="D87" s="228" t="s">
        <v>953</v>
      </c>
      <c r="E87" s="228" t="s">
        <v>954</v>
      </c>
      <c r="F87" s="245" t="s">
        <v>893</v>
      </c>
      <c r="G87" s="228" t="s">
        <v>75</v>
      </c>
      <c r="H87" s="245" t="s">
        <v>912</v>
      </c>
      <c r="I87" s="228" t="s">
        <v>75</v>
      </c>
      <c r="J87" s="228" t="s">
        <v>75</v>
      </c>
      <c r="K87" s="228">
        <v>410</v>
      </c>
      <c r="L87" s="228" t="s">
        <v>75</v>
      </c>
      <c r="M87" s="228">
        <v>490</v>
      </c>
      <c r="N87" s="228" t="s">
        <v>75</v>
      </c>
      <c r="O87" s="228" t="s">
        <v>75</v>
      </c>
      <c r="P87" s="228">
        <v>6.7</v>
      </c>
      <c r="Q87" s="228" t="s">
        <v>75</v>
      </c>
      <c r="R87" s="228" t="s">
        <v>75</v>
      </c>
      <c r="S87" s="228"/>
    </row>
    <row r="88" spans="1:19" x14ac:dyDescent="0.25">
      <c r="A88" s="228" t="s">
        <v>1011</v>
      </c>
      <c r="B88" s="228" t="s">
        <v>5</v>
      </c>
      <c r="C88" s="228" t="s">
        <v>75</v>
      </c>
      <c r="D88" s="228" t="s">
        <v>75</v>
      </c>
      <c r="E88" s="228" t="s">
        <v>75</v>
      </c>
      <c r="F88" s="245" t="s">
        <v>873</v>
      </c>
      <c r="G88" s="228" t="s">
        <v>75</v>
      </c>
      <c r="H88" s="245" t="s">
        <v>874</v>
      </c>
      <c r="I88" s="228" t="s">
        <v>75</v>
      </c>
      <c r="J88" s="228" t="s">
        <v>75</v>
      </c>
      <c r="K88" s="228">
        <v>410</v>
      </c>
      <c r="L88" s="228" t="s">
        <v>75</v>
      </c>
      <c r="M88" s="228">
        <v>490</v>
      </c>
      <c r="N88" s="228" t="s">
        <v>75</v>
      </c>
      <c r="O88" s="228" t="s">
        <v>75</v>
      </c>
      <c r="P88" s="228">
        <v>6.7</v>
      </c>
      <c r="Q88" s="228" t="s">
        <v>75</v>
      </c>
      <c r="R88" s="228" t="s">
        <v>75</v>
      </c>
      <c r="S88" s="228"/>
    </row>
    <row r="89" spans="1:19" x14ac:dyDescent="0.25">
      <c r="A89" s="228" t="s">
        <v>1012</v>
      </c>
      <c r="B89" s="228" t="s">
        <v>5</v>
      </c>
      <c r="C89" s="228" t="s">
        <v>960</v>
      </c>
      <c r="D89" s="228" t="s">
        <v>865</v>
      </c>
      <c r="E89" s="228" t="s">
        <v>946</v>
      </c>
      <c r="F89" s="228">
        <v>1020</v>
      </c>
      <c r="G89" s="228" t="s">
        <v>75</v>
      </c>
      <c r="H89" s="228">
        <v>21.5</v>
      </c>
      <c r="I89" s="228" t="s">
        <v>75</v>
      </c>
      <c r="J89" s="228" t="s">
        <v>75</v>
      </c>
      <c r="K89" s="228">
        <v>434</v>
      </c>
      <c r="L89" s="228" t="s">
        <v>75</v>
      </c>
      <c r="M89" s="228">
        <v>597</v>
      </c>
      <c r="N89" s="228" t="s">
        <v>75</v>
      </c>
      <c r="O89" s="228" t="s">
        <v>75</v>
      </c>
      <c r="P89" s="228">
        <v>136</v>
      </c>
      <c r="Q89" s="228" t="s">
        <v>75</v>
      </c>
      <c r="R89" s="228" t="s">
        <v>75</v>
      </c>
      <c r="S89" s="228"/>
    </row>
    <row r="90" spans="1:19" x14ac:dyDescent="0.25">
      <c r="A90" s="228" t="s">
        <v>766</v>
      </c>
      <c r="B90" s="228" t="s">
        <v>951</v>
      </c>
      <c r="C90" s="228" t="s">
        <v>1013</v>
      </c>
      <c r="D90" s="228" t="s">
        <v>75</v>
      </c>
      <c r="E90" s="228" t="s">
        <v>75</v>
      </c>
      <c r="F90" s="245" t="s">
        <v>886</v>
      </c>
      <c r="G90" s="228" t="s">
        <v>75</v>
      </c>
      <c r="H90" s="245" t="s">
        <v>1014</v>
      </c>
      <c r="I90" s="228" t="s">
        <v>75</v>
      </c>
      <c r="J90" s="228" t="s">
        <v>75</v>
      </c>
      <c r="K90" s="228">
        <v>340</v>
      </c>
      <c r="L90" s="228" t="s">
        <v>75</v>
      </c>
      <c r="M90" s="228">
        <v>570</v>
      </c>
      <c r="N90" s="228" t="s">
        <v>75</v>
      </c>
      <c r="O90" s="228" t="s">
        <v>75</v>
      </c>
      <c r="P90" s="228">
        <v>169</v>
      </c>
      <c r="Q90" s="228" t="s">
        <v>75</v>
      </c>
      <c r="R90" s="228" t="s">
        <v>75</v>
      </c>
      <c r="S90" s="228"/>
    </row>
    <row r="91" spans="1:19" x14ac:dyDescent="0.25">
      <c r="A91" s="228" t="s">
        <v>1015</v>
      </c>
      <c r="B91" s="228" t="s">
        <v>876</v>
      </c>
      <c r="C91" s="228" t="s">
        <v>1016</v>
      </c>
      <c r="D91" s="228" t="s">
        <v>75</v>
      </c>
      <c r="E91" s="228" t="s">
        <v>75</v>
      </c>
      <c r="F91" s="245" t="s">
        <v>869</v>
      </c>
      <c r="G91" s="228" t="s">
        <v>75</v>
      </c>
      <c r="H91" s="245" t="s">
        <v>980</v>
      </c>
      <c r="I91" s="228" t="s">
        <v>75</v>
      </c>
      <c r="J91" s="228" t="s">
        <v>75</v>
      </c>
      <c r="K91" s="228">
        <v>434</v>
      </c>
      <c r="L91" s="228" t="s">
        <v>75</v>
      </c>
      <c r="M91" s="228">
        <v>570</v>
      </c>
      <c r="N91" s="228" t="s">
        <v>75</v>
      </c>
      <c r="O91" s="228" t="s">
        <v>75</v>
      </c>
      <c r="P91" s="228">
        <v>136</v>
      </c>
      <c r="Q91" s="228" t="s">
        <v>75</v>
      </c>
      <c r="R91" s="228" t="s">
        <v>75</v>
      </c>
      <c r="S91" s="228"/>
    </row>
    <row r="92" spans="1:19" x14ac:dyDescent="0.25">
      <c r="A92" s="228" t="s">
        <v>1017</v>
      </c>
      <c r="B92" s="228" t="s">
        <v>5</v>
      </c>
      <c r="C92" s="228" t="s">
        <v>75</v>
      </c>
      <c r="D92" s="228" t="s">
        <v>75</v>
      </c>
      <c r="E92" s="228" t="s">
        <v>75</v>
      </c>
      <c r="F92" s="245" t="s">
        <v>878</v>
      </c>
      <c r="G92" s="228" t="s">
        <v>75</v>
      </c>
      <c r="H92" s="228">
        <v>28</v>
      </c>
      <c r="I92" s="228" t="s">
        <v>75</v>
      </c>
      <c r="J92" s="228" t="s">
        <v>75</v>
      </c>
      <c r="K92" s="228">
        <v>390</v>
      </c>
      <c r="L92" s="228" t="s">
        <v>75</v>
      </c>
      <c r="M92" s="228">
        <v>590</v>
      </c>
      <c r="N92" s="228" t="s">
        <v>75</v>
      </c>
      <c r="O92" s="228" t="s">
        <v>75</v>
      </c>
      <c r="P92" s="228">
        <v>5</v>
      </c>
      <c r="Q92" s="228" t="s">
        <v>75</v>
      </c>
      <c r="R92" s="228" t="s">
        <v>75</v>
      </c>
      <c r="S92" s="228"/>
    </row>
    <row r="93" spans="1:19" x14ac:dyDescent="0.25">
      <c r="A93" s="228" t="s">
        <v>769</v>
      </c>
      <c r="B93" s="228" t="s">
        <v>5</v>
      </c>
      <c r="C93" s="228" t="s">
        <v>75</v>
      </c>
      <c r="D93" s="228" t="s">
        <v>1018</v>
      </c>
      <c r="E93" s="228" t="s">
        <v>75</v>
      </c>
      <c r="F93" s="228">
        <v>1020</v>
      </c>
      <c r="G93" s="228" t="s">
        <v>75</v>
      </c>
      <c r="H93" s="228">
        <v>16</v>
      </c>
      <c r="I93" s="228" t="s">
        <v>75</v>
      </c>
      <c r="J93" s="228" t="s">
        <v>75</v>
      </c>
      <c r="K93" s="228">
        <v>470</v>
      </c>
      <c r="L93" s="228" t="s">
        <v>75</v>
      </c>
      <c r="M93" s="228">
        <v>578</v>
      </c>
      <c r="N93" s="228" t="s">
        <v>75</v>
      </c>
      <c r="O93" s="228" t="s">
        <v>75</v>
      </c>
      <c r="P93" s="228">
        <v>40</v>
      </c>
      <c r="Q93" s="228" t="s">
        <v>75</v>
      </c>
      <c r="R93" s="228" t="s">
        <v>75</v>
      </c>
      <c r="S93" s="228"/>
    </row>
    <row r="94" spans="1:19" x14ac:dyDescent="0.25">
      <c r="A94" s="228" t="s">
        <v>1019</v>
      </c>
      <c r="B94" s="228" t="s">
        <v>1020</v>
      </c>
      <c r="C94" s="228" t="s">
        <v>1021</v>
      </c>
      <c r="D94" s="228" t="s">
        <v>1022</v>
      </c>
      <c r="E94" s="228" t="s">
        <v>885</v>
      </c>
      <c r="F94" s="245" t="s">
        <v>867</v>
      </c>
      <c r="G94" s="228" t="s">
        <v>75</v>
      </c>
      <c r="H94" s="245" t="s">
        <v>1023</v>
      </c>
      <c r="I94" s="228" t="s">
        <v>75</v>
      </c>
      <c r="J94" s="228" t="s">
        <v>75</v>
      </c>
      <c r="K94" s="228">
        <v>340</v>
      </c>
      <c r="L94" s="228" t="s">
        <v>75</v>
      </c>
      <c r="M94" s="228">
        <v>570</v>
      </c>
      <c r="N94" s="228" t="s">
        <v>75</v>
      </c>
      <c r="O94" s="228" t="s">
        <v>75</v>
      </c>
      <c r="P94" s="228">
        <v>169</v>
      </c>
      <c r="Q94" s="228" t="s">
        <v>75</v>
      </c>
      <c r="R94" s="228" t="s">
        <v>75</v>
      </c>
      <c r="S94" s="228"/>
    </row>
    <row r="95" spans="1:19" x14ac:dyDescent="0.25">
      <c r="A95" s="228" t="s">
        <v>1024</v>
      </c>
      <c r="B95" s="228" t="s">
        <v>5</v>
      </c>
      <c r="C95" s="228" t="s">
        <v>75</v>
      </c>
      <c r="D95" s="228" t="s">
        <v>75</v>
      </c>
      <c r="E95" s="228" t="s">
        <v>75</v>
      </c>
      <c r="F95" s="245" t="s">
        <v>888</v>
      </c>
      <c r="G95" s="228" t="s">
        <v>75</v>
      </c>
      <c r="H95" s="245" t="s">
        <v>889</v>
      </c>
      <c r="I95" s="228" t="s">
        <v>75</v>
      </c>
      <c r="J95" s="228" t="s">
        <v>75</v>
      </c>
      <c r="K95" s="228">
        <v>340</v>
      </c>
      <c r="L95" s="228" t="s">
        <v>75</v>
      </c>
      <c r="M95" s="228">
        <v>570</v>
      </c>
      <c r="N95" s="228" t="s">
        <v>75</v>
      </c>
      <c r="O95" s="228" t="s">
        <v>75</v>
      </c>
      <c r="P95" s="228">
        <v>169</v>
      </c>
      <c r="Q95" s="228" t="s">
        <v>75</v>
      </c>
      <c r="R95" s="228" t="s">
        <v>75</v>
      </c>
      <c r="S95" s="228"/>
    </row>
    <row r="96" spans="1:19" x14ac:dyDescent="0.25">
      <c r="A96" s="228" t="s">
        <v>1025</v>
      </c>
      <c r="B96" s="228" t="s">
        <v>5</v>
      </c>
      <c r="C96" s="228" t="s">
        <v>75</v>
      </c>
      <c r="D96" s="228" t="s">
        <v>75</v>
      </c>
      <c r="E96" s="228" t="s">
        <v>75</v>
      </c>
      <c r="F96" s="245" t="s">
        <v>907</v>
      </c>
      <c r="G96" s="228" t="s">
        <v>75</v>
      </c>
      <c r="H96" s="245" t="s">
        <v>908</v>
      </c>
      <c r="I96" s="228" t="s">
        <v>75</v>
      </c>
      <c r="J96" s="228" t="s">
        <v>75</v>
      </c>
      <c r="K96" s="228">
        <v>340</v>
      </c>
      <c r="L96" s="228" t="s">
        <v>75</v>
      </c>
      <c r="M96" s="228">
        <v>490</v>
      </c>
      <c r="N96" s="228" t="s">
        <v>75</v>
      </c>
      <c r="O96" s="228" t="s">
        <v>75</v>
      </c>
      <c r="P96" s="228">
        <v>169</v>
      </c>
      <c r="Q96" s="228" t="s">
        <v>75</v>
      </c>
      <c r="R96" s="228" t="s">
        <v>75</v>
      </c>
      <c r="S96" s="228"/>
    </row>
    <row r="97" spans="1:19" x14ac:dyDescent="0.25">
      <c r="A97" s="228" t="s">
        <v>1026</v>
      </c>
      <c r="B97" s="228" t="s">
        <v>5</v>
      </c>
      <c r="C97" s="228" t="s">
        <v>75</v>
      </c>
      <c r="D97" s="228" t="s">
        <v>75</v>
      </c>
      <c r="E97" s="228" t="s">
        <v>75</v>
      </c>
      <c r="F97" s="245" t="s">
        <v>896</v>
      </c>
      <c r="G97" s="228" t="s">
        <v>75</v>
      </c>
      <c r="H97" s="228">
        <v>22</v>
      </c>
      <c r="I97" s="228" t="s">
        <v>75</v>
      </c>
      <c r="J97" s="228" t="s">
        <v>75</v>
      </c>
      <c r="K97" s="228">
        <v>390</v>
      </c>
      <c r="L97" s="228" t="s">
        <v>75</v>
      </c>
      <c r="M97" s="228">
        <v>610</v>
      </c>
      <c r="N97" s="228" t="s">
        <v>75</v>
      </c>
      <c r="O97" s="228" t="s">
        <v>75</v>
      </c>
      <c r="P97" s="228">
        <v>5</v>
      </c>
      <c r="Q97" s="228" t="s">
        <v>75</v>
      </c>
      <c r="R97" s="228" t="s">
        <v>75</v>
      </c>
      <c r="S97" s="228"/>
    </row>
    <row r="98" spans="1:19" x14ac:dyDescent="0.25">
      <c r="A98" s="228" t="s">
        <v>1027</v>
      </c>
      <c r="B98" s="228" t="s">
        <v>998</v>
      </c>
      <c r="C98" s="228" t="s">
        <v>1028</v>
      </c>
      <c r="D98" s="228" t="s">
        <v>953</v>
      </c>
      <c r="E98" s="228" t="s">
        <v>954</v>
      </c>
      <c r="F98" s="245" t="s">
        <v>896</v>
      </c>
      <c r="G98" s="228" t="s">
        <v>75</v>
      </c>
      <c r="H98" s="228">
        <v>28</v>
      </c>
      <c r="I98" s="228" t="s">
        <v>75</v>
      </c>
      <c r="J98" s="228" t="s">
        <v>75</v>
      </c>
      <c r="K98" s="228">
        <v>390</v>
      </c>
      <c r="L98" s="228" t="s">
        <v>75</v>
      </c>
      <c r="M98" s="228">
        <v>610</v>
      </c>
      <c r="N98" s="228" t="s">
        <v>75</v>
      </c>
      <c r="O98" s="228" t="s">
        <v>75</v>
      </c>
      <c r="P98" s="228">
        <v>5</v>
      </c>
      <c r="Q98" s="228" t="s">
        <v>75</v>
      </c>
      <c r="R98" s="228" t="s">
        <v>75</v>
      </c>
      <c r="S98" s="228"/>
    </row>
    <row r="99" spans="1:19" x14ac:dyDescent="0.25">
      <c r="A99" s="228" t="s">
        <v>796</v>
      </c>
      <c r="B99" s="228" t="s">
        <v>5</v>
      </c>
      <c r="C99" s="228" t="s">
        <v>75</v>
      </c>
      <c r="D99" s="228" t="s">
        <v>1029</v>
      </c>
      <c r="E99" s="228" t="s">
        <v>1030</v>
      </c>
      <c r="F99" s="228">
        <v>1020</v>
      </c>
      <c r="G99" s="228" t="s">
        <v>75</v>
      </c>
      <c r="H99" s="228">
        <v>12.9</v>
      </c>
      <c r="I99" s="228" t="s">
        <v>75</v>
      </c>
      <c r="J99" s="228" t="s">
        <v>75</v>
      </c>
      <c r="K99" s="228">
        <v>519</v>
      </c>
      <c r="L99" s="228" t="s">
        <v>75</v>
      </c>
      <c r="M99" s="228">
        <v>620</v>
      </c>
      <c r="N99" s="228" t="s">
        <v>75</v>
      </c>
      <c r="O99" s="228" t="s">
        <v>75</v>
      </c>
      <c r="P99" s="228">
        <v>40</v>
      </c>
      <c r="Q99" s="228" t="s">
        <v>75</v>
      </c>
      <c r="R99" s="228" t="s">
        <v>75</v>
      </c>
      <c r="S99" s="228"/>
    </row>
    <row r="100" spans="1:19" x14ac:dyDescent="0.25">
      <c r="A100" s="228" t="s">
        <v>1031</v>
      </c>
      <c r="B100" s="228" t="s">
        <v>5</v>
      </c>
      <c r="C100" s="228" t="s">
        <v>75</v>
      </c>
      <c r="D100" s="228" t="s">
        <v>75</v>
      </c>
      <c r="E100" s="228" t="s">
        <v>75</v>
      </c>
      <c r="F100" s="245" t="s">
        <v>904</v>
      </c>
      <c r="G100" s="228" t="s">
        <v>75</v>
      </c>
      <c r="H100" s="245" t="s">
        <v>874</v>
      </c>
      <c r="I100" s="228" t="s">
        <v>75</v>
      </c>
      <c r="J100" s="228" t="s">
        <v>75</v>
      </c>
      <c r="K100" s="228">
        <v>340</v>
      </c>
      <c r="L100" s="228" t="s">
        <v>75</v>
      </c>
      <c r="M100" s="228">
        <v>570</v>
      </c>
      <c r="N100" s="228" t="s">
        <v>75</v>
      </c>
      <c r="O100" s="228" t="s">
        <v>75</v>
      </c>
      <c r="P100" s="228">
        <v>169</v>
      </c>
      <c r="Q100" s="228" t="s">
        <v>75</v>
      </c>
      <c r="R100" s="228" t="s">
        <v>75</v>
      </c>
      <c r="S100" s="228"/>
    </row>
    <row r="101" spans="1:19" x14ac:dyDescent="0.25">
      <c r="A101" s="228" t="s">
        <v>1032</v>
      </c>
      <c r="B101" s="228" t="s">
        <v>5</v>
      </c>
      <c r="C101" s="228" t="s">
        <v>75</v>
      </c>
      <c r="D101" s="228" t="s">
        <v>75</v>
      </c>
      <c r="E101" s="228" t="s">
        <v>75</v>
      </c>
      <c r="F101" s="245" t="s">
        <v>888</v>
      </c>
      <c r="G101" s="228" t="s">
        <v>75</v>
      </c>
      <c r="H101" s="245" t="s">
        <v>889</v>
      </c>
      <c r="I101" s="228" t="s">
        <v>75</v>
      </c>
      <c r="J101" s="228" t="s">
        <v>75</v>
      </c>
      <c r="K101" s="228">
        <v>340</v>
      </c>
      <c r="L101" s="228" t="s">
        <v>75</v>
      </c>
      <c r="M101" s="228">
        <v>570</v>
      </c>
      <c r="N101" s="228" t="s">
        <v>75</v>
      </c>
      <c r="O101" s="228" t="s">
        <v>75</v>
      </c>
      <c r="P101" s="228">
        <v>169</v>
      </c>
      <c r="Q101" s="228" t="s">
        <v>75</v>
      </c>
      <c r="R101" s="228" t="s">
        <v>75</v>
      </c>
      <c r="S101" s="228"/>
    </row>
    <row r="102" spans="1:19" x14ac:dyDescent="0.25">
      <c r="A102" s="228" t="s">
        <v>1033</v>
      </c>
      <c r="B102" s="228" t="s">
        <v>5</v>
      </c>
      <c r="C102" s="228" t="s">
        <v>75</v>
      </c>
      <c r="D102" s="228" t="s">
        <v>75</v>
      </c>
      <c r="E102" s="228" t="s">
        <v>75</v>
      </c>
      <c r="F102" s="245" t="s">
        <v>907</v>
      </c>
      <c r="G102" s="228" t="s">
        <v>75</v>
      </c>
      <c r="H102" s="245" t="s">
        <v>908</v>
      </c>
      <c r="I102" s="228" t="s">
        <v>75</v>
      </c>
      <c r="J102" s="228" t="s">
        <v>75</v>
      </c>
      <c r="K102" s="228">
        <v>340</v>
      </c>
      <c r="L102" s="228" t="s">
        <v>75</v>
      </c>
      <c r="M102" s="228">
        <v>490</v>
      </c>
      <c r="N102" s="228" t="s">
        <v>75</v>
      </c>
      <c r="O102" s="228" t="s">
        <v>75</v>
      </c>
      <c r="P102" s="228">
        <v>169</v>
      </c>
      <c r="Q102" s="228" t="s">
        <v>75</v>
      </c>
      <c r="R102" s="228" t="s">
        <v>75</v>
      </c>
      <c r="S102" s="228"/>
    </row>
    <row r="103" spans="1:19" x14ac:dyDescent="0.25">
      <c r="A103" s="228" t="s">
        <v>1034</v>
      </c>
      <c r="B103" s="228" t="s">
        <v>5</v>
      </c>
      <c r="C103" s="228" t="s">
        <v>75</v>
      </c>
      <c r="D103" s="228" t="s">
        <v>75</v>
      </c>
      <c r="E103" s="228" t="s">
        <v>75</v>
      </c>
      <c r="F103" s="245" t="s">
        <v>1035</v>
      </c>
      <c r="G103" s="228" t="s">
        <v>75</v>
      </c>
      <c r="H103" s="228">
        <v>28</v>
      </c>
      <c r="I103" s="228" t="s">
        <v>75</v>
      </c>
      <c r="J103" s="228" t="s">
        <v>75</v>
      </c>
      <c r="K103" s="228">
        <v>390</v>
      </c>
      <c r="L103" s="228" t="s">
        <v>75</v>
      </c>
      <c r="M103" s="228">
        <v>570</v>
      </c>
      <c r="N103" s="228" t="s">
        <v>75</v>
      </c>
      <c r="O103" s="228" t="s">
        <v>75</v>
      </c>
      <c r="P103" s="228">
        <v>5</v>
      </c>
      <c r="Q103" s="228" t="s">
        <v>75</v>
      </c>
      <c r="R103" s="228" t="s">
        <v>75</v>
      </c>
      <c r="S103" s="228"/>
    </row>
    <row r="104" spans="1:19" x14ac:dyDescent="0.25">
      <c r="A104" s="228" t="s">
        <v>1036</v>
      </c>
      <c r="B104" s="228" t="s">
        <v>998</v>
      </c>
      <c r="C104" s="228" t="s">
        <v>1028</v>
      </c>
      <c r="D104" s="228" t="s">
        <v>953</v>
      </c>
      <c r="E104" s="228" t="s">
        <v>954</v>
      </c>
      <c r="F104" s="245" t="s">
        <v>896</v>
      </c>
      <c r="G104" s="228" t="s">
        <v>75</v>
      </c>
      <c r="H104" s="228">
        <v>28</v>
      </c>
      <c r="I104" s="228" t="s">
        <v>75</v>
      </c>
      <c r="J104" s="228" t="s">
        <v>75</v>
      </c>
      <c r="K104" s="228">
        <v>390</v>
      </c>
      <c r="L104" s="228" t="s">
        <v>75</v>
      </c>
      <c r="M104" s="228">
        <v>610</v>
      </c>
      <c r="N104" s="228" t="s">
        <v>75</v>
      </c>
      <c r="O104" s="228" t="s">
        <v>75</v>
      </c>
      <c r="P104" s="228">
        <v>5</v>
      </c>
      <c r="Q104" s="228" t="s">
        <v>75</v>
      </c>
      <c r="R104" s="228" t="s">
        <v>75</v>
      </c>
      <c r="S104" s="228"/>
    </row>
    <row r="105" spans="1:19" x14ac:dyDescent="0.25">
      <c r="A105" s="228" t="s">
        <v>1037</v>
      </c>
      <c r="B105" s="228" t="s">
        <v>1038</v>
      </c>
      <c r="C105" s="228" t="s">
        <v>1039</v>
      </c>
      <c r="D105" s="228" t="s">
        <v>1000</v>
      </c>
      <c r="E105" s="228" t="s">
        <v>75</v>
      </c>
      <c r="F105" s="245" t="s">
        <v>896</v>
      </c>
      <c r="G105" s="228" t="s">
        <v>75</v>
      </c>
      <c r="H105" s="228">
        <v>28</v>
      </c>
      <c r="I105" s="228" t="s">
        <v>75</v>
      </c>
      <c r="J105" s="228" t="s">
        <v>75</v>
      </c>
      <c r="K105" s="228">
        <v>390</v>
      </c>
      <c r="L105" s="228" t="s">
        <v>75</v>
      </c>
      <c r="M105" s="228">
        <v>610</v>
      </c>
      <c r="N105" s="228" t="s">
        <v>75</v>
      </c>
      <c r="O105" s="228" t="s">
        <v>75</v>
      </c>
      <c r="P105" s="228">
        <v>5</v>
      </c>
      <c r="Q105" s="228" t="s">
        <v>75</v>
      </c>
      <c r="R105" s="228" t="s">
        <v>75</v>
      </c>
      <c r="S105" s="228"/>
    </row>
    <row r="106" spans="1:19" x14ac:dyDescent="0.25">
      <c r="A106" s="228" t="s">
        <v>1040</v>
      </c>
      <c r="B106" s="228" t="s">
        <v>5</v>
      </c>
      <c r="C106" s="228" t="s">
        <v>75</v>
      </c>
      <c r="D106" s="228" t="s">
        <v>75</v>
      </c>
      <c r="E106" s="228" t="s">
        <v>75</v>
      </c>
      <c r="F106" s="245" t="s">
        <v>1041</v>
      </c>
      <c r="G106" s="228" t="s">
        <v>75</v>
      </c>
      <c r="H106" s="228">
        <v>28</v>
      </c>
      <c r="I106" s="228" t="s">
        <v>75</v>
      </c>
      <c r="J106" s="228" t="s">
        <v>75</v>
      </c>
      <c r="K106" s="228">
        <v>390</v>
      </c>
      <c r="L106" s="228" t="s">
        <v>75</v>
      </c>
      <c r="M106" s="228">
        <v>490</v>
      </c>
      <c r="N106" s="228" t="s">
        <v>75</v>
      </c>
      <c r="O106" s="228" t="s">
        <v>75</v>
      </c>
      <c r="P106" s="228">
        <v>5</v>
      </c>
      <c r="Q106" s="228" t="s">
        <v>75</v>
      </c>
      <c r="R106" s="228" t="s">
        <v>75</v>
      </c>
      <c r="S106" s="228"/>
    </row>
    <row r="107" spans="1:19" x14ac:dyDescent="0.25">
      <c r="A107" s="228" t="s">
        <v>1042</v>
      </c>
      <c r="B107" s="228" t="s">
        <v>1043</v>
      </c>
      <c r="C107" s="228" t="s">
        <v>1044</v>
      </c>
      <c r="D107" s="228" t="s">
        <v>968</v>
      </c>
      <c r="E107" s="228" t="s">
        <v>969</v>
      </c>
      <c r="F107" s="228">
        <v>1020</v>
      </c>
      <c r="G107" s="228" t="s">
        <v>75</v>
      </c>
      <c r="H107" s="228">
        <v>21.5</v>
      </c>
      <c r="I107" s="228" t="s">
        <v>75</v>
      </c>
      <c r="J107" s="228" t="s">
        <v>75</v>
      </c>
      <c r="K107" s="228">
        <v>460</v>
      </c>
      <c r="L107" s="228" t="s">
        <v>75</v>
      </c>
      <c r="M107" s="228">
        <v>620</v>
      </c>
      <c r="N107" s="228" t="s">
        <v>75</v>
      </c>
      <c r="O107" s="228" t="s">
        <v>75</v>
      </c>
      <c r="P107" s="228">
        <v>49</v>
      </c>
      <c r="Q107" s="228" t="s">
        <v>75</v>
      </c>
      <c r="R107" s="228" t="s">
        <v>75</v>
      </c>
      <c r="S107" s="228"/>
    </row>
    <row r="108" spans="1:19" x14ac:dyDescent="0.25">
      <c r="A108" s="228" t="s">
        <v>1045</v>
      </c>
      <c r="B108" s="228" t="s">
        <v>1046</v>
      </c>
      <c r="C108" s="228" t="s">
        <v>1047</v>
      </c>
      <c r="D108" s="228" t="s">
        <v>968</v>
      </c>
      <c r="E108" s="228" t="s">
        <v>969</v>
      </c>
      <c r="F108" s="228">
        <v>1020</v>
      </c>
      <c r="G108" s="228" t="s">
        <v>75</v>
      </c>
      <c r="H108" s="228">
        <v>16</v>
      </c>
      <c r="I108" s="228" t="s">
        <v>75</v>
      </c>
      <c r="J108" s="228" t="s">
        <v>75</v>
      </c>
      <c r="K108" s="228">
        <v>460</v>
      </c>
      <c r="L108" s="228" t="s">
        <v>75</v>
      </c>
      <c r="M108" s="228">
        <v>578</v>
      </c>
      <c r="N108" s="228" t="s">
        <v>75</v>
      </c>
      <c r="O108" s="228" t="s">
        <v>75</v>
      </c>
      <c r="P108" s="228">
        <v>49</v>
      </c>
      <c r="Q108" s="228" t="s">
        <v>75</v>
      </c>
      <c r="R108" s="228" t="s">
        <v>75</v>
      </c>
      <c r="S108" s="228"/>
    </row>
    <row r="109" spans="1:19" x14ac:dyDescent="0.25">
      <c r="A109" s="228" t="s">
        <v>1048</v>
      </c>
      <c r="B109" s="228" t="s">
        <v>5</v>
      </c>
      <c r="C109" s="228" t="s">
        <v>75</v>
      </c>
      <c r="D109" s="228" t="s">
        <v>75</v>
      </c>
      <c r="E109" s="228" t="s">
        <v>75</v>
      </c>
      <c r="F109" s="245" t="s">
        <v>904</v>
      </c>
      <c r="G109" s="228" t="s">
        <v>75</v>
      </c>
      <c r="H109" s="245" t="s">
        <v>874</v>
      </c>
      <c r="I109" s="228" t="s">
        <v>75</v>
      </c>
      <c r="J109" s="228" t="s">
        <v>75</v>
      </c>
      <c r="K109" s="228">
        <v>340</v>
      </c>
      <c r="L109" s="228" t="s">
        <v>75</v>
      </c>
      <c r="M109" s="228">
        <v>570</v>
      </c>
      <c r="N109" s="228" t="s">
        <v>75</v>
      </c>
      <c r="O109" s="228" t="s">
        <v>75</v>
      </c>
      <c r="P109" s="228">
        <v>169</v>
      </c>
      <c r="Q109" s="228" t="s">
        <v>75</v>
      </c>
      <c r="R109" s="228" t="s">
        <v>75</v>
      </c>
      <c r="S109" s="228"/>
    </row>
    <row r="110" spans="1:19" x14ac:dyDescent="0.25">
      <c r="A110" s="228" t="s">
        <v>1049</v>
      </c>
      <c r="B110" s="228" t="s">
        <v>5</v>
      </c>
      <c r="C110" s="228" t="s">
        <v>75</v>
      </c>
      <c r="D110" s="228" t="s">
        <v>75</v>
      </c>
      <c r="E110" s="228" t="s">
        <v>75</v>
      </c>
      <c r="F110" s="245" t="s">
        <v>888</v>
      </c>
      <c r="G110" s="228" t="s">
        <v>75</v>
      </c>
      <c r="H110" s="245" t="s">
        <v>889</v>
      </c>
      <c r="I110" s="228" t="s">
        <v>75</v>
      </c>
      <c r="J110" s="228" t="s">
        <v>75</v>
      </c>
      <c r="K110" s="228">
        <v>340</v>
      </c>
      <c r="L110" s="228" t="s">
        <v>75</v>
      </c>
      <c r="M110" s="228">
        <v>570</v>
      </c>
      <c r="N110" s="228" t="s">
        <v>75</v>
      </c>
      <c r="O110" s="228" t="s">
        <v>75</v>
      </c>
      <c r="P110" s="228">
        <v>169</v>
      </c>
      <c r="Q110" s="228" t="s">
        <v>75</v>
      </c>
      <c r="R110" s="228" t="s">
        <v>75</v>
      </c>
      <c r="S110" s="228"/>
    </row>
    <row r="111" spans="1:19" x14ac:dyDescent="0.25">
      <c r="A111" s="228" t="s">
        <v>1050</v>
      </c>
      <c r="B111" s="228" t="s">
        <v>5</v>
      </c>
      <c r="C111" s="228" t="s">
        <v>75</v>
      </c>
      <c r="D111" s="228" t="s">
        <v>75</v>
      </c>
      <c r="E111" s="228" t="s">
        <v>75</v>
      </c>
      <c r="F111" s="245" t="s">
        <v>907</v>
      </c>
      <c r="G111" s="228" t="s">
        <v>75</v>
      </c>
      <c r="H111" s="245" t="s">
        <v>908</v>
      </c>
      <c r="I111" s="228" t="s">
        <v>75</v>
      </c>
      <c r="J111" s="228" t="s">
        <v>75</v>
      </c>
      <c r="K111" s="228">
        <v>340</v>
      </c>
      <c r="L111" s="228" t="s">
        <v>75</v>
      </c>
      <c r="M111" s="228">
        <v>490</v>
      </c>
      <c r="N111" s="228" t="s">
        <v>75</v>
      </c>
      <c r="O111" s="228" t="s">
        <v>75</v>
      </c>
      <c r="P111" s="228">
        <v>169</v>
      </c>
      <c r="Q111" s="228" t="s">
        <v>75</v>
      </c>
      <c r="R111" s="228" t="s">
        <v>75</v>
      </c>
      <c r="S111" s="228"/>
    </row>
    <row r="112" spans="1:19" x14ac:dyDescent="0.25">
      <c r="A112" s="228" t="s">
        <v>1051</v>
      </c>
      <c r="B112" s="228" t="s">
        <v>5</v>
      </c>
      <c r="C112" s="228" t="s">
        <v>75</v>
      </c>
      <c r="D112" s="228" t="s">
        <v>75</v>
      </c>
      <c r="E112" s="228" t="s">
        <v>75</v>
      </c>
      <c r="F112" s="245" t="s">
        <v>869</v>
      </c>
      <c r="G112" s="228" t="s">
        <v>75</v>
      </c>
      <c r="H112" s="245" t="s">
        <v>980</v>
      </c>
      <c r="I112" s="228" t="s">
        <v>75</v>
      </c>
      <c r="J112" s="228" t="s">
        <v>75</v>
      </c>
      <c r="K112" s="228">
        <v>470</v>
      </c>
      <c r="L112" s="228" t="s">
        <v>75</v>
      </c>
      <c r="M112" s="228">
        <v>593</v>
      </c>
      <c r="N112" s="228" t="s">
        <v>75</v>
      </c>
      <c r="O112" s="228" t="s">
        <v>75</v>
      </c>
      <c r="P112" s="228">
        <v>313</v>
      </c>
      <c r="Q112" s="228" t="s">
        <v>75</v>
      </c>
      <c r="R112" s="228" t="s">
        <v>75</v>
      </c>
      <c r="S112" s="228"/>
    </row>
    <row r="113" spans="1:19" x14ac:dyDescent="0.25">
      <c r="A113" s="228" t="s">
        <v>1052</v>
      </c>
      <c r="B113" s="228" t="s">
        <v>5</v>
      </c>
      <c r="C113" s="228" t="s">
        <v>75</v>
      </c>
      <c r="D113" s="228" t="s">
        <v>75</v>
      </c>
      <c r="E113" s="228" t="s">
        <v>75</v>
      </c>
      <c r="F113" s="245" t="s">
        <v>1035</v>
      </c>
      <c r="G113" s="228" t="s">
        <v>75</v>
      </c>
      <c r="H113" s="228">
        <v>28</v>
      </c>
      <c r="I113" s="228" t="s">
        <v>75</v>
      </c>
      <c r="J113" s="228" t="s">
        <v>75</v>
      </c>
      <c r="K113" s="228">
        <v>390</v>
      </c>
      <c r="L113" s="228" t="s">
        <v>75</v>
      </c>
      <c r="M113" s="228">
        <v>490</v>
      </c>
      <c r="N113" s="228" t="s">
        <v>75</v>
      </c>
      <c r="O113" s="228" t="s">
        <v>75</v>
      </c>
      <c r="P113" s="228">
        <v>5</v>
      </c>
      <c r="Q113" s="228" t="s">
        <v>75</v>
      </c>
      <c r="R113" s="228" t="s">
        <v>75</v>
      </c>
      <c r="S113" s="228"/>
    </row>
    <row r="114" spans="1:19" x14ac:dyDescent="0.25">
      <c r="A114" s="228" t="s">
        <v>1053</v>
      </c>
      <c r="B114" s="228" t="s">
        <v>1038</v>
      </c>
      <c r="C114" s="228" t="s">
        <v>1039</v>
      </c>
      <c r="D114" s="228" t="s">
        <v>1000</v>
      </c>
      <c r="E114" s="228" t="s">
        <v>75</v>
      </c>
      <c r="F114" s="245" t="s">
        <v>896</v>
      </c>
      <c r="G114" s="228" t="s">
        <v>75</v>
      </c>
      <c r="H114" s="228">
        <v>28</v>
      </c>
      <c r="I114" s="228" t="s">
        <v>75</v>
      </c>
      <c r="J114" s="228" t="s">
        <v>75</v>
      </c>
      <c r="K114" s="228">
        <v>390</v>
      </c>
      <c r="L114" s="228" t="s">
        <v>75</v>
      </c>
      <c r="M114" s="228">
        <v>610</v>
      </c>
      <c r="N114" s="228" t="s">
        <v>75</v>
      </c>
      <c r="O114" s="228" t="s">
        <v>75</v>
      </c>
      <c r="P114" s="228">
        <v>5</v>
      </c>
      <c r="Q114" s="228" t="s">
        <v>75</v>
      </c>
      <c r="R114" s="228" t="s">
        <v>75</v>
      </c>
      <c r="S114" s="228"/>
    </row>
    <row r="115" spans="1:19" x14ac:dyDescent="0.25">
      <c r="A115" s="228" t="s">
        <v>1054</v>
      </c>
      <c r="B115" s="228" t="s">
        <v>998</v>
      </c>
      <c r="C115" s="228" t="s">
        <v>1028</v>
      </c>
      <c r="D115" s="228" t="s">
        <v>953</v>
      </c>
      <c r="E115" s="228" t="s">
        <v>75</v>
      </c>
      <c r="F115" s="245" t="s">
        <v>896</v>
      </c>
      <c r="G115" s="228" t="s">
        <v>75</v>
      </c>
      <c r="H115" s="228">
        <v>28</v>
      </c>
      <c r="I115" s="228" t="s">
        <v>75</v>
      </c>
      <c r="J115" s="228" t="s">
        <v>75</v>
      </c>
      <c r="K115" s="228">
        <v>375</v>
      </c>
      <c r="L115" s="228" t="s">
        <v>75</v>
      </c>
      <c r="M115" s="228">
        <v>610</v>
      </c>
      <c r="N115" s="228" t="s">
        <v>75</v>
      </c>
      <c r="O115" s="228" t="s">
        <v>75</v>
      </c>
      <c r="P115" s="228">
        <v>313</v>
      </c>
      <c r="Q115" s="228" t="s">
        <v>75</v>
      </c>
      <c r="R115" s="228" t="s">
        <v>75</v>
      </c>
      <c r="S115" s="228"/>
    </row>
    <row r="116" spans="1:19" x14ac:dyDescent="0.25">
      <c r="A116" s="228" t="s">
        <v>1055</v>
      </c>
      <c r="B116" s="228" t="s">
        <v>5</v>
      </c>
      <c r="C116" s="228" t="s">
        <v>75</v>
      </c>
      <c r="D116" s="228" t="s">
        <v>75</v>
      </c>
      <c r="E116" s="228" t="s">
        <v>75</v>
      </c>
      <c r="F116" s="245" t="s">
        <v>1041</v>
      </c>
      <c r="G116" s="228" t="s">
        <v>75</v>
      </c>
      <c r="H116" s="228">
        <v>28</v>
      </c>
      <c r="I116" s="228" t="s">
        <v>75</v>
      </c>
      <c r="J116" s="228" t="s">
        <v>75</v>
      </c>
      <c r="K116" s="228">
        <v>375</v>
      </c>
      <c r="L116" s="228" t="s">
        <v>75</v>
      </c>
      <c r="M116" s="228">
        <v>620</v>
      </c>
      <c r="N116" s="228" t="s">
        <v>75</v>
      </c>
      <c r="O116" s="228" t="s">
        <v>75</v>
      </c>
      <c r="P116" s="228">
        <v>313</v>
      </c>
      <c r="Q116" s="228" t="s">
        <v>75</v>
      </c>
      <c r="R116" s="228" t="s">
        <v>75</v>
      </c>
      <c r="S116" s="228"/>
    </row>
    <row r="117" spans="1:19" x14ac:dyDescent="0.25">
      <c r="A117" s="228" t="s">
        <v>1056</v>
      </c>
      <c r="B117" s="228" t="s">
        <v>966</v>
      </c>
      <c r="C117" s="228" t="s">
        <v>1044</v>
      </c>
      <c r="D117" s="228" t="s">
        <v>968</v>
      </c>
      <c r="E117" s="228" t="s">
        <v>969</v>
      </c>
      <c r="F117" s="228">
        <v>1020</v>
      </c>
      <c r="G117" s="228" t="s">
        <v>75</v>
      </c>
      <c r="H117" s="228">
        <v>21.5</v>
      </c>
      <c r="I117" s="228" t="s">
        <v>75</v>
      </c>
      <c r="J117" s="228" t="s">
        <v>80</v>
      </c>
      <c r="K117" s="228">
        <v>460</v>
      </c>
      <c r="L117" s="228" t="s">
        <v>75</v>
      </c>
      <c r="M117" s="228">
        <v>620</v>
      </c>
      <c r="N117" s="228" t="s">
        <v>75</v>
      </c>
      <c r="O117" s="228" t="s">
        <v>75</v>
      </c>
      <c r="P117" s="228">
        <v>39.200000000000003</v>
      </c>
      <c r="Q117" s="228" t="s">
        <v>75</v>
      </c>
      <c r="R117" s="228" t="s">
        <v>75</v>
      </c>
      <c r="S117" s="228"/>
    </row>
    <row r="118" spans="1:19" x14ac:dyDescent="0.25">
      <c r="A118" s="228" t="s">
        <v>1057</v>
      </c>
      <c r="B118" s="228" t="s">
        <v>966</v>
      </c>
      <c r="C118" s="228" t="s">
        <v>1047</v>
      </c>
      <c r="D118" s="228" t="s">
        <v>968</v>
      </c>
      <c r="E118" s="228" t="s">
        <v>969</v>
      </c>
      <c r="F118" s="228">
        <v>1020</v>
      </c>
      <c r="G118" s="228" t="s">
        <v>75</v>
      </c>
      <c r="H118" s="228">
        <v>16</v>
      </c>
      <c r="I118" s="228" t="s">
        <v>75</v>
      </c>
      <c r="J118" s="228" t="s">
        <v>970</v>
      </c>
      <c r="K118" s="228">
        <v>390</v>
      </c>
      <c r="L118" s="228" t="s">
        <v>75</v>
      </c>
      <c r="M118" s="228">
        <v>578</v>
      </c>
      <c r="N118" s="228" t="s">
        <v>75</v>
      </c>
      <c r="O118" s="228" t="s">
        <v>75</v>
      </c>
      <c r="P118" s="228">
        <v>39.200000000000003</v>
      </c>
      <c r="Q118" s="228" t="s">
        <v>75</v>
      </c>
      <c r="R118" s="228" t="s">
        <v>75</v>
      </c>
      <c r="S118" s="228"/>
    </row>
    <row r="119" spans="1:19" x14ac:dyDescent="0.25">
      <c r="A119" s="228" t="s">
        <v>1058</v>
      </c>
      <c r="B119" s="228" t="s">
        <v>1059</v>
      </c>
      <c r="C119" s="228" t="s">
        <v>1060</v>
      </c>
      <c r="D119" s="228" t="s">
        <v>968</v>
      </c>
      <c r="E119" s="228" t="s">
        <v>969</v>
      </c>
      <c r="F119" s="228">
        <v>1020</v>
      </c>
      <c r="G119" s="228" t="s">
        <v>75</v>
      </c>
      <c r="H119" s="228">
        <v>14</v>
      </c>
      <c r="I119" s="228" t="s">
        <v>75</v>
      </c>
      <c r="J119" s="228" t="s">
        <v>80</v>
      </c>
      <c r="K119" s="228">
        <v>470</v>
      </c>
      <c r="L119" s="228" t="s">
        <v>75</v>
      </c>
      <c r="M119" s="228">
        <v>678</v>
      </c>
      <c r="N119" s="228" t="s">
        <v>75</v>
      </c>
      <c r="O119" s="228" t="s">
        <v>75</v>
      </c>
      <c r="P119" s="228">
        <v>18.899999999999999</v>
      </c>
      <c r="Q119" s="228" t="s">
        <v>75</v>
      </c>
      <c r="R119" s="228" t="s">
        <v>75</v>
      </c>
      <c r="S119" s="228"/>
    </row>
    <row r="120" spans="1:19" x14ac:dyDescent="0.25">
      <c r="A120" s="228" t="s">
        <v>1061</v>
      </c>
      <c r="B120" s="228" t="s">
        <v>966</v>
      </c>
      <c r="C120" s="228" t="s">
        <v>1062</v>
      </c>
      <c r="D120" s="228" t="s">
        <v>968</v>
      </c>
      <c r="E120" s="228" t="s">
        <v>969</v>
      </c>
      <c r="F120" s="228">
        <v>1020</v>
      </c>
      <c r="G120" s="228" t="s">
        <v>75</v>
      </c>
      <c r="H120" s="228">
        <v>18</v>
      </c>
      <c r="I120" s="228" t="s">
        <v>75</v>
      </c>
      <c r="J120" s="228" t="s">
        <v>970</v>
      </c>
      <c r="K120" s="228">
        <v>390</v>
      </c>
      <c r="L120" s="228" t="s">
        <v>75</v>
      </c>
      <c r="M120" s="228">
        <v>549</v>
      </c>
      <c r="N120" s="228" t="s">
        <v>75</v>
      </c>
      <c r="O120" s="228" t="s">
        <v>75</v>
      </c>
      <c r="P120" s="228">
        <v>39.200000000000003</v>
      </c>
      <c r="Q120" s="228" t="s">
        <v>75</v>
      </c>
      <c r="R120" s="228" t="s">
        <v>75</v>
      </c>
      <c r="S120" s="228"/>
    </row>
    <row r="121" spans="1:19" x14ac:dyDescent="0.25">
      <c r="A121" s="228" t="s">
        <v>1063</v>
      </c>
      <c r="B121" s="228" t="s">
        <v>5</v>
      </c>
      <c r="C121" s="228" t="s">
        <v>75</v>
      </c>
      <c r="D121" s="228" t="s">
        <v>75</v>
      </c>
      <c r="E121" s="228" t="s">
        <v>75</v>
      </c>
      <c r="F121" s="245" t="s">
        <v>904</v>
      </c>
      <c r="G121" s="228" t="s">
        <v>75</v>
      </c>
      <c r="H121" s="245" t="s">
        <v>874</v>
      </c>
      <c r="I121" s="228" t="s">
        <v>75</v>
      </c>
      <c r="J121" s="228" t="s">
        <v>75</v>
      </c>
      <c r="K121" s="228">
        <v>340</v>
      </c>
      <c r="L121" s="228" t="s">
        <v>75</v>
      </c>
      <c r="M121" s="228">
        <v>490</v>
      </c>
      <c r="N121" s="228" t="s">
        <v>75</v>
      </c>
      <c r="O121" s="228" t="s">
        <v>75</v>
      </c>
      <c r="P121" s="228">
        <v>169</v>
      </c>
      <c r="Q121" s="228" t="s">
        <v>75</v>
      </c>
      <c r="R121" s="228" t="s">
        <v>75</v>
      </c>
      <c r="S121" s="228"/>
    </row>
    <row r="122" spans="1:19" x14ac:dyDescent="0.25">
      <c r="A122" s="228" t="s">
        <v>1064</v>
      </c>
      <c r="B122" s="228" t="s">
        <v>951</v>
      </c>
      <c r="C122" s="228" t="s">
        <v>1065</v>
      </c>
      <c r="D122" s="228" t="s">
        <v>1066</v>
      </c>
      <c r="E122" s="228" t="s">
        <v>75</v>
      </c>
      <c r="F122" s="245" t="s">
        <v>886</v>
      </c>
      <c r="G122" s="228" t="s">
        <v>75</v>
      </c>
      <c r="H122" s="245" t="s">
        <v>1067</v>
      </c>
      <c r="I122" s="228" t="s">
        <v>75</v>
      </c>
      <c r="J122" s="228" t="s">
        <v>75</v>
      </c>
      <c r="K122" s="228">
        <v>340</v>
      </c>
      <c r="L122" s="228" t="s">
        <v>75</v>
      </c>
      <c r="M122" s="228">
        <v>570</v>
      </c>
      <c r="N122" s="228" t="s">
        <v>75</v>
      </c>
      <c r="O122" s="228" t="s">
        <v>75</v>
      </c>
      <c r="P122" s="228">
        <v>169</v>
      </c>
      <c r="Q122" s="228" t="s">
        <v>75</v>
      </c>
      <c r="R122" s="228" t="s">
        <v>75</v>
      </c>
      <c r="S122" s="228"/>
    </row>
    <row r="123" spans="1:19" x14ac:dyDescent="0.25">
      <c r="A123" s="228" t="s">
        <v>1068</v>
      </c>
      <c r="B123" s="228" t="s">
        <v>5</v>
      </c>
      <c r="C123" s="228" t="s">
        <v>75</v>
      </c>
      <c r="D123" s="228" t="s">
        <v>75</v>
      </c>
      <c r="E123" s="228" t="s">
        <v>75</v>
      </c>
      <c r="F123" s="245" t="s">
        <v>888</v>
      </c>
      <c r="G123" s="228" t="s">
        <v>75</v>
      </c>
      <c r="H123" s="245" t="s">
        <v>889</v>
      </c>
      <c r="I123" s="228" t="s">
        <v>75</v>
      </c>
      <c r="J123" s="228" t="s">
        <v>75</v>
      </c>
      <c r="K123" s="228">
        <v>340</v>
      </c>
      <c r="L123" s="228" t="s">
        <v>75</v>
      </c>
      <c r="M123" s="228">
        <v>570</v>
      </c>
      <c r="N123" s="228" t="s">
        <v>75</v>
      </c>
      <c r="O123" s="228" t="s">
        <v>75</v>
      </c>
      <c r="P123" s="228">
        <v>169</v>
      </c>
      <c r="Q123" s="228" t="s">
        <v>75</v>
      </c>
      <c r="R123" s="228" t="s">
        <v>75</v>
      </c>
      <c r="S123" s="228"/>
    </row>
    <row r="124" spans="1:19" x14ac:dyDescent="0.25">
      <c r="A124" s="228" t="s">
        <v>1069</v>
      </c>
      <c r="B124" s="228" t="s">
        <v>5</v>
      </c>
      <c r="C124" s="228" t="s">
        <v>75</v>
      </c>
      <c r="D124" s="228" t="s">
        <v>75</v>
      </c>
      <c r="E124" s="228" t="s">
        <v>75</v>
      </c>
      <c r="F124" s="245" t="s">
        <v>907</v>
      </c>
      <c r="G124" s="228" t="s">
        <v>75</v>
      </c>
      <c r="H124" s="245" t="s">
        <v>908</v>
      </c>
      <c r="I124" s="228" t="s">
        <v>75</v>
      </c>
      <c r="J124" s="228" t="s">
        <v>75</v>
      </c>
      <c r="K124" s="228">
        <v>340</v>
      </c>
      <c r="L124" s="228" t="s">
        <v>75</v>
      </c>
      <c r="M124" s="228">
        <v>490</v>
      </c>
      <c r="N124" s="228" t="s">
        <v>75</v>
      </c>
      <c r="O124" s="228" t="s">
        <v>75</v>
      </c>
      <c r="P124" s="228">
        <v>169</v>
      </c>
      <c r="Q124" s="228" t="s">
        <v>75</v>
      </c>
      <c r="R124" s="228" t="s">
        <v>75</v>
      </c>
      <c r="S124" s="228"/>
    </row>
    <row r="125" spans="1:19" x14ac:dyDescent="0.25">
      <c r="A125" s="228" t="s">
        <v>1070</v>
      </c>
      <c r="B125" s="228" t="s">
        <v>1071</v>
      </c>
      <c r="C125" s="228" t="s">
        <v>1072</v>
      </c>
      <c r="D125" s="228" t="s">
        <v>1073</v>
      </c>
      <c r="E125" s="228" t="s">
        <v>75</v>
      </c>
      <c r="F125" s="245" t="s">
        <v>869</v>
      </c>
      <c r="G125" s="228" t="s">
        <v>75</v>
      </c>
      <c r="H125" s="245" t="s">
        <v>1074</v>
      </c>
      <c r="I125" s="228" t="s">
        <v>75</v>
      </c>
      <c r="J125" s="228" t="s">
        <v>80</v>
      </c>
      <c r="K125" s="228">
        <v>470</v>
      </c>
      <c r="L125" s="228" t="s">
        <v>75</v>
      </c>
      <c r="M125" s="228">
        <v>649</v>
      </c>
      <c r="N125" s="228" t="s">
        <v>75</v>
      </c>
      <c r="O125" s="228" t="s">
        <v>75</v>
      </c>
      <c r="P125" s="228">
        <v>313</v>
      </c>
      <c r="Q125" s="228" t="s">
        <v>75</v>
      </c>
      <c r="R125" s="228" t="s">
        <v>75</v>
      </c>
      <c r="S125" s="228"/>
    </row>
    <row r="126" spans="1:19" x14ac:dyDescent="0.25">
      <c r="A126" s="228" t="s">
        <v>1075</v>
      </c>
      <c r="B126" s="228" t="s">
        <v>1076</v>
      </c>
      <c r="C126" s="228" t="s">
        <v>1077</v>
      </c>
      <c r="D126" s="228" t="s">
        <v>994</v>
      </c>
      <c r="E126" s="228" t="s">
        <v>75</v>
      </c>
      <c r="F126" s="245" t="s">
        <v>869</v>
      </c>
      <c r="G126" s="228" t="s">
        <v>75</v>
      </c>
      <c r="H126" s="245" t="s">
        <v>1078</v>
      </c>
      <c r="I126" s="228" t="s">
        <v>75</v>
      </c>
      <c r="J126" s="228" t="s">
        <v>75</v>
      </c>
      <c r="K126" s="228">
        <v>470</v>
      </c>
      <c r="L126" s="228" t="s">
        <v>75</v>
      </c>
      <c r="M126" s="228">
        <v>637</v>
      </c>
      <c r="N126" s="228" t="s">
        <v>75</v>
      </c>
      <c r="O126" s="228" t="s">
        <v>75</v>
      </c>
      <c r="P126" s="228">
        <v>313</v>
      </c>
      <c r="Q126" s="228" t="s">
        <v>75</v>
      </c>
      <c r="R126" s="228" t="s">
        <v>75</v>
      </c>
      <c r="S126" s="228"/>
    </row>
    <row r="127" spans="1:19" x14ac:dyDescent="0.25">
      <c r="A127" s="228" t="s">
        <v>1079</v>
      </c>
      <c r="B127" s="228" t="s">
        <v>1080</v>
      </c>
      <c r="C127" s="228" t="s">
        <v>1081</v>
      </c>
      <c r="D127" s="228" t="s">
        <v>1066</v>
      </c>
      <c r="E127" s="228" t="s">
        <v>75</v>
      </c>
      <c r="F127" s="245" t="s">
        <v>878</v>
      </c>
      <c r="G127" s="228" t="s">
        <v>75</v>
      </c>
      <c r="H127" s="228">
        <v>28</v>
      </c>
      <c r="I127" s="228" t="s">
        <v>75</v>
      </c>
      <c r="J127" s="228" t="s">
        <v>75</v>
      </c>
      <c r="K127" s="228">
        <v>340</v>
      </c>
      <c r="L127" s="228" t="s">
        <v>75</v>
      </c>
      <c r="M127" s="228">
        <v>529</v>
      </c>
      <c r="N127" s="228" t="s">
        <v>75</v>
      </c>
      <c r="O127" s="228" t="s">
        <v>75</v>
      </c>
      <c r="P127" s="228">
        <v>49</v>
      </c>
      <c r="Q127" s="228" t="s">
        <v>75</v>
      </c>
      <c r="R127" s="228" t="s">
        <v>75</v>
      </c>
      <c r="S127" s="228"/>
    </row>
    <row r="128" spans="1:19" x14ac:dyDescent="0.25">
      <c r="A128" s="228" t="s">
        <v>1082</v>
      </c>
      <c r="B128" s="228" t="s">
        <v>992</v>
      </c>
      <c r="C128" s="228" t="s">
        <v>1083</v>
      </c>
      <c r="D128" s="228" t="s">
        <v>994</v>
      </c>
      <c r="E128" s="228" t="s">
        <v>885</v>
      </c>
      <c r="F128" s="245" t="s">
        <v>1035</v>
      </c>
      <c r="G128" s="228" t="s">
        <v>75</v>
      </c>
      <c r="H128" s="228">
        <v>28</v>
      </c>
      <c r="I128" s="228" t="s">
        <v>75</v>
      </c>
      <c r="J128" s="228" t="s">
        <v>75</v>
      </c>
      <c r="K128" s="228">
        <v>470</v>
      </c>
      <c r="L128" s="228" t="s">
        <v>75</v>
      </c>
      <c r="M128" s="228">
        <v>610</v>
      </c>
      <c r="N128" s="228" t="s">
        <v>75</v>
      </c>
      <c r="O128" s="228" t="s">
        <v>75</v>
      </c>
      <c r="P128" s="228">
        <v>39</v>
      </c>
      <c r="Q128" s="228" t="s">
        <v>75</v>
      </c>
      <c r="R128" s="228" t="s">
        <v>75</v>
      </c>
      <c r="S128" s="228"/>
    </row>
    <row r="129" spans="1:19" x14ac:dyDescent="0.25">
      <c r="A129" s="228" t="s">
        <v>1084</v>
      </c>
      <c r="B129" s="228" t="s">
        <v>1076</v>
      </c>
      <c r="C129" s="228" t="s">
        <v>1085</v>
      </c>
      <c r="D129" s="228" t="s">
        <v>994</v>
      </c>
      <c r="E129" s="228" t="s">
        <v>885</v>
      </c>
      <c r="F129" s="245" t="s">
        <v>896</v>
      </c>
      <c r="G129" s="228" t="s">
        <v>75</v>
      </c>
      <c r="H129" s="228">
        <v>28</v>
      </c>
      <c r="I129" s="228" t="s">
        <v>75</v>
      </c>
      <c r="J129" s="228" t="s">
        <v>75</v>
      </c>
      <c r="K129" s="228">
        <v>470</v>
      </c>
      <c r="L129" s="228" t="s">
        <v>75</v>
      </c>
      <c r="M129" s="228">
        <v>591</v>
      </c>
      <c r="N129" s="228" t="s">
        <v>75</v>
      </c>
      <c r="O129" s="228" t="s">
        <v>75</v>
      </c>
      <c r="P129" s="228">
        <v>39</v>
      </c>
      <c r="Q129" s="228" t="s">
        <v>75</v>
      </c>
      <c r="R129" s="228" t="s">
        <v>75</v>
      </c>
      <c r="S129" s="228"/>
    </row>
    <row r="130" spans="1:19" x14ac:dyDescent="0.25">
      <c r="A130" s="228" t="s">
        <v>1086</v>
      </c>
      <c r="B130" s="228" t="s">
        <v>966</v>
      </c>
      <c r="C130" s="228" t="s">
        <v>1044</v>
      </c>
      <c r="D130" s="228" t="s">
        <v>968</v>
      </c>
      <c r="E130" s="228" t="s">
        <v>969</v>
      </c>
      <c r="F130" s="228">
        <v>1020</v>
      </c>
      <c r="G130" s="228" t="s">
        <v>75</v>
      </c>
      <c r="H130" s="228">
        <v>21.5</v>
      </c>
      <c r="I130" s="228" t="s">
        <v>75</v>
      </c>
      <c r="J130" s="228" t="s">
        <v>80</v>
      </c>
      <c r="K130" s="228">
        <v>460</v>
      </c>
      <c r="L130" s="228" t="s">
        <v>75</v>
      </c>
      <c r="M130" s="228">
        <v>620</v>
      </c>
      <c r="N130" s="228" t="s">
        <v>75</v>
      </c>
      <c r="O130" s="228" t="s">
        <v>75</v>
      </c>
      <c r="P130" s="228">
        <v>39.200000000000003</v>
      </c>
      <c r="Q130" s="228" t="s">
        <v>75</v>
      </c>
      <c r="R130" s="228" t="s">
        <v>75</v>
      </c>
      <c r="S130" s="228"/>
    </row>
    <row r="131" spans="1:19" x14ac:dyDescent="0.25">
      <c r="A131" s="228" t="s">
        <v>1087</v>
      </c>
      <c r="B131" s="228" t="s">
        <v>966</v>
      </c>
      <c r="C131" s="228" t="s">
        <v>1047</v>
      </c>
      <c r="D131" s="228" t="s">
        <v>968</v>
      </c>
      <c r="E131" s="228" t="s">
        <v>969</v>
      </c>
      <c r="F131" s="228">
        <v>1020</v>
      </c>
      <c r="G131" s="228" t="s">
        <v>75</v>
      </c>
      <c r="H131" s="228">
        <v>16</v>
      </c>
      <c r="I131" s="228" t="s">
        <v>75</v>
      </c>
      <c r="J131" s="228" t="s">
        <v>970</v>
      </c>
      <c r="K131" s="228">
        <v>390</v>
      </c>
      <c r="L131" s="228" t="s">
        <v>75</v>
      </c>
      <c r="M131" s="228">
        <v>578</v>
      </c>
      <c r="N131" s="228" t="s">
        <v>75</v>
      </c>
      <c r="O131" s="228" t="s">
        <v>75</v>
      </c>
      <c r="P131" s="228">
        <v>39.200000000000003</v>
      </c>
      <c r="Q131" s="228" t="s">
        <v>75</v>
      </c>
      <c r="R131" s="228" t="s">
        <v>75</v>
      </c>
      <c r="S131" s="228"/>
    </row>
    <row r="132" spans="1:19" x14ac:dyDescent="0.25">
      <c r="A132" s="228" t="s">
        <v>1088</v>
      </c>
      <c r="B132" s="228" t="s">
        <v>1059</v>
      </c>
      <c r="C132" s="228" t="s">
        <v>1060</v>
      </c>
      <c r="D132" s="228" t="s">
        <v>968</v>
      </c>
      <c r="E132" s="228" t="s">
        <v>969</v>
      </c>
      <c r="F132" s="228">
        <v>1020</v>
      </c>
      <c r="G132" s="228" t="s">
        <v>75</v>
      </c>
      <c r="H132" s="228">
        <v>14</v>
      </c>
      <c r="I132" s="228" t="s">
        <v>75</v>
      </c>
      <c r="J132" s="228" t="s">
        <v>80</v>
      </c>
      <c r="K132" s="228">
        <v>470</v>
      </c>
      <c r="L132" s="228" t="s">
        <v>75</v>
      </c>
      <c r="M132" s="228">
        <v>638</v>
      </c>
      <c r="N132" s="228" t="s">
        <v>75</v>
      </c>
      <c r="O132" s="228" t="s">
        <v>75</v>
      </c>
      <c r="P132" s="228">
        <v>18.899999999999999</v>
      </c>
      <c r="Q132" s="228" t="s">
        <v>75</v>
      </c>
      <c r="R132" s="228" t="s">
        <v>75</v>
      </c>
      <c r="S132" s="228"/>
    </row>
    <row r="133" spans="1:19" x14ac:dyDescent="0.25">
      <c r="A133" s="228" t="s">
        <v>1089</v>
      </c>
      <c r="B133" s="228" t="s">
        <v>966</v>
      </c>
      <c r="C133" s="228" t="s">
        <v>1062</v>
      </c>
      <c r="D133" s="228" t="s">
        <v>968</v>
      </c>
      <c r="E133" s="228" t="s">
        <v>969</v>
      </c>
      <c r="F133" s="228">
        <v>1020</v>
      </c>
      <c r="G133" s="228" t="s">
        <v>75</v>
      </c>
      <c r="H133" s="228">
        <v>18</v>
      </c>
      <c r="I133" s="228" t="s">
        <v>75</v>
      </c>
      <c r="J133" s="228" t="s">
        <v>970</v>
      </c>
      <c r="K133" s="228">
        <v>390</v>
      </c>
      <c r="L133" s="228" t="s">
        <v>75</v>
      </c>
      <c r="M133" s="228">
        <v>549</v>
      </c>
      <c r="N133" s="228" t="s">
        <v>75</v>
      </c>
      <c r="O133" s="228" t="s">
        <v>75</v>
      </c>
      <c r="P133" s="228">
        <v>39.200000000000003</v>
      </c>
      <c r="Q133" s="228" t="s">
        <v>75</v>
      </c>
      <c r="R133" s="228" t="s">
        <v>75</v>
      </c>
      <c r="S133" s="228"/>
    </row>
    <row r="134" spans="1:19" x14ac:dyDescent="0.25">
      <c r="A134" s="228" t="s">
        <v>1090</v>
      </c>
      <c r="B134" s="228" t="s">
        <v>966</v>
      </c>
      <c r="C134" s="228" t="s">
        <v>1091</v>
      </c>
      <c r="D134" s="228" t="s">
        <v>994</v>
      </c>
      <c r="E134" s="228" t="s">
        <v>885</v>
      </c>
      <c r="F134" s="245" t="s">
        <v>904</v>
      </c>
      <c r="G134" s="228" t="s">
        <v>75</v>
      </c>
      <c r="H134" s="245" t="s">
        <v>1092</v>
      </c>
      <c r="I134" s="228" t="s">
        <v>75</v>
      </c>
      <c r="J134" s="228" t="s">
        <v>75</v>
      </c>
      <c r="K134" s="228">
        <v>340</v>
      </c>
      <c r="L134" s="228" t="s">
        <v>75</v>
      </c>
      <c r="M134" s="228">
        <v>613</v>
      </c>
      <c r="N134" s="228" t="s">
        <v>75</v>
      </c>
      <c r="O134" s="228" t="s">
        <v>75</v>
      </c>
      <c r="P134" s="228">
        <v>169</v>
      </c>
      <c r="Q134" s="228" t="s">
        <v>75</v>
      </c>
      <c r="R134" s="228" t="s">
        <v>75</v>
      </c>
      <c r="S134" s="228"/>
    </row>
    <row r="135" spans="1:19" x14ac:dyDescent="0.25">
      <c r="A135" s="228" t="s">
        <v>1093</v>
      </c>
      <c r="B135" s="228" t="s">
        <v>5</v>
      </c>
      <c r="C135" s="228" t="s">
        <v>75</v>
      </c>
      <c r="D135" s="228" t="s">
        <v>75</v>
      </c>
      <c r="E135" s="228" t="s">
        <v>75</v>
      </c>
      <c r="F135" s="245" t="s">
        <v>888</v>
      </c>
      <c r="G135" s="228" t="s">
        <v>75</v>
      </c>
      <c r="H135" s="245" t="s">
        <v>889</v>
      </c>
      <c r="I135" s="228" t="s">
        <v>75</v>
      </c>
      <c r="J135" s="228" t="s">
        <v>75</v>
      </c>
      <c r="K135" s="228">
        <v>340</v>
      </c>
      <c r="L135" s="228" t="s">
        <v>75</v>
      </c>
      <c r="M135" s="228">
        <v>570</v>
      </c>
      <c r="N135" s="228" t="s">
        <v>75</v>
      </c>
      <c r="O135" s="228" t="s">
        <v>75</v>
      </c>
      <c r="P135" s="228">
        <v>169</v>
      </c>
      <c r="Q135" s="228" t="s">
        <v>75</v>
      </c>
      <c r="R135" s="228" t="s">
        <v>75</v>
      </c>
      <c r="S135" s="228"/>
    </row>
    <row r="136" spans="1:19" x14ac:dyDescent="0.25">
      <c r="A136" s="228" t="s">
        <v>1094</v>
      </c>
      <c r="B136" s="228" t="s">
        <v>5</v>
      </c>
      <c r="C136" s="228" t="s">
        <v>75</v>
      </c>
      <c r="D136" s="228" t="s">
        <v>75</v>
      </c>
      <c r="E136" s="228" t="s">
        <v>75</v>
      </c>
      <c r="F136" s="245" t="s">
        <v>907</v>
      </c>
      <c r="G136" s="228" t="s">
        <v>75</v>
      </c>
      <c r="H136" s="245" t="s">
        <v>908</v>
      </c>
      <c r="I136" s="228" t="s">
        <v>75</v>
      </c>
      <c r="J136" s="228" t="s">
        <v>75</v>
      </c>
      <c r="K136" s="228">
        <v>340</v>
      </c>
      <c r="L136" s="228" t="s">
        <v>75</v>
      </c>
      <c r="M136" s="228">
        <v>460</v>
      </c>
      <c r="N136" s="228" t="s">
        <v>75</v>
      </c>
      <c r="O136" s="228" t="s">
        <v>75</v>
      </c>
      <c r="P136" s="228">
        <v>169</v>
      </c>
      <c r="Q136" s="228" t="s">
        <v>75</v>
      </c>
      <c r="R136" s="228" t="s">
        <v>75</v>
      </c>
      <c r="S136" s="228"/>
    </row>
    <row r="137" spans="1:19" x14ac:dyDescent="0.25">
      <c r="A137" s="228" t="s">
        <v>1095</v>
      </c>
      <c r="B137" s="228" t="s">
        <v>1096</v>
      </c>
      <c r="C137" s="228" t="s">
        <v>944</v>
      </c>
      <c r="D137" s="228" t="s">
        <v>1097</v>
      </c>
      <c r="E137" s="228" t="s">
        <v>75</v>
      </c>
      <c r="F137" s="228">
        <v>1020</v>
      </c>
      <c r="G137" s="228" t="s">
        <v>75</v>
      </c>
      <c r="H137" s="228">
        <v>16</v>
      </c>
      <c r="I137" s="228" t="s">
        <v>75</v>
      </c>
      <c r="J137" s="228" t="s">
        <v>970</v>
      </c>
      <c r="K137" s="228">
        <v>660</v>
      </c>
      <c r="L137" s="228" t="s">
        <v>75</v>
      </c>
      <c r="M137" s="228">
        <v>528</v>
      </c>
      <c r="N137" s="228" t="s">
        <v>75</v>
      </c>
      <c r="O137" s="228" t="s">
        <v>75</v>
      </c>
      <c r="P137" s="228">
        <v>23.2</v>
      </c>
      <c r="Q137" s="228" t="s">
        <v>75</v>
      </c>
      <c r="R137" s="228" t="s">
        <v>75</v>
      </c>
      <c r="S137" s="228"/>
    </row>
    <row r="138" spans="1:19" x14ac:dyDescent="0.25">
      <c r="A138" s="228" t="s">
        <v>1098</v>
      </c>
      <c r="B138" s="228" t="s">
        <v>1099</v>
      </c>
      <c r="C138" s="228" t="s">
        <v>1100</v>
      </c>
      <c r="D138" s="228" t="s">
        <v>1101</v>
      </c>
      <c r="E138" s="228" t="s">
        <v>75</v>
      </c>
      <c r="F138" s="245" t="s">
        <v>867</v>
      </c>
      <c r="G138" s="228" t="s">
        <v>75</v>
      </c>
      <c r="H138" s="245" t="s">
        <v>949</v>
      </c>
      <c r="I138" s="228" t="s">
        <v>75</v>
      </c>
      <c r="J138" s="228" t="s">
        <v>80</v>
      </c>
      <c r="K138" s="228">
        <v>560</v>
      </c>
      <c r="L138" s="228" t="s">
        <v>75</v>
      </c>
      <c r="M138" s="228">
        <v>628</v>
      </c>
      <c r="N138" s="228" t="s">
        <v>75</v>
      </c>
      <c r="O138" s="228" t="s">
        <v>75</v>
      </c>
      <c r="P138" s="228">
        <v>11.5</v>
      </c>
      <c r="Q138" s="228" t="s">
        <v>75</v>
      </c>
      <c r="R138" s="228" t="s">
        <v>75</v>
      </c>
      <c r="S138" s="228"/>
    </row>
    <row r="139" spans="1:19" x14ac:dyDescent="0.25">
      <c r="A139" s="228" t="s">
        <v>1102</v>
      </c>
      <c r="B139" s="228" t="s">
        <v>1103</v>
      </c>
      <c r="C139" s="228" t="s">
        <v>1104</v>
      </c>
      <c r="D139" s="228" t="s">
        <v>1105</v>
      </c>
      <c r="E139" s="228" t="s">
        <v>885</v>
      </c>
      <c r="F139" s="245" t="s">
        <v>869</v>
      </c>
      <c r="G139" s="228" t="s">
        <v>75</v>
      </c>
      <c r="H139" s="245" t="s">
        <v>980</v>
      </c>
      <c r="I139" s="228" t="s">
        <v>75</v>
      </c>
      <c r="J139" s="228" t="s">
        <v>1106</v>
      </c>
      <c r="K139" s="228">
        <v>430</v>
      </c>
      <c r="L139" s="228" t="s">
        <v>75</v>
      </c>
      <c r="M139" s="228">
        <v>590</v>
      </c>
      <c r="N139" s="228" t="s">
        <v>75</v>
      </c>
      <c r="O139" s="228" t="s">
        <v>75</v>
      </c>
      <c r="P139" s="228">
        <v>39</v>
      </c>
      <c r="Q139" s="228" t="s">
        <v>75</v>
      </c>
      <c r="R139" s="228" t="s">
        <v>75</v>
      </c>
      <c r="S139" s="228"/>
    </row>
    <row r="140" spans="1:19" x14ac:dyDescent="0.25">
      <c r="A140" s="228" t="s">
        <v>1107</v>
      </c>
      <c r="B140" s="228" t="s">
        <v>1080</v>
      </c>
      <c r="C140" s="228" t="s">
        <v>1108</v>
      </c>
      <c r="D140" s="228" t="s">
        <v>1105</v>
      </c>
      <c r="E140" s="228" t="s">
        <v>885</v>
      </c>
      <c r="F140" s="245" t="s">
        <v>878</v>
      </c>
      <c r="G140" s="228" t="s">
        <v>75</v>
      </c>
      <c r="H140" s="228">
        <v>21</v>
      </c>
      <c r="I140" s="228" t="s">
        <v>75</v>
      </c>
      <c r="J140" s="228" t="s">
        <v>1106</v>
      </c>
      <c r="K140" s="228">
        <v>430</v>
      </c>
      <c r="L140" s="228" t="s">
        <v>75</v>
      </c>
      <c r="M140" s="228">
        <v>590</v>
      </c>
      <c r="N140" s="228" t="s">
        <v>75</v>
      </c>
      <c r="O140" s="228" t="s">
        <v>75</v>
      </c>
      <c r="P140" s="228">
        <v>39</v>
      </c>
      <c r="Q140" s="228" t="s">
        <v>75</v>
      </c>
      <c r="R140" s="228" t="s">
        <v>75</v>
      </c>
      <c r="S140" s="228"/>
    </row>
    <row r="141" spans="1:19" x14ac:dyDescent="0.25">
      <c r="A141" s="228" t="s">
        <v>779</v>
      </c>
      <c r="B141" s="228" t="s">
        <v>5</v>
      </c>
      <c r="C141" s="228" t="s">
        <v>974</v>
      </c>
      <c r="D141" s="228" t="s">
        <v>1109</v>
      </c>
      <c r="E141" s="228" t="s">
        <v>75</v>
      </c>
      <c r="F141" s="228">
        <v>720</v>
      </c>
      <c r="G141" s="228" t="s">
        <v>75</v>
      </c>
      <c r="H141" s="228">
        <v>11.3</v>
      </c>
      <c r="I141" s="228" t="s">
        <v>75</v>
      </c>
      <c r="J141" s="228" t="s">
        <v>1110</v>
      </c>
      <c r="K141" s="228">
        <v>470</v>
      </c>
      <c r="L141" s="228" t="s">
        <v>75</v>
      </c>
      <c r="M141" s="228">
        <v>598</v>
      </c>
      <c r="N141" s="228" t="s">
        <v>75</v>
      </c>
      <c r="O141" s="228" t="s">
        <v>75</v>
      </c>
      <c r="P141" s="228">
        <v>49</v>
      </c>
      <c r="Q141" s="228" t="s">
        <v>75</v>
      </c>
      <c r="R141" s="228" t="s">
        <v>75</v>
      </c>
      <c r="S141" s="228"/>
    </row>
    <row r="142" spans="1:19" x14ac:dyDescent="0.25">
      <c r="A142" s="228" t="s">
        <v>1111</v>
      </c>
      <c r="B142" s="228" t="s">
        <v>1112</v>
      </c>
      <c r="C142" s="228" t="s">
        <v>1113</v>
      </c>
      <c r="D142" s="228" t="s">
        <v>1105</v>
      </c>
      <c r="E142" s="228" t="s">
        <v>75</v>
      </c>
      <c r="F142" s="245" t="s">
        <v>886</v>
      </c>
      <c r="G142" s="228" t="s">
        <v>75</v>
      </c>
      <c r="H142" s="245" t="s">
        <v>1067</v>
      </c>
      <c r="I142" s="228" t="s">
        <v>75</v>
      </c>
      <c r="J142" s="228" t="s">
        <v>80</v>
      </c>
      <c r="K142" s="228">
        <v>622</v>
      </c>
      <c r="L142" s="228" t="s">
        <v>75</v>
      </c>
      <c r="M142" s="228">
        <v>622</v>
      </c>
      <c r="N142" s="228" t="s">
        <v>75</v>
      </c>
      <c r="O142" s="228" t="s">
        <v>75</v>
      </c>
      <c r="P142" s="228">
        <v>69</v>
      </c>
      <c r="Q142" s="228" t="s">
        <v>75</v>
      </c>
      <c r="R142" s="228" t="s">
        <v>75</v>
      </c>
      <c r="S142" s="228"/>
    </row>
    <row r="143" spans="1:19" x14ac:dyDescent="0.25">
      <c r="A143" s="228" t="s">
        <v>1114</v>
      </c>
      <c r="B143" s="228" t="s">
        <v>1115</v>
      </c>
      <c r="C143" s="228" t="s">
        <v>1116</v>
      </c>
      <c r="D143" s="228" t="s">
        <v>75</v>
      </c>
      <c r="E143" s="228" t="s">
        <v>1117</v>
      </c>
      <c r="F143" s="245" t="s">
        <v>888</v>
      </c>
      <c r="G143" s="228" t="s">
        <v>75</v>
      </c>
      <c r="H143" s="245" t="s">
        <v>889</v>
      </c>
      <c r="I143" s="228" t="s">
        <v>75</v>
      </c>
      <c r="J143" s="228" t="s">
        <v>75</v>
      </c>
      <c r="K143" s="228">
        <v>340</v>
      </c>
      <c r="L143" s="228" t="s">
        <v>75</v>
      </c>
      <c r="M143" s="228">
        <v>460</v>
      </c>
      <c r="N143" s="228" t="s">
        <v>75</v>
      </c>
      <c r="O143" s="228" t="s">
        <v>75</v>
      </c>
      <c r="P143" s="228">
        <v>49</v>
      </c>
      <c r="Q143" s="228" t="s">
        <v>75</v>
      </c>
      <c r="R143" s="228" t="s">
        <v>75</v>
      </c>
      <c r="S143" s="228"/>
    </row>
    <row r="144" spans="1:19" x14ac:dyDescent="0.25">
      <c r="A144" s="228" t="s">
        <v>777</v>
      </c>
      <c r="B144" s="228" t="s">
        <v>1118</v>
      </c>
      <c r="C144" s="228" t="s">
        <v>1119</v>
      </c>
      <c r="D144" s="228" t="s">
        <v>1120</v>
      </c>
      <c r="E144" s="228" t="s">
        <v>885</v>
      </c>
      <c r="F144" s="245" t="s">
        <v>893</v>
      </c>
      <c r="G144" s="228" t="s">
        <v>75</v>
      </c>
      <c r="H144" s="245" t="s">
        <v>1121</v>
      </c>
      <c r="I144" s="228" t="s">
        <v>75</v>
      </c>
      <c r="J144" s="228" t="s">
        <v>75</v>
      </c>
      <c r="K144" s="228">
        <v>690</v>
      </c>
      <c r="L144" s="228" t="s">
        <v>75</v>
      </c>
      <c r="M144" s="228">
        <v>696</v>
      </c>
      <c r="N144" s="228" t="s">
        <v>75</v>
      </c>
      <c r="O144" s="228" t="s">
        <v>75</v>
      </c>
      <c r="P144" s="228">
        <v>20.100000000000001</v>
      </c>
      <c r="Q144" s="228" t="s">
        <v>75</v>
      </c>
      <c r="R144" s="228" t="s">
        <v>75</v>
      </c>
      <c r="S144" s="228"/>
    </row>
    <row r="145" spans="1:19" x14ac:dyDescent="0.25">
      <c r="A145" s="228" t="s">
        <v>1122</v>
      </c>
      <c r="B145" s="228" t="s">
        <v>1123</v>
      </c>
      <c r="C145" s="228" t="s">
        <v>1124</v>
      </c>
      <c r="D145" s="228" t="s">
        <v>1125</v>
      </c>
      <c r="E145" s="228" t="s">
        <v>1126</v>
      </c>
      <c r="F145" s="245" t="s">
        <v>873</v>
      </c>
      <c r="G145" s="228" t="s">
        <v>75</v>
      </c>
      <c r="H145" s="245" t="s">
        <v>1127</v>
      </c>
      <c r="I145" s="228" t="s">
        <v>75</v>
      </c>
      <c r="J145" s="228" t="s">
        <v>75</v>
      </c>
      <c r="K145" s="228">
        <v>560</v>
      </c>
      <c r="L145" s="228" t="s">
        <v>75</v>
      </c>
      <c r="M145" s="228">
        <v>461</v>
      </c>
      <c r="N145" s="228" t="s">
        <v>75</v>
      </c>
      <c r="O145" s="228" t="s">
        <v>75</v>
      </c>
      <c r="P145" s="228">
        <v>11.5</v>
      </c>
      <c r="Q145" s="228" t="s">
        <v>75</v>
      </c>
      <c r="R145" s="228" t="s">
        <v>75</v>
      </c>
      <c r="S145" s="228"/>
    </row>
    <row r="146" spans="1:19" x14ac:dyDescent="0.25">
      <c r="A146" s="228" t="s">
        <v>778</v>
      </c>
      <c r="B146" s="228" t="s">
        <v>1128</v>
      </c>
      <c r="C146" s="228" t="s">
        <v>1129</v>
      </c>
      <c r="D146" s="228" t="s">
        <v>75</v>
      </c>
      <c r="E146" s="228" t="s">
        <v>1130</v>
      </c>
      <c r="F146" s="245" t="s">
        <v>1131</v>
      </c>
      <c r="G146" s="228" t="s">
        <v>75</v>
      </c>
      <c r="H146" s="245" t="s">
        <v>1121</v>
      </c>
      <c r="I146" s="228" t="s">
        <v>75</v>
      </c>
      <c r="J146" s="228" t="s">
        <v>75</v>
      </c>
      <c r="K146" s="228">
        <v>275</v>
      </c>
      <c r="L146" s="228" t="s">
        <v>75</v>
      </c>
      <c r="M146" s="228">
        <v>460</v>
      </c>
      <c r="N146" s="228" t="s">
        <v>75</v>
      </c>
      <c r="O146" s="228" t="s">
        <v>75</v>
      </c>
      <c r="P146" s="228">
        <v>29</v>
      </c>
      <c r="Q146" s="228" t="s">
        <v>75</v>
      </c>
      <c r="R146" s="228" t="s">
        <v>75</v>
      </c>
      <c r="S146" s="228"/>
    </row>
    <row r="147" spans="1:19" x14ac:dyDescent="0.25">
      <c r="A147" s="228" t="s">
        <v>1132</v>
      </c>
      <c r="B147" s="228" t="s">
        <v>1115</v>
      </c>
      <c r="C147" s="228" t="s">
        <v>1133</v>
      </c>
      <c r="D147" s="228" t="s">
        <v>1134</v>
      </c>
      <c r="E147" s="228" t="s">
        <v>1135</v>
      </c>
      <c r="F147" s="245" t="s">
        <v>879</v>
      </c>
      <c r="G147" s="228" t="s">
        <v>75</v>
      </c>
      <c r="H147" s="228">
        <v>20</v>
      </c>
      <c r="I147" s="228" t="s">
        <v>75</v>
      </c>
      <c r="J147" s="228" t="s">
        <v>75</v>
      </c>
      <c r="K147" s="228">
        <v>340</v>
      </c>
      <c r="L147" s="228" t="s">
        <v>75</v>
      </c>
      <c r="M147" s="228">
        <v>490</v>
      </c>
      <c r="N147" s="228" t="s">
        <v>75</v>
      </c>
      <c r="O147" s="228" t="s">
        <v>75</v>
      </c>
      <c r="P147" s="228">
        <v>49</v>
      </c>
      <c r="Q147" s="228" t="s">
        <v>75</v>
      </c>
      <c r="R147" s="228" t="s">
        <v>75</v>
      </c>
      <c r="S147" s="228"/>
    </row>
    <row r="148" spans="1:19" x14ac:dyDescent="0.25">
      <c r="A148" s="228" t="s">
        <v>1136</v>
      </c>
      <c r="B148" s="228" t="s">
        <v>1115</v>
      </c>
      <c r="C148" s="228" t="s">
        <v>1133</v>
      </c>
      <c r="D148" s="228" t="s">
        <v>1134</v>
      </c>
      <c r="E148" s="228" t="s">
        <v>1135</v>
      </c>
      <c r="F148" s="245" t="s">
        <v>1137</v>
      </c>
      <c r="G148" s="228" t="s">
        <v>75</v>
      </c>
      <c r="H148" s="228">
        <v>20</v>
      </c>
      <c r="I148" s="228" t="s">
        <v>75</v>
      </c>
      <c r="J148" s="228" t="s">
        <v>75</v>
      </c>
      <c r="K148" s="228">
        <v>340</v>
      </c>
      <c r="L148" s="228" t="s">
        <v>75</v>
      </c>
      <c r="M148" s="228">
        <v>490</v>
      </c>
      <c r="N148" s="228" t="s">
        <v>75</v>
      </c>
      <c r="O148" s="228" t="s">
        <v>75</v>
      </c>
      <c r="P148" s="228">
        <v>49</v>
      </c>
      <c r="Q148" s="228" t="s">
        <v>75</v>
      </c>
      <c r="R148" s="228" t="s">
        <v>75</v>
      </c>
      <c r="S148" s="228"/>
    </row>
    <row r="149" spans="1:19" x14ac:dyDescent="0.25">
      <c r="A149" s="228" t="s">
        <v>1138</v>
      </c>
      <c r="B149" s="228" t="s">
        <v>1139</v>
      </c>
      <c r="C149" s="228" t="s">
        <v>944</v>
      </c>
      <c r="D149" s="228" t="s">
        <v>1140</v>
      </c>
      <c r="E149" s="228" t="s">
        <v>75</v>
      </c>
      <c r="F149" s="228">
        <v>1020</v>
      </c>
      <c r="G149" s="228" t="s">
        <v>75</v>
      </c>
      <c r="H149" s="228">
        <v>16</v>
      </c>
      <c r="I149" s="228" t="s">
        <v>75</v>
      </c>
      <c r="J149" s="228" t="s">
        <v>75</v>
      </c>
      <c r="K149" s="228">
        <v>470</v>
      </c>
      <c r="L149" s="228" t="s">
        <v>75</v>
      </c>
      <c r="M149" s="228">
        <v>610</v>
      </c>
      <c r="N149" s="228" t="s">
        <v>75</v>
      </c>
      <c r="O149" s="228" t="s">
        <v>75</v>
      </c>
      <c r="P149" s="228">
        <v>49</v>
      </c>
      <c r="Q149" s="228" t="s">
        <v>75</v>
      </c>
      <c r="R149" s="228" t="s">
        <v>75</v>
      </c>
      <c r="S149" s="228"/>
    </row>
    <row r="150" spans="1:19" x14ac:dyDescent="0.25">
      <c r="A150" s="228" t="s">
        <v>1141</v>
      </c>
      <c r="B150" s="228" t="s">
        <v>966</v>
      </c>
      <c r="C150" s="228" t="s">
        <v>967</v>
      </c>
      <c r="D150" s="228" t="s">
        <v>1097</v>
      </c>
      <c r="E150" s="228" t="s">
        <v>969</v>
      </c>
      <c r="F150" s="228">
        <v>720</v>
      </c>
      <c r="G150" s="228" t="s">
        <v>75</v>
      </c>
      <c r="H150" s="228">
        <v>16</v>
      </c>
      <c r="I150" s="228" t="s">
        <v>75</v>
      </c>
      <c r="J150" s="228" t="s">
        <v>970</v>
      </c>
      <c r="K150" s="228">
        <v>660</v>
      </c>
      <c r="L150" s="228" t="s">
        <v>75</v>
      </c>
      <c r="M150" s="228">
        <v>598</v>
      </c>
      <c r="N150" s="228" t="s">
        <v>75</v>
      </c>
      <c r="O150" s="228" t="s">
        <v>75</v>
      </c>
      <c r="P150" s="228">
        <v>23.2</v>
      </c>
      <c r="Q150" s="228" t="s">
        <v>75</v>
      </c>
      <c r="R150" s="228" t="s">
        <v>75</v>
      </c>
      <c r="S150" s="228"/>
    </row>
    <row r="151" spans="1:19" x14ac:dyDescent="0.25">
      <c r="A151" s="228" t="s">
        <v>1142</v>
      </c>
      <c r="B151" s="228" t="s">
        <v>1143</v>
      </c>
      <c r="C151" s="228" t="s">
        <v>1144</v>
      </c>
      <c r="D151" s="228" t="s">
        <v>1145</v>
      </c>
      <c r="E151" s="228" t="s">
        <v>1146</v>
      </c>
      <c r="F151" s="245" t="s">
        <v>904</v>
      </c>
      <c r="G151" s="228" t="s">
        <v>75</v>
      </c>
      <c r="H151" s="245" t="s">
        <v>1147</v>
      </c>
      <c r="I151" s="228" t="s">
        <v>75</v>
      </c>
      <c r="J151" s="228" t="s">
        <v>75</v>
      </c>
      <c r="K151" s="228">
        <v>419</v>
      </c>
      <c r="L151" s="228" t="s">
        <v>75</v>
      </c>
      <c r="M151" s="228">
        <v>608</v>
      </c>
      <c r="N151" s="228" t="s">
        <v>75</v>
      </c>
      <c r="O151" s="228" t="s">
        <v>75</v>
      </c>
      <c r="P151" s="228">
        <v>313</v>
      </c>
      <c r="Q151" s="228" t="s">
        <v>75</v>
      </c>
      <c r="R151" s="228" t="s">
        <v>75</v>
      </c>
      <c r="S151" s="228"/>
    </row>
    <row r="152" spans="1:19" x14ac:dyDescent="0.25">
      <c r="A152" s="228" t="s">
        <v>1148</v>
      </c>
      <c r="B152" s="228" t="s">
        <v>1123</v>
      </c>
      <c r="C152" s="228" t="s">
        <v>1149</v>
      </c>
      <c r="D152" s="228" t="s">
        <v>1125</v>
      </c>
      <c r="E152" s="228" t="s">
        <v>1126</v>
      </c>
      <c r="F152" s="245" t="s">
        <v>910</v>
      </c>
      <c r="G152" s="228" t="s">
        <v>75</v>
      </c>
      <c r="H152" s="245" t="s">
        <v>1150</v>
      </c>
      <c r="I152" s="228" t="s">
        <v>75</v>
      </c>
      <c r="J152" s="228" t="s">
        <v>75</v>
      </c>
      <c r="K152" s="228">
        <v>560</v>
      </c>
      <c r="L152" s="228" t="s">
        <v>75</v>
      </c>
      <c r="M152" s="228">
        <v>461</v>
      </c>
      <c r="N152" s="228" t="s">
        <v>75</v>
      </c>
      <c r="O152" s="228" t="s">
        <v>75</v>
      </c>
      <c r="P152" s="228">
        <v>11.5</v>
      </c>
      <c r="Q152" s="228" t="s">
        <v>75</v>
      </c>
      <c r="R152" s="228" t="s">
        <v>75</v>
      </c>
      <c r="S152" s="228"/>
    </row>
    <row r="153" spans="1:19" x14ac:dyDescent="0.25">
      <c r="A153" s="228" t="s">
        <v>1151</v>
      </c>
      <c r="B153" s="228" t="s">
        <v>1123</v>
      </c>
      <c r="C153" s="228" t="s">
        <v>1152</v>
      </c>
      <c r="D153" s="228" t="s">
        <v>1125</v>
      </c>
      <c r="E153" s="228" t="s">
        <v>1126</v>
      </c>
      <c r="F153" s="245" t="s">
        <v>873</v>
      </c>
      <c r="G153" s="228" t="s">
        <v>75</v>
      </c>
      <c r="H153" s="245" t="s">
        <v>1127</v>
      </c>
      <c r="I153" s="228" t="s">
        <v>75</v>
      </c>
      <c r="J153" s="228" t="s">
        <v>75</v>
      </c>
      <c r="K153" s="228">
        <v>560</v>
      </c>
      <c r="L153" s="228" t="s">
        <v>75</v>
      </c>
      <c r="M153" s="228">
        <v>461</v>
      </c>
      <c r="N153" s="228" t="s">
        <v>75</v>
      </c>
      <c r="O153" s="228" t="s">
        <v>75</v>
      </c>
      <c r="P153" s="228">
        <v>11.5</v>
      </c>
      <c r="Q153" s="228" t="s">
        <v>75</v>
      </c>
      <c r="R153" s="228" t="s">
        <v>75</v>
      </c>
      <c r="S153" s="228"/>
    </row>
    <row r="154" spans="1:19" x14ac:dyDescent="0.25">
      <c r="A154" s="228" t="s">
        <v>1153</v>
      </c>
      <c r="B154" s="228" t="s">
        <v>1128</v>
      </c>
      <c r="C154" s="228" t="s">
        <v>1129</v>
      </c>
      <c r="D154" s="228" t="s">
        <v>75</v>
      </c>
      <c r="E154" s="228" t="s">
        <v>1130</v>
      </c>
      <c r="F154" s="245" t="s">
        <v>1131</v>
      </c>
      <c r="G154" s="228" t="s">
        <v>75</v>
      </c>
      <c r="H154" s="245" t="s">
        <v>1121</v>
      </c>
      <c r="I154" s="228" t="s">
        <v>75</v>
      </c>
      <c r="J154" s="228" t="s">
        <v>75</v>
      </c>
      <c r="K154" s="228">
        <v>275</v>
      </c>
      <c r="L154" s="228" t="s">
        <v>75</v>
      </c>
      <c r="M154" s="228">
        <v>460</v>
      </c>
      <c r="N154" s="228" t="s">
        <v>75</v>
      </c>
      <c r="O154" s="228" t="s">
        <v>75</v>
      </c>
      <c r="P154" s="228">
        <v>29</v>
      </c>
      <c r="Q154" s="228" t="s">
        <v>75</v>
      </c>
      <c r="R154" s="228" t="s">
        <v>75</v>
      </c>
      <c r="S154" s="228"/>
    </row>
    <row r="155" spans="1:19" x14ac:dyDescent="0.25">
      <c r="A155" s="228" t="s">
        <v>1154</v>
      </c>
      <c r="B155" s="228" t="s">
        <v>5</v>
      </c>
      <c r="C155" s="228" t="s">
        <v>1155</v>
      </c>
      <c r="D155" s="228" t="s">
        <v>75</v>
      </c>
      <c r="E155" s="228" t="s">
        <v>75</v>
      </c>
      <c r="F155" s="245" t="s">
        <v>1156</v>
      </c>
      <c r="G155" s="228" t="s">
        <v>75</v>
      </c>
      <c r="H155" s="228">
        <v>28</v>
      </c>
      <c r="I155" s="228" t="s">
        <v>75</v>
      </c>
      <c r="J155" s="228" t="s">
        <v>75</v>
      </c>
      <c r="K155" s="228">
        <v>275</v>
      </c>
      <c r="L155" s="228" t="s">
        <v>75</v>
      </c>
      <c r="M155" s="228">
        <v>598</v>
      </c>
      <c r="N155" s="228" t="s">
        <v>75</v>
      </c>
      <c r="O155" s="228" t="s">
        <v>75</v>
      </c>
      <c r="P155" s="228">
        <v>29</v>
      </c>
      <c r="Q155" s="228" t="s">
        <v>75</v>
      </c>
      <c r="R155" s="228" t="s">
        <v>75</v>
      </c>
      <c r="S155" s="228"/>
    </row>
    <row r="156" spans="1:19" x14ac:dyDescent="0.25">
      <c r="A156" s="228" t="s">
        <v>1157</v>
      </c>
      <c r="B156" s="228" t="s">
        <v>1115</v>
      </c>
      <c r="C156" s="228" t="s">
        <v>1158</v>
      </c>
      <c r="D156" s="228" t="s">
        <v>1159</v>
      </c>
      <c r="E156" s="228" t="s">
        <v>1135</v>
      </c>
      <c r="F156" s="245" t="s">
        <v>878</v>
      </c>
      <c r="G156" s="228" t="s">
        <v>75</v>
      </c>
      <c r="H156" s="228">
        <v>28</v>
      </c>
      <c r="I156" s="228" t="s">
        <v>75</v>
      </c>
      <c r="J156" s="228" t="s">
        <v>75</v>
      </c>
      <c r="K156" s="228">
        <v>340</v>
      </c>
      <c r="L156" s="228" t="s">
        <v>75</v>
      </c>
      <c r="M156" s="228">
        <v>490</v>
      </c>
      <c r="N156" s="228" t="s">
        <v>75</v>
      </c>
      <c r="O156" s="228" t="s">
        <v>75</v>
      </c>
      <c r="P156" s="228">
        <v>49</v>
      </c>
      <c r="Q156" s="228" t="s">
        <v>75</v>
      </c>
      <c r="R156" s="228" t="s">
        <v>75</v>
      </c>
      <c r="S156" s="228"/>
    </row>
    <row r="157" spans="1:19" x14ac:dyDescent="0.25">
      <c r="A157" s="228" t="s">
        <v>1160</v>
      </c>
      <c r="B157" s="228" t="s">
        <v>1115</v>
      </c>
      <c r="C157" s="228" t="s">
        <v>1133</v>
      </c>
      <c r="D157" s="228" t="s">
        <v>1134</v>
      </c>
      <c r="E157" s="228" t="s">
        <v>1135</v>
      </c>
      <c r="F157" s="245" t="s">
        <v>879</v>
      </c>
      <c r="G157" s="228" t="s">
        <v>75</v>
      </c>
      <c r="H157" s="228">
        <v>20</v>
      </c>
      <c r="I157" s="228" t="s">
        <v>75</v>
      </c>
      <c r="J157" s="228" t="s">
        <v>75</v>
      </c>
      <c r="K157" s="228">
        <v>340</v>
      </c>
      <c r="L157" s="228" t="s">
        <v>75</v>
      </c>
      <c r="M157" s="228">
        <v>490</v>
      </c>
      <c r="N157" s="228" t="s">
        <v>75</v>
      </c>
      <c r="O157" s="228" t="s">
        <v>75</v>
      </c>
      <c r="P157" s="228">
        <v>49</v>
      </c>
      <c r="Q157" s="228" t="s">
        <v>75</v>
      </c>
      <c r="R157" s="228" t="s">
        <v>75</v>
      </c>
      <c r="S157" s="228"/>
    </row>
    <row r="158" spans="1:19" x14ac:dyDescent="0.25">
      <c r="A158" s="228" t="s">
        <v>1161</v>
      </c>
      <c r="B158" s="228" t="s">
        <v>1162</v>
      </c>
      <c r="C158" s="228" t="s">
        <v>1163</v>
      </c>
      <c r="D158" s="228" t="s">
        <v>1097</v>
      </c>
      <c r="E158" s="228" t="s">
        <v>75</v>
      </c>
      <c r="F158" s="228">
        <v>1020</v>
      </c>
      <c r="G158" s="228" t="s">
        <v>75</v>
      </c>
      <c r="H158" s="228">
        <v>16</v>
      </c>
      <c r="I158" s="228" t="s">
        <v>75</v>
      </c>
      <c r="J158" s="228" t="s">
        <v>80</v>
      </c>
      <c r="K158" s="228">
        <v>538</v>
      </c>
      <c r="L158" s="228" t="s">
        <v>75</v>
      </c>
      <c r="M158" s="228">
        <v>578</v>
      </c>
      <c r="N158" s="228" t="s">
        <v>75</v>
      </c>
      <c r="O158" s="228" t="s">
        <v>75</v>
      </c>
      <c r="P158" s="228">
        <v>240</v>
      </c>
      <c r="Q158" s="228" t="s">
        <v>75</v>
      </c>
      <c r="R158" s="228" t="s">
        <v>75</v>
      </c>
      <c r="S158" s="228"/>
    </row>
    <row r="159" spans="1:19" x14ac:dyDescent="0.25">
      <c r="A159" s="228" t="s">
        <v>1164</v>
      </c>
      <c r="B159" s="228" t="s">
        <v>1165</v>
      </c>
      <c r="C159" s="228" t="s">
        <v>1166</v>
      </c>
      <c r="D159" s="228" t="s">
        <v>1101</v>
      </c>
      <c r="E159" s="228" t="s">
        <v>75</v>
      </c>
      <c r="F159" s="245" t="s">
        <v>886</v>
      </c>
      <c r="G159" s="228" t="s">
        <v>75</v>
      </c>
      <c r="H159" s="245" t="s">
        <v>1067</v>
      </c>
      <c r="I159" s="228" t="s">
        <v>75</v>
      </c>
      <c r="J159" s="228" t="s">
        <v>1167</v>
      </c>
      <c r="K159" s="228">
        <v>500</v>
      </c>
      <c r="L159" s="228" t="s">
        <v>75</v>
      </c>
      <c r="M159" s="228">
        <v>610</v>
      </c>
      <c r="N159" s="228" t="s">
        <v>75</v>
      </c>
      <c r="O159" s="228" t="s">
        <v>75</v>
      </c>
      <c r="P159" s="228">
        <v>13.2</v>
      </c>
      <c r="Q159" s="228" t="s">
        <v>75</v>
      </c>
      <c r="R159" s="228" t="s">
        <v>75</v>
      </c>
      <c r="S159" s="228"/>
    </row>
    <row r="160" spans="1:19" x14ac:dyDescent="0.25">
      <c r="A160" s="228" t="s">
        <v>1168</v>
      </c>
      <c r="B160" s="228" t="s">
        <v>1165</v>
      </c>
      <c r="C160" s="228" t="s">
        <v>1169</v>
      </c>
      <c r="D160" s="228" t="s">
        <v>1101</v>
      </c>
      <c r="E160" s="228" t="s">
        <v>75</v>
      </c>
      <c r="F160" s="245" t="s">
        <v>869</v>
      </c>
      <c r="G160" s="228" t="s">
        <v>75</v>
      </c>
      <c r="H160" s="245" t="s">
        <v>1170</v>
      </c>
      <c r="I160" s="228" t="s">
        <v>75</v>
      </c>
      <c r="J160" s="228" t="s">
        <v>80</v>
      </c>
      <c r="K160" s="228">
        <v>500</v>
      </c>
      <c r="L160" s="228" t="s">
        <v>75</v>
      </c>
      <c r="M160" s="228">
        <v>602</v>
      </c>
      <c r="N160" s="228" t="s">
        <v>75</v>
      </c>
      <c r="O160" s="228" t="s">
        <v>75</v>
      </c>
      <c r="P160" s="228">
        <v>13.2</v>
      </c>
      <c r="Q160" s="228" t="s">
        <v>75</v>
      </c>
      <c r="R160" s="228" t="s">
        <v>75</v>
      </c>
      <c r="S160" s="228"/>
    </row>
    <row r="161" spans="1:19" x14ac:dyDescent="0.25">
      <c r="A161" s="228" t="s">
        <v>1171</v>
      </c>
      <c r="B161" s="228" t="s">
        <v>1172</v>
      </c>
      <c r="C161" s="228" t="s">
        <v>1173</v>
      </c>
      <c r="D161" s="228" t="s">
        <v>1105</v>
      </c>
      <c r="E161" s="228" t="s">
        <v>75</v>
      </c>
      <c r="F161" s="245" t="s">
        <v>878</v>
      </c>
      <c r="G161" s="228" t="s">
        <v>75</v>
      </c>
      <c r="H161" s="228">
        <v>21</v>
      </c>
      <c r="I161" s="228" t="s">
        <v>75</v>
      </c>
      <c r="J161" s="228" t="s">
        <v>80</v>
      </c>
      <c r="K161" s="228">
        <v>622</v>
      </c>
      <c r="L161" s="228" t="s">
        <v>75</v>
      </c>
      <c r="M161" s="228">
        <v>622</v>
      </c>
      <c r="N161" s="228" t="s">
        <v>75</v>
      </c>
      <c r="O161" s="228" t="s">
        <v>75</v>
      </c>
      <c r="P161" s="228">
        <v>69</v>
      </c>
      <c r="Q161" s="228" t="s">
        <v>75</v>
      </c>
      <c r="R161" s="228" t="s">
        <v>75</v>
      </c>
      <c r="S161" s="228"/>
    </row>
    <row r="162" spans="1:19" x14ac:dyDescent="0.25">
      <c r="A162" s="228" t="s">
        <v>1174</v>
      </c>
      <c r="B162" s="228" t="s">
        <v>1175</v>
      </c>
      <c r="C162" s="228" t="s">
        <v>1163</v>
      </c>
      <c r="D162" s="228" t="s">
        <v>1097</v>
      </c>
      <c r="E162" s="228" t="s">
        <v>75</v>
      </c>
      <c r="F162" s="228">
        <v>1020</v>
      </c>
      <c r="G162" s="228" t="s">
        <v>75</v>
      </c>
      <c r="H162" s="228">
        <v>16</v>
      </c>
      <c r="I162" s="228" t="s">
        <v>75</v>
      </c>
      <c r="J162" s="228" t="s">
        <v>80</v>
      </c>
      <c r="K162" s="228">
        <v>538</v>
      </c>
      <c r="L162" s="228" t="s">
        <v>75</v>
      </c>
      <c r="M162" s="228">
        <v>578</v>
      </c>
      <c r="N162" s="228" t="s">
        <v>75</v>
      </c>
      <c r="O162" s="228" t="s">
        <v>75</v>
      </c>
      <c r="P162" s="228">
        <v>22.5</v>
      </c>
      <c r="Q162" s="228" t="s">
        <v>75</v>
      </c>
      <c r="R162" s="228" t="s">
        <v>75</v>
      </c>
      <c r="S162" s="228"/>
    </row>
    <row r="163" spans="1:19" x14ac:dyDescent="0.25">
      <c r="A163" s="228" t="s">
        <v>1176</v>
      </c>
      <c r="B163" s="228" t="s">
        <v>1103</v>
      </c>
      <c r="C163" s="228" t="s">
        <v>1177</v>
      </c>
      <c r="D163" s="228" t="s">
        <v>1105</v>
      </c>
      <c r="E163" s="228" t="s">
        <v>885</v>
      </c>
      <c r="F163" s="245" t="s">
        <v>886</v>
      </c>
      <c r="G163" s="228" t="s">
        <v>75</v>
      </c>
      <c r="H163" s="245" t="s">
        <v>1178</v>
      </c>
      <c r="I163" s="228" t="s">
        <v>75</v>
      </c>
      <c r="J163" s="228" t="s">
        <v>80</v>
      </c>
      <c r="K163" s="228">
        <v>688</v>
      </c>
      <c r="L163" s="228" t="s">
        <v>75</v>
      </c>
      <c r="M163" s="228">
        <v>640</v>
      </c>
      <c r="N163" s="228" t="s">
        <v>75</v>
      </c>
      <c r="O163" s="228" t="s">
        <v>75</v>
      </c>
      <c r="P163" s="228">
        <v>87</v>
      </c>
      <c r="Q163" s="228" t="s">
        <v>75</v>
      </c>
      <c r="R163" s="228" t="s">
        <v>75</v>
      </c>
      <c r="S163" s="228"/>
    </row>
    <row r="164" spans="1:19" x14ac:dyDescent="0.25">
      <c r="A164" s="228" t="s">
        <v>1179</v>
      </c>
      <c r="B164" s="228" t="s">
        <v>1180</v>
      </c>
      <c r="C164" s="228" t="s">
        <v>1181</v>
      </c>
      <c r="D164" s="228" t="s">
        <v>1182</v>
      </c>
      <c r="E164" s="228" t="s">
        <v>75</v>
      </c>
      <c r="F164" s="245" t="s">
        <v>888</v>
      </c>
      <c r="G164" s="228" t="s">
        <v>75</v>
      </c>
      <c r="H164" s="245" t="s">
        <v>1183</v>
      </c>
      <c r="I164" s="228" t="s">
        <v>75</v>
      </c>
      <c r="J164" s="228" t="s">
        <v>80</v>
      </c>
      <c r="K164" s="228">
        <v>424</v>
      </c>
      <c r="L164" s="228" t="s">
        <v>75</v>
      </c>
      <c r="M164" s="228">
        <v>510</v>
      </c>
      <c r="N164" s="228" t="s">
        <v>75</v>
      </c>
      <c r="O164" s="228" t="s">
        <v>75</v>
      </c>
      <c r="P164" s="228">
        <v>18.7</v>
      </c>
      <c r="Q164" s="228" t="s">
        <v>75</v>
      </c>
      <c r="R164" s="228" t="s">
        <v>75</v>
      </c>
      <c r="S164" s="228"/>
    </row>
    <row r="165" spans="1:19" x14ac:dyDescent="0.25">
      <c r="A165" s="228" t="s">
        <v>1184</v>
      </c>
      <c r="B165" s="228" t="s">
        <v>1185</v>
      </c>
      <c r="C165" s="228" t="s">
        <v>1186</v>
      </c>
      <c r="D165" s="228" t="s">
        <v>1187</v>
      </c>
      <c r="E165" s="228" t="s">
        <v>75</v>
      </c>
      <c r="F165" s="245" t="s">
        <v>907</v>
      </c>
      <c r="G165" s="228" t="s">
        <v>75</v>
      </c>
      <c r="H165" s="245" t="s">
        <v>908</v>
      </c>
      <c r="I165" s="228" t="s">
        <v>75</v>
      </c>
      <c r="J165" s="228" t="s">
        <v>1188</v>
      </c>
      <c r="K165" s="228">
        <v>603</v>
      </c>
      <c r="L165" s="228" t="s">
        <v>75</v>
      </c>
      <c r="M165" s="228">
        <v>630</v>
      </c>
      <c r="N165" s="228" t="s">
        <v>75</v>
      </c>
      <c r="O165" s="228" t="s">
        <v>75</v>
      </c>
      <c r="P165" s="228">
        <v>110</v>
      </c>
      <c r="Q165" s="228" t="s">
        <v>75</v>
      </c>
      <c r="R165" s="228" t="s">
        <v>75</v>
      </c>
      <c r="S165" s="228"/>
    </row>
    <row r="166" spans="1:19" x14ac:dyDescent="0.25">
      <c r="A166" s="228" t="s">
        <v>1189</v>
      </c>
      <c r="B166" s="228" t="s">
        <v>1115</v>
      </c>
      <c r="C166" s="228" t="s">
        <v>1190</v>
      </c>
      <c r="D166" s="228" t="s">
        <v>1159</v>
      </c>
      <c r="E166" s="228" t="s">
        <v>1135</v>
      </c>
      <c r="F166" s="245" t="s">
        <v>896</v>
      </c>
      <c r="G166" s="228" t="s">
        <v>75</v>
      </c>
      <c r="H166" s="228">
        <v>28</v>
      </c>
      <c r="I166" s="228" t="s">
        <v>75</v>
      </c>
      <c r="J166" s="228" t="s">
        <v>75</v>
      </c>
      <c r="K166" s="228">
        <v>340</v>
      </c>
      <c r="L166" s="228" t="s">
        <v>75</v>
      </c>
      <c r="M166" s="228">
        <v>490</v>
      </c>
      <c r="N166" s="228" t="s">
        <v>75</v>
      </c>
      <c r="O166" s="228" t="s">
        <v>75</v>
      </c>
      <c r="P166" s="228">
        <v>49</v>
      </c>
      <c r="Q166" s="228" t="s">
        <v>75</v>
      </c>
      <c r="R166" s="228" t="s">
        <v>75</v>
      </c>
      <c r="S166" s="228"/>
    </row>
    <row r="167" spans="1:19" x14ac:dyDescent="0.25">
      <c r="A167" s="228" t="s">
        <v>1191</v>
      </c>
      <c r="B167" s="228" t="s">
        <v>1175</v>
      </c>
      <c r="C167" s="228" t="s">
        <v>1192</v>
      </c>
      <c r="D167" s="228" t="s">
        <v>1193</v>
      </c>
      <c r="E167" s="228" t="s">
        <v>75</v>
      </c>
      <c r="F167" s="228">
        <v>1020</v>
      </c>
      <c r="G167" s="228" t="s">
        <v>75</v>
      </c>
      <c r="H167" s="228">
        <v>16</v>
      </c>
      <c r="I167" s="228" t="s">
        <v>75</v>
      </c>
      <c r="J167" s="228" t="s">
        <v>80</v>
      </c>
      <c r="K167" s="228">
        <v>538</v>
      </c>
      <c r="L167" s="228" t="s">
        <v>75</v>
      </c>
      <c r="M167" s="228">
        <v>578</v>
      </c>
      <c r="N167" s="228" t="s">
        <v>75</v>
      </c>
      <c r="O167" s="228" t="s">
        <v>75</v>
      </c>
      <c r="P167" s="228">
        <v>22.5</v>
      </c>
      <c r="Q167" s="228" t="s">
        <v>75</v>
      </c>
      <c r="R167" s="228" t="s">
        <v>75</v>
      </c>
      <c r="S167" s="228"/>
    </row>
    <row r="168" spans="1:19" x14ac:dyDescent="0.25">
      <c r="A168" s="228" t="s">
        <v>1194</v>
      </c>
      <c r="B168" s="228" t="s">
        <v>1195</v>
      </c>
      <c r="C168" s="228" t="s">
        <v>1196</v>
      </c>
      <c r="D168" s="228" t="s">
        <v>920</v>
      </c>
      <c r="E168" s="228" t="s">
        <v>75</v>
      </c>
      <c r="F168" s="245" t="s">
        <v>888</v>
      </c>
      <c r="G168" s="228" t="s">
        <v>75</v>
      </c>
      <c r="H168" s="245" t="s">
        <v>912</v>
      </c>
      <c r="I168" s="228" t="s">
        <v>75</v>
      </c>
      <c r="J168" s="228" t="s">
        <v>1197</v>
      </c>
      <c r="K168" s="228">
        <v>529</v>
      </c>
      <c r="L168" s="228" t="s">
        <v>75</v>
      </c>
      <c r="M168" s="228">
        <v>599</v>
      </c>
      <c r="N168" s="228" t="s">
        <v>75</v>
      </c>
      <c r="O168" s="228" t="s">
        <v>75</v>
      </c>
      <c r="P168" s="228">
        <v>37.1</v>
      </c>
      <c r="Q168" s="228" t="s">
        <v>75</v>
      </c>
      <c r="R168" s="228" t="s">
        <v>75</v>
      </c>
      <c r="S168" s="228"/>
    </row>
    <row r="169" spans="1:19" x14ac:dyDescent="0.25">
      <c r="A169" s="228" t="s">
        <v>1198</v>
      </c>
      <c r="B169" s="228" t="s">
        <v>1199</v>
      </c>
      <c r="C169" s="228" t="s">
        <v>75</v>
      </c>
      <c r="D169" s="228" t="s">
        <v>75</v>
      </c>
      <c r="E169" s="228" t="s">
        <v>1200</v>
      </c>
      <c r="F169" s="245" t="s">
        <v>907</v>
      </c>
      <c r="G169" s="228" t="s">
        <v>75</v>
      </c>
      <c r="H169" s="245" t="s">
        <v>908</v>
      </c>
      <c r="I169" s="228" t="s">
        <v>75</v>
      </c>
      <c r="J169" s="228" t="s">
        <v>75</v>
      </c>
      <c r="K169" s="228">
        <v>430</v>
      </c>
      <c r="L169" s="228" t="s">
        <v>75</v>
      </c>
      <c r="M169" s="228">
        <v>549</v>
      </c>
      <c r="N169" s="228" t="s">
        <v>75</v>
      </c>
      <c r="O169" s="228" t="s">
        <v>75</v>
      </c>
      <c r="P169" s="228">
        <v>39</v>
      </c>
      <c r="Q169" s="228" t="s">
        <v>75</v>
      </c>
      <c r="R169" s="228" t="s">
        <v>75</v>
      </c>
      <c r="S169" s="228"/>
    </row>
    <row r="170" spans="1:19" x14ac:dyDescent="0.25">
      <c r="A170" s="228" t="s">
        <v>1201</v>
      </c>
      <c r="B170" s="228" t="s">
        <v>1202</v>
      </c>
      <c r="C170" s="228" t="s">
        <v>1203</v>
      </c>
      <c r="D170" s="228" t="s">
        <v>1105</v>
      </c>
      <c r="E170" s="228" t="s">
        <v>75</v>
      </c>
      <c r="F170" s="245" t="s">
        <v>1035</v>
      </c>
      <c r="G170" s="228" t="s">
        <v>75</v>
      </c>
      <c r="H170" s="228">
        <v>16</v>
      </c>
      <c r="I170" s="228" t="s">
        <v>75</v>
      </c>
      <c r="J170" s="228" t="s">
        <v>80</v>
      </c>
      <c r="K170" s="228">
        <v>622</v>
      </c>
      <c r="L170" s="228" t="s">
        <v>75</v>
      </c>
      <c r="M170" s="228">
        <v>622</v>
      </c>
      <c r="N170" s="228" t="s">
        <v>75</v>
      </c>
      <c r="O170" s="228" t="s">
        <v>75</v>
      </c>
      <c r="P170" s="228">
        <v>69</v>
      </c>
      <c r="Q170" s="228" t="s">
        <v>75</v>
      </c>
      <c r="R170" s="228" t="s">
        <v>75</v>
      </c>
      <c r="S170" s="228"/>
    </row>
    <row r="171" spans="1:19" x14ac:dyDescent="0.25">
      <c r="A171" s="228" t="s">
        <v>1204</v>
      </c>
      <c r="B171" s="228" t="s">
        <v>1205</v>
      </c>
      <c r="C171" s="228" t="s">
        <v>1206</v>
      </c>
      <c r="D171" s="228" t="s">
        <v>1105</v>
      </c>
      <c r="E171" s="228" t="s">
        <v>75</v>
      </c>
      <c r="F171" s="245" t="s">
        <v>896</v>
      </c>
      <c r="G171" s="228" t="s">
        <v>75</v>
      </c>
      <c r="H171" s="228">
        <v>16</v>
      </c>
      <c r="I171" s="228" t="s">
        <v>75</v>
      </c>
      <c r="J171" s="228" t="s">
        <v>80</v>
      </c>
      <c r="K171" s="228">
        <v>622</v>
      </c>
      <c r="L171" s="228" t="s">
        <v>75</v>
      </c>
      <c r="M171" s="228">
        <v>622</v>
      </c>
      <c r="N171" s="228" t="s">
        <v>75</v>
      </c>
      <c r="O171" s="228" t="s">
        <v>75</v>
      </c>
      <c r="P171" s="228">
        <v>69</v>
      </c>
      <c r="Q171" s="228" t="s">
        <v>75</v>
      </c>
      <c r="R171" s="228" t="s">
        <v>75</v>
      </c>
      <c r="S171" s="228"/>
    </row>
    <row r="172" spans="1:19" x14ac:dyDescent="0.25">
      <c r="A172" s="228" t="s">
        <v>1207</v>
      </c>
      <c r="B172" s="228" t="s">
        <v>1175</v>
      </c>
      <c r="C172" s="228" t="s">
        <v>1192</v>
      </c>
      <c r="D172" s="228" t="s">
        <v>1193</v>
      </c>
      <c r="E172" s="228" t="s">
        <v>75</v>
      </c>
      <c r="F172" s="228">
        <v>1020</v>
      </c>
      <c r="G172" s="228" t="s">
        <v>75</v>
      </c>
      <c r="H172" s="228">
        <v>16</v>
      </c>
      <c r="I172" s="228" t="s">
        <v>75</v>
      </c>
      <c r="J172" s="228" t="s">
        <v>80</v>
      </c>
      <c r="K172" s="228">
        <v>538</v>
      </c>
      <c r="L172" s="228" t="s">
        <v>75</v>
      </c>
      <c r="M172" s="228">
        <v>578</v>
      </c>
      <c r="N172" s="228" t="s">
        <v>75</v>
      </c>
      <c r="O172" s="228" t="s">
        <v>75</v>
      </c>
      <c r="P172" s="228">
        <v>22.5</v>
      </c>
      <c r="Q172" s="228" t="s">
        <v>75</v>
      </c>
      <c r="R172" s="228" t="s">
        <v>75</v>
      </c>
      <c r="S172" s="228"/>
    </row>
    <row r="173" spans="1:19" x14ac:dyDescent="0.25">
      <c r="A173" s="228" t="s">
        <v>1208</v>
      </c>
      <c r="B173" s="228" t="s">
        <v>1195</v>
      </c>
      <c r="C173" s="228" t="s">
        <v>1196</v>
      </c>
      <c r="D173" s="228" t="s">
        <v>920</v>
      </c>
      <c r="E173" s="228" t="s">
        <v>75</v>
      </c>
      <c r="F173" s="245" t="s">
        <v>888</v>
      </c>
      <c r="G173" s="228" t="s">
        <v>75</v>
      </c>
      <c r="H173" s="245" t="s">
        <v>912</v>
      </c>
      <c r="I173" s="228" t="s">
        <v>75</v>
      </c>
      <c r="J173" s="228" t="s">
        <v>1197</v>
      </c>
      <c r="K173" s="228">
        <v>529</v>
      </c>
      <c r="L173" s="228" t="s">
        <v>75</v>
      </c>
      <c r="M173" s="228">
        <v>599</v>
      </c>
      <c r="N173" s="228" t="s">
        <v>75</v>
      </c>
      <c r="O173" s="228" t="s">
        <v>75</v>
      </c>
      <c r="P173" s="228">
        <v>37.1</v>
      </c>
      <c r="Q173" s="228" t="s">
        <v>75</v>
      </c>
      <c r="R173" s="228" t="s">
        <v>75</v>
      </c>
      <c r="S173" s="228"/>
    </row>
    <row r="174" spans="1:19" x14ac:dyDescent="0.25">
      <c r="A174" s="228" t="s">
        <v>1209</v>
      </c>
      <c r="B174" s="228" t="s">
        <v>1199</v>
      </c>
      <c r="C174" s="228" t="s">
        <v>75</v>
      </c>
      <c r="D174" s="228" t="s">
        <v>75</v>
      </c>
      <c r="E174" s="228" t="s">
        <v>1200</v>
      </c>
      <c r="F174" s="245" t="s">
        <v>907</v>
      </c>
      <c r="G174" s="228" t="s">
        <v>75</v>
      </c>
      <c r="H174" s="245" t="s">
        <v>908</v>
      </c>
      <c r="I174" s="228" t="s">
        <v>75</v>
      </c>
      <c r="J174" s="228" t="s">
        <v>75</v>
      </c>
      <c r="K174" s="228">
        <v>430</v>
      </c>
      <c r="L174" s="228" t="s">
        <v>75</v>
      </c>
      <c r="M174" s="228">
        <v>549</v>
      </c>
      <c r="N174" s="228" t="s">
        <v>75</v>
      </c>
      <c r="O174" s="228" t="s">
        <v>75</v>
      </c>
      <c r="P174" s="228">
        <v>39</v>
      </c>
      <c r="Q174" s="228" t="s">
        <v>75</v>
      </c>
      <c r="R174" s="228" t="s">
        <v>75</v>
      </c>
      <c r="S174" s="228"/>
    </row>
    <row r="175" spans="1:19" x14ac:dyDescent="0.25">
      <c r="A175" s="228" t="s">
        <v>1210</v>
      </c>
      <c r="B175" s="228" t="s">
        <v>1211</v>
      </c>
      <c r="C175" s="228" t="s">
        <v>1212</v>
      </c>
      <c r="D175" s="228" t="s">
        <v>1187</v>
      </c>
      <c r="E175" s="228" t="s">
        <v>75</v>
      </c>
      <c r="F175" s="245" t="s">
        <v>869</v>
      </c>
      <c r="G175" s="228" t="s">
        <v>75</v>
      </c>
      <c r="H175" s="245" t="s">
        <v>1170</v>
      </c>
      <c r="I175" s="228" t="s">
        <v>75</v>
      </c>
      <c r="J175" s="228" t="s">
        <v>80</v>
      </c>
      <c r="K175" s="228">
        <v>603</v>
      </c>
      <c r="L175" s="228" t="s">
        <v>75</v>
      </c>
      <c r="M175" s="228">
        <v>603</v>
      </c>
      <c r="N175" s="228" t="s">
        <v>75</v>
      </c>
      <c r="O175" s="228" t="s">
        <v>75</v>
      </c>
      <c r="P175" s="228">
        <v>110</v>
      </c>
      <c r="Q175" s="228" t="s">
        <v>75</v>
      </c>
      <c r="R175" s="228" t="s">
        <v>75</v>
      </c>
      <c r="S175" s="228"/>
    </row>
    <row r="176" spans="1:19" x14ac:dyDescent="0.25">
      <c r="A176" s="228" t="s">
        <v>1213</v>
      </c>
      <c r="B176" s="228" t="s">
        <v>1202</v>
      </c>
      <c r="C176" s="228" t="s">
        <v>1203</v>
      </c>
      <c r="D176" s="228" t="s">
        <v>1105</v>
      </c>
      <c r="E176" s="228" t="s">
        <v>75</v>
      </c>
      <c r="F176" s="245" t="s">
        <v>1035</v>
      </c>
      <c r="G176" s="228" t="s">
        <v>75</v>
      </c>
      <c r="H176" s="228">
        <v>16</v>
      </c>
      <c r="I176" s="228" t="s">
        <v>75</v>
      </c>
      <c r="J176" s="228" t="s">
        <v>80</v>
      </c>
      <c r="K176" s="228">
        <v>622</v>
      </c>
      <c r="L176" s="228" t="s">
        <v>75</v>
      </c>
      <c r="M176" s="228">
        <v>622</v>
      </c>
      <c r="N176" s="228" t="s">
        <v>75</v>
      </c>
      <c r="O176" s="228" t="s">
        <v>75</v>
      </c>
      <c r="P176" s="228">
        <v>69</v>
      </c>
      <c r="Q176" s="228" t="s">
        <v>75</v>
      </c>
      <c r="R176" s="228" t="s">
        <v>75</v>
      </c>
      <c r="S176" s="228"/>
    </row>
    <row r="177" spans="1:19" x14ac:dyDescent="0.25">
      <c r="A177" s="228" t="s">
        <v>1214</v>
      </c>
      <c r="B177" s="228" t="s">
        <v>1205</v>
      </c>
      <c r="C177" s="228" t="s">
        <v>1206</v>
      </c>
      <c r="D177" s="228" t="s">
        <v>1105</v>
      </c>
      <c r="E177" s="228" t="s">
        <v>75</v>
      </c>
      <c r="F177" s="245" t="s">
        <v>896</v>
      </c>
      <c r="G177" s="228" t="s">
        <v>75</v>
      </c>
      <c r="H177" s="228">
        <v>16</v>
      </c>
      <c r="I177" s="228" t="s">
        <v>75</v>
      </c>
      <c r="J177" s="228" t="s">
        <v>80</v>
      </c>
      <c r="K177" s="228">
        <v>622</v>
      </c>
      <c r="L177" s="228" t="s">
        <v>75</v>
      </c>
      <c r="M177" s="228">
        <v>622</v>
      </c>
      <c r="N177" s="228" t="s">
        <v>75</v>
      </c>
      <c r="O177" s="228" t="s">
        <v>75</v>
      </c>
      <c r="P177" s="228">
        <v>69</v>
      </c>
      <c r="Q177" s="228" t="s">
        <v>75</v>
      </c>
      <c r="R177" s="228" t="s">
        <v>75</v>
      </c>
      <c r="S177" s="228"/>
    </row>
    <row r="178" spans="1:19" x14ac:dyDescent="0.25">
      <c r="A178" s="228" t="s">
        <v>1215</v>
      </c>
      <c r="B178" s="228" t="s">
        <v>1175</v>
      </c>
      <c r="C178" s="228" t="s">
        <v>1192</v>
      </c>
      <c r="D178" s="228" t="s">
        <v>1193</v>
      </c>
      <c r="E178" s="228" t="s">
        <v>75</v>
      </c>
      <c r="F178" s="228">
        <v>1020</v>
      </c>
      <c r="G178" s="228" t="s">
        <v>75</v>
      </c>
      <c r="H178" s="228">
        <v>16</v>
      </c>
      <c r="I178" s="228" t="s">
        <v>75</v>
      </c>
      <c r="J178" s="228" t="s">
        <v>80</v>
      </c>
      <c r="K178" s="228">
        <v>538</v>
      </c>
      <c r="L178" s="228" t="s">
        <v>75</v>
      </c>
      <c r="M178" s="228">
        <v>578</v>
      </c>
      <c r="N178" s="228" t="s">
        <v>75</v>
      </c>
      <c r="O178" s="228" t="s">
        <v>75</v>
      </c>
      <c r="P178" s="228">
        <v>22.5</v>
      </c>
      <c r="Q178" s="228" t="s">
        <v>75</v>
      </c>
      <c r="R178" s="228" t="s">
        <v>75</v>
      </c>
      <c r="S178" s="228"/>
    </row>
    <row r="179" spans="1:19" x14ac:dyDescent="0.25">
      <c r="A179" s="228" t="s">
        <v>1216</v>
      </c>
      <c r="B179" s="228" t="s">
        <v>1103</v>
      </c>
      <c r="C179" s="228" t="s">
        <v>1177</v>
      </c>
      <c r="D179" s="228" t="s">
        <v>1105</v>
      </c>
      <c r="E179" s="228" t="s">
        <v>75</v>
      </c>
      <c r="F179" s="245" t="s">
        <v>886</v>
      </c>
      <c r="G179" s="228" t="s">
        <v>75</v>
      </c>
      <c r="H179" s="245" t="s">
        <v>1178</v>
      </c>
      <c r="I179" s="228" t="s">
        <v>75</v>
      </c>
      <c r="J179" s="228" t="s">
        <v>80</v>
      </c>
      <c r="K179" s="228">
        <v>632</v>
      </c>
      <c r="L179" s="228" t="s">
        <v>75</v>
      </c>
      <c r="M179" s="228">
        <v>688</v>
      </c>
      <c r="N179" s="228" t="s">
        <v>75</v>
      </c>
      <c r="O179" s="228" t="s">
        <v>75</v>
      </c>
      <c r="P179" s="228">
        <v>87</v>
      </c>
      <c r="Q179" s="228" t="s">
        <v>75</v>
      </c>
      <c r="R179" s="228" t="s">
        <v>75</v>
      </c>
      <c r="S179" s="228"/>
    </row>
    <row r="180" spans="1:19" x14ac:dyDescent="0.25">
      <c r="A180" s="228" t="s">
        <v>1217</v>
      </c>
      <c r="B180" s="228" t="s">
        <v>1071</v>
      </c>
      <c r="C180" s="228" t="s">
        <v>1218</v>
      </c>
      <c r="D180" s="228" t="s">
        <v>1182</v>
      </c>
      <c r="E180" s="228" t="s">
        <v>1219</v>
      </c>
      <c r="F180" s="245" t="s">
        <v>888</v>
      </c>
      <c r="G180" s="228" t="s">
        <v>75</v>
      </c>
      <c r="H180" s="245" t="s">
        <v>1183</v>
      </c>
      <c r="I180" s="228" t="s">
        <v>75</v>
      </c>
      <c r="J180" s="228" t="s">
        <v>1220</v>
      </c>
      <c r="K180" s="228">
        <v>560</v>
      </c>
      <c r="L180" s="228" t="s">
        <v>75</v>
      </c>
      <c r="M180" s="228">
        <v>508</v>
      </c>
      <c r="N180" s="228" t="s">
        <v>75</v>
      </c>
      <c r="O180" s="228" t="s">
        <v>75</v>
      </c>
      <c r="P180" s="228">
        <v>11.5</v>
      </c>
      <c r="Q180" s="228" t="s">
        <v>75</v>
      </c>
      <c r="R180" s="228" t="s">
        <v>75</v>
      </c>
      <c r="S180" s="228"/>
    </row>
    <row r="181" spans="1:19" x14ac:dyDescent="0.25">
      <c r="A181" s="228" t="s">
        <v>1221</v>
      </c>
      <c r="B181" s="228" t="s">
        <v>1115</v>
      </c>
      <c r="C181" s="228" t="s">
        <v>75</v>
      </c>
      <c r="D181" s="228" t="s">
        <v>75</v>
      </c>
      <c r="E181" s="228" t="s">
        <v>1117</v>
      </c>
      <c r="F181" s="245" t="s">
        <v>907</v>
      </c>
      <c r="G181" s="228" t="s">
        <v>75</v>
      </c>
      <c r="H181" s="245" t="s">
        <v>908</v>
      </c>
      <c r="I181" s="228" t="s">
        <v>75</v>
      </c>
      <c r="J181" s="228" t="s">
        <v>75</v>
      </c>
      <c r="K181" s="228">
        <v>340</v>
      </c>
      <c r="L181" s="228" t="s">
        <v>75</v>
      </c>
      <c r="M181" s="228">
        <v>460</v>
      </c>
      <c r="N181" s="228" t="s">
        <v>75</v>
      </c>
      <c r="O181" s="228" t="s">
        <v>75</v>
      </c>
      <c r="P181" s="228">
        <v>49</v>
      </c>
      <c r="Q181" s="228" t="s">
        <v>75</v>
      </c>
      <c r="R181" s="228" t="s">
        <v>75</v>
      </c>
      <c r="S181" s="228"/>
    </row>
    <row r="182" spans="1:19" x14ac:dyDescent="0.25">
      <c r="A182" s="228" t="s">
        <v>1222</v>
      </c>
      <c r="B182" s="228" t="s">
        <v>1195</v>
      </c>
      <c r="C182" s="228" t="s">
        <v>1223</v>
      </c>
      <c r="D182" s="228" t="s">
        <v>920</v>
      </c>
      <c r="E182" s="228" t="s">
        <v>75</v>
      </c>
      <c r="F182" s="245" t="s">
        <v>869</v>
      </c>
      <c r="G182" s="228" t="s">
        <v>75</v>
      </c>
      <c r="H182" s="245" t="s">
        <v>1170</v>
      </c>
      <c r="I182" s="228" t="s">
        <v>75</v>
      </c>
      <c r="J182" s="228" t="s">
        <v>80</v>
      </c>
      <c r="K182" s="228">
        <v>529</v>
      </c>
      <c r="L182" s="228" t="s">
        <v>75</v>
      </c>
      <c r="M182" s="228">
        <v>675</v>
      </c>
      <c r="N182" s="228" t="s">
        <v>75</v>
      </c>
      <c r="O182" s="228" t="s">
        <v>75</v>
      </c>
      <c r="P182" s="228">
        <v>37.1</v>
      </c>
      <c r="Q182" s="228" t="s">
        <v>75</v>
      </c>
      <c r="R182" s="228" t="s">
        <v>75</v>
      </c>
      <c r="S182" s="228"/>
    </row>
    <row r="183" spans="1:19" x14ac:dyDescent="0.25">
      <c r="A183" s="228" t="s">
        <v>1224</v>
      </c>
      <c r="B183" s="228" t="s">
        <v>1202</v>
      </c>
      <c r="C183" s="228" t="s">
        <v>1203</v>
      </c>
      <c r="D183" s="228" t="s">
        <v>1105</v>
      </c>
      <c r="E183" s="228" t="s">
        <v>75</v>
      </c>
      <c r="F183" s="245" t="s">
        <v>1035</v>
      </c>
      <c r="G183" s="228" t="s">
        <v>75</v>
      </c>
      <c r="H183" s="228">
        <v>16</v>
      </c>
      <c r="I183" s="228" t="s">
        <v>75</v>
      </c>
      <c r="J183" s="228" t="s">
        <v>80</v>
      </c>
      <c r="K183" s="228">
        <v>622</v>
      </c>
      <c r="L183" s="228" t="s">
        <v>75</v>
      </c>
      <c r="M183" s="228">
        <v>622</v>
      </c>
      <c r="N183" s="228" t="s">
        <v>75</v>
      </c>
      <c r="O183" s="228" t="s">
        <v>75</v>
      </c>
      <c r="P183" s="228">
        <v>69</v>
      </c>
      <c r="Q183" s="228" t="s">
        <v>75</v>
      </c>
      <c r="R183" s="228" t="s">
        <v>75</v>
      </c>
      <c r="S183" s="228"/>
    </row>
    <row r="184" spans="1:19" x14ac:dyDescent="0.25">
      <c r="A184" s="228" t="s">
        <v>1225</v>
      </c>
      <c r="B184" s="228" t="s">
        <v>1205</v>
      </c>
      <c r="C184" s="228" t="s">
        <v>1206</v>
      </c>
      <c r="D184" s="228" t="s">
        <v>1105</v>
      </c>
      <c r="E184" s="228" t="s">
        <v>75</v>
      </c>
      <c r="F184" s="245" t="s">
        <v>896</v>
      </c>
      <c r="G184" s="228" t="s">
        <v>75</v>
      </c>
      <c r="H184" s="228">
        <v>16</v>
      </c>
      <c r="I184" s="228" t="s">
        <v>75</v>
      </c>
      <c r="J184" s="228" t="s">
        <v>80</v>
      </c>
      <c r="K184" s="228">
        <v>622</v>
      </c>
      <c r="L184" s="228" t="s">
        <v>75</v>
      </c>
      <c r="M184" s="228">
        <v>622</v>
      </c>
      <c r="N184" s="228" t="s">
        <v>75</v>
      </c>
      <c r="O184" s="228" t="s">
        <v>75</v>
      </c>
      <c r="P184" s="228">
        <v>69</v>
      </c>
      <c r="Q184" s="228" t="s">
        <v>75</v>
      </c>
      <c r="R184" s="228" t="s">
        <v>75</v>
      </c>
      <c r="S184" s="228"/>
    </row>
    <row r="185" spans="1:19" x14ac:dyDescent="0.25">
      <c r="A185" s="228" t="s">
        <v>1226</v>
      </c>
      <c r="B185" s="228" t="s">
        <v>1175</v>
      </c>
      <c r="C185" s="228" t="s">
        <v>1192</v>
      </c>
      <c r="D185" s="228" t="s">
        <v>1193</v>
      </c>
      <c r="E185" s="228" t="s">
        <v>75</v>
      </c>
      <c r="F185" s="228">
        <v>1020</v>
      </c>
      <c r="G185" s="228" t="s">
        <v>75</v>
      </c>
      <c r="H185" s="228">
        <v>16</v>
      </c>
      <c r="I185" s="228" t="s">
        <v>75</v>
      </c>
      <c r="J185" s="228" t="s">
        <v>80</v>
      </c>
      <c r="K185" s="228">
        <v>538</v>
      </c>
      <c r="L185" s="228" t="s">
        <v>75</v>
      </c>
      <c r="M185" s="228">
        <v>578</v>
      </c>
      <c r="N185" s="228" t="s">
        <v>75</v>
      </c>
      <c r="O185" s="228" t="s">
        <v>75</v>
      </c>
      <c r="P185" s="228">
        <v>22.5</v>
      </c>
      <c r="Q185" s="228" t="s">
        <v>75</v>
      </c>
      <c r="R185" s="228" t="s">
        <v>75</v>
      </c>
      <c r="S185" s="228"/>
    </row>
    <row r="186" spans="1:19" x14ac:dyDescent="0.25">
      <c r="A186" s="228" t="s">
        <v>1227</v>
      </c>
      <c r="B186" s="228" t="s">
        <v>1180</v>
      </c>
      <c r="C186" s="228" t="s">
        <v>1181</v>
      </c>
      <c r="D186" s="228" t="s">
        <v>1182</v>
      </c>
      <c r="E186" s="228" t="s">
        <v>75</v>
      </c>
      <c r="F186" s="245" t="s">
        <v>888</v>
      </c>
      <c r="G186" s="228" t="s">
        <v>75</v>
      </c>
      <c r="H186" s="245" t="s">
        <v>1183</v>
      </c>
      <c r="I186" s="228" t="s">
        <v>75</v>
      </c>
      <c r="J186" s="228" t="s">
        <v>1228</v>
      </c>
      <c r="K186" s="228">
        <v>560</v>
      </c>
      <c r="L186" s="228" t="s">
        <v>75</v>
      </c>
      <c r="M186" s="228">
        <v>508</v>
      </c>
      <c r="N186" s="228" t="s">
        <v>75</v>
      </c>
      <c r="O186" s="228" t="s">
        <v>75</v>
      </c>
      <c r="P186" s="228">
        <v>11.5</v>
      </c>
      <c r="Q186" s="228" t="s">
        <v>75</v>
      </c>
      <c r="R186" s="228" t="s">
        <v>75</v>
      </c>
      <c r="S186" s="228"/>
    </row>
    <row r="187" spans="1:19" x14ac:dyDescent="0.25">
      <c r="A187" s="228" t="s">
        <v>1229</v>
      </c>
      <c r="B187" s="228" t="s">
        <v>1199</v>
      </c>
      <c r="C187" s="228" t="s">
        <v>75</v>
      </c>
      <c r="D187" s="228" t="s">
        <v>75</v>
      </c>
      <c r="E187" s="228" t="s">
        <v>1200</v>
      </c>
      <c r="F187" s="245" t="s">
        <v>907</v>
      </c>
      <c r="G187" s="228" t="s">
        <v>75</v>
      </c>
      <c r="H187" s="245" t="s">
        <v>908</v>
      </c>
      <c r="I187" s="228" t="s">
        <v>75</v>
      </c>
      <c r="J187" s="228" t="s">
        <v>75</v>
      </c>
      <c r="K187" s="228">
        <v>430</v>
      </c>
      <c r="L187" s="228" t="s">
        <v>75</v>
      </c>
      <c r="M187" s="228">
        <v>549</v>
      </c>
      <c r="N187" s="228" t="s">
        <v>75</v>
      </c>
      <c r="O187" s="228" t="s">
        <v>75</v>
      </c>
      <c r="P187" s="228">
        <v>39</v>
      </c>
      <c r="Q187" s="228" t="s">
        <v>75</v>
      </c>
      <c r="R187" s="228" t="s">
        <v>75</v>
      </c>
      <c r="S187" s="228"/>
    </row>
    <row r="188" spans="1:19" x14ac:dyDescent="0.25">
      <c r="A188" s="228" t="s">
        <v>1230</v>
      </c>
      <c r="B188" s="228" t="s">
        <v>1202</v>
      </c>
      <c r="C188" s="228" t="s">
        <v>1203</v>
      </c>
      <c r="D188" s="228" t="s">
        <v>1105</v>
      </c>
      <c r="E188" s="228" t="s">
        <v>75</v>
      </c>
      <c r="F188" s="245" t="s">
        <v>1035</v>
      </c>
      <c r="G188" s="228" t="s">
        <v>75</v>
      </c>
      <c r="H188" s="228">
        <v>16</v>
      </c>
      <c r="I188" s="228" t="s">
        <v>75</v>
      </c>
      <c r="J188" s="228" t="s">
        <v>80</v>
      </c>
      <c r="K188" s="228">
        <v>622</v>
      </c>
      <c r="L188" s="228" t="s">
        <v>75</v>
      </c>
      <c r="M188" s="228">
        <v>622</v>
      </c>
      <c r="N188" s="228" t="s">
        <v>75</v>
      </c>
      <c r="O188" s="228" t="s">
        <v>75</v>
      </c>
      <c r="P188" s="228">
        <v>69</v>
      </c>
      <c r="Q188" s="228" t="s">
        <v>75</v>
      </c>
      <c r="R188" s="228" t="s">
        <v>75</v>
      </c>
      <c r="S188" s="228"/>
    </row>
    <row r="189" spans="1:19" x14ac:dyDescent="0.25">
      <c r="A189" s="228" t="s">
        <v>1231</v>
      </c>
      <c r="B189" s="228" t="s">
        <v>1205</v>
      </c>
      <c r="C189" s="228" t="s">
        <v>1206</v>
      </c>
      <c r="D189" s="228" t="s">
        <v>1105</v>
      </c>
      <c r="E189" s="228" t="s">
        <v>75</v>
      </c>
      <c r="F189" s="245" t="s">
        <v>896</v>
      </c>
      <c r="G189" s="228" t="s">
        <v>75</v>
      </c>
      <c r="H189" s="228">
        <v>16</v>
      </c>
      <c r="I189" s="228" t="s">
        <v>75</v>
      </c>
      <c r="J189" s="228" t="s">
        <v>80</v>
      </c>
      <c r="K189" s="228">
        <v>622</v>
      </c>
      <c r="L189" s="228" t="s">
        <v>75</v>
      </c>
      <c r="M189" s="228">
        <v>622</v>
      </c>
      <c r="N189" s="228" t="s">
        <v>75</v>
      </c>
      <c r="O189" s="228" t="s">
        <v>75</v>
      </c>
      <c r="P189" s="228">
        <v>69</v>
      </c>
      <c r="Q189" s="228" t="s">
        <v>75</v>
      </c>
      <c r="R189" s="228" t="s">
        <v>75</v>
      </c>
      <c r="S189" s="228"/>
    </row>
    <row r="190" spans="1:19" x14ac:dyDescent="0.25">
      <c r="A190" s="228" t="s">
        <v>1232</v>
      </c>
      <c r="B190" s="228" t="s">
        <v>75</v>
      </c>
      <c r="C190" s="228" t="s">
        <v>1233</v>
      </c>
      <c r="D190" s="228" t="s">
        <v>75</v>
      </c>
      <c r="E190" s="228" t="s">
        <v>75</v>
      </c>
      <c r="F190" s="228">
        <v>1020</v>
      </c>
      <c r="G190" s="228" t="s">
        <v>75</v>
      </c>
      <c r="H190" s="228">
        <v>21.5</v>
      </c>
      <c r="I190" s="228" t="s">
        <v>75</v>
      </c>
      <c r="J190" s="228" t="s">
        <v>75</v>
      </c>
      <c r="K190" s="228">
        <v>40</v>
      </c>
      <c r="L190" s="228" t="s">
        <v>75</v>
      </c>
      <c r="M190" s="228">
        <v>602</v>
      </c>
      <c r="N190" s="228" t="s">
        <v>75</v>
      </c>
      <c r="O190" s="228" t="s">
        <v>75</v>
      </c>
      <c r="P190" s="228">
        <v>53</v>
      </c>
      <c r="Q190" s="228" t="s">
        <v>75</v>
      </c>
      <c r="R190" s="228" t="s">
        <v>75</v>
      </c>
      <c r="S190" s="228"/>
    </row>
    <row r="191" spans="1:19" x14ac:dyDescent="0.25">
      <c r="A191" s="228" t="s">
        <v>801</v>
      </c>
      <c r="B191" s="228" t="s">
        <v>75</v>
      </c>
      <c r="C191" s="228" t="s">
        <v>1233</v>
      </c>
      <c r="D191" s="228" t="s">
        <v>75</v>
      </c>
      <c r="E191" s="228" t="s">
        <v>75</v>
      </c>
      <c r="F191" s="228">
        <v>720</v>
      </c>
      <c r="G191" s="228" t="s">
        <v>75</v>
      </c>
      <c r="H191" s="228">
        <v>16</v>
      </c>
      <c r="I191" s="228" t="s">
        <v>75</v>
      </c>
      <c r="J191" s="228" t="s">
        <v>75</v>
      </c>
      <c r="K191" s="228">
        <v>40</v>
      </c>
      <c r="L191" s="228" t="s">
        <v>75</v>
      </c>
      <c r="M191" s="228">
        <v>560</v>
      </c>
      <c r="N191" s="228" t="s">
        <v>75</v>
      </c>
      <c r="O191" s="228" t="s">
        <v>75</v>
      </c>
      <c r="P191" s="228">
        <v>53</v>
      </c>
      <c r="Q191" s="228" t="s">
        <v>75</v>
      </c>
      <c r="R191" s="228" t="s">
        <v>75</v>
      </c>
      <c r="S191" s="228"/>
    </row>
    <row r="192" spans="1:19" x14ac:dyDescent="0.25">
      <c r="A192" s="228" t="s">
        <v>790</v>
      </c>
      <c r="B192" s="228" t="s">
        <v>1143</v>
      </c>
      <c r="C192" s="228" t="s">
        <v>891</v>
      </c>
      <c r="D192" s="228" t="s">
        <v>1234</v>
      </c>
      <c r="E192" s="228" t="s">
        <v>75</v>
      </c>
      <c r="F192" s="245" t="s">
        <v>867</v>
      </c>
      <c r="G192" s="228" t="s">
        <v>75</v>
      </c>
      <c r="H192" s="245" t="s">
        <v>1147</v>
      </c>
      <c r="I192" s="228" t="s">
        <v>75</v>
      </c>
      <c r="J192" s="228" t="s">
        <v>75</v>
      </c>
      <c r="K192" s="228">
        <v>482</v>
      </c>
      <c r="L192" s="228" t="s">
        <v>75</v>
      </c>
      <c r="M192" s="228">
        <v>540</v>
      </c>
      <c r="N192" s="228" t="s">
        <v>75</v>
      </c>
      <c r="O192" s="228" t="s">
        <v>75</v>
      </c>
      <c r="P192" s="228">
        <v>152</v>
      </c>
      <c r="Q192" s="228" t="s">
        <v>75</v>
      </c>
      <c r="R192" s="228" t="s">
        <v>75</v>
      </c>
      <c r="S192" s="228"/>
    </row>
    <row r="193" spans="1:19" x14ac:dyDescent="0.25">
      <c r="A193" s="228" t="s">
        <v>1235</v>
      </c>
      <c r="B193" s="228" t="s">
        <v>1236</v>
      </c>
      <c r="C193" s="228" t="s">
        <v>891</v>
      </c>
      <c r="D193" s="228" t="s">
        <v>1237</v>
      </c>
      <c r="E193" s="228" t="s">
        <v>75</v>
      </c>
      <c r="F193" s="245" t="s">
        <v>869</v>
      </c>
      <c r="G193" s="228" t="s">
        <v>75</v>
      </c>
      <c r="H193" s="245" t="s">
        <v>870</v>
      </c>
      <c r="I193" s="228" t="s">
        <v>75</v>
      </c>
      <c r="J193" s="228" t="s">
        <v>75</v>
      </c>
      <c r="K193" s="228">
        <v>470</v>
      </c>
      <c r="L193" s="228" t="s">
        <v>75</v>
      </c>
      <c r="M193" s="228">
        <v>600</v>
      </c>
      <c r="N193" s="228" t="s">
        <v>75</v>
      </c>
      <c r="O193" s="228" t="s">
        <v>75</v>
      </c>
      <c r="P193" s="228">
        <v>313</v>
      </c>
      <c r="Q193" s="228" t="s">
        <v>75</v>
      </c>
      <c r="R193" s="228" t="s">
        <v>75</v>
      </c>
      <c r="S193" s="228"/>
    </row>
    <row r="194" spans="1:19" x14ac:dyDescent="0.25">
      <c r="A194" s="228" t="s">
        <v>802</v>
      </c>
      <c r="B194" s="228" t="s">
        <v>75</v>
      </c>
      <c r="C194" s="228" t="s">
        <v>75</v>
      </c>
      <c r="D194" s="228" t="s">
        <v>75</v>
      </c>
      <c r="E194" s="228" t="s">
        <v>75</v>
      </c>
      <c r="F194" s="245" t="s">
        <v>910</v>
      </c>
      <c r="G194" s="228" t="s">
        <v>75</v>
      </c>
      <c r="H194" s="245" t="s">
        <v>911</v>
      </c>
      <c r="I194" s="228" t="s">
        <v>75</v>
      </c>
      <c r="J194" s="228" t="s">
        <v>75</v>
      </c>
      <c r="K194" s="228">
        <v>298</v>
      </c>
      <c r="L194" s="228" t="s">
        <v>75</v>
      </c>
      <c r="M194" s="228">
        <v>540</v>
      </c>
      <c r="N194" s="228" t="s">
        <v>75</v>
      </c>
      <c r="O194" s="228" t="s">
        <v>75</v>
      </c>
      <c r="P194" s="228">
        <v>169</v>
      </c>
      <c r="Q194" s="228" t="s">
        <v>75</v>
      </c>
      <c r="R194" s="228" t="s">
        <v>75</v>
      </c>
      <c r="S194" s="228"/>
    </row>
    <row r="195" spans="1:19" x14ac:dyDescent="0.25">
      <c r="A195" s="228" t="s">
        <v>1238</v>
      </c>
      <c r="B195" s="228" t="s">
        <v>75</v>
      </c>
      <c r="C195" s="228" t="s">
        <v>75</v>
      </c>
      <c r="D195" s="228" t="s">
        <v>75</v>
      </c>
      <c r="E195" s="228" t="s">
        <v>75</v>
      </c>
      <c r="F195" s="245" t="s">
        <v>873</v>
      </c>
      <c r="G195" s="228" t="s">
        <v>75</v>
      </c>
      <c r="H195" s="245" t="s">
        <v>1127</v>
      </c>
      <c r="I195" s="228" t="s">
        <v>75</v>
      </c>
      <c r="J195" s="228" t="s">
        <v>75</v>
      </c>
      <c r="K195" s="228">
        <v>419</v>
      </c>
      <c r="L195" s="228" t="s">
        <v>75</v>
      </c>
      <c r="M195" s="228">
        <v>540</v>
      </c>
      <c r="N195" s="228" t="s">
        <v>75</v>
      </c>
      <c r="O195" s="228" t="s">
        <v>75</v>
      </c>
      <c r="P195" s="228">
        <v>313</v>
      </c>
      <c r="Q195" s="228" t="s">
        <v>75</v>
      </c>
      <c r="R195" s="228" t="s">
        <v>75</v>
      </c>
      <c r="S195" s="228"/>
    </row>
    <row r="196" spans="1:19" x14ac:dyDescent="0.25">
      <c r="A196" s="228" t="s">
        <v>1239</v>
      </c>
      <c r="B196" s="228" t="s">
        <v>1236</v>
      </c>
      <c r="C196" s="228" t="s">
        <v>925</v>
      </c>
      <c r="D196" s="228" t="s">
        <v>1237</v>
      </c>
      <c r="E196" s="228" t="s">
        <v>75</v>
      </c>
      <c r="F196" s="245" t="s">
        <v>878</v>
      </c>
      <c r="G196" s="228" t="s">
        <v>75</v>
      </c>
      <c r="H196" s="228">
        <v>28</v>
      </c>
      <c r="I196" s="228" t="s">
        <v>75</v>
      </c>
      <c r="J196" s="228" t="s">
        <v>75</v>
      </c>
      <c r="K196" s="228">
        <v>39.5</v>
      </c>
      <c r="L196" s="228" t="s">
        <v>75</v>
      </c>
      <c r="M196" s="228">
        <v>570</v>
      </c>
      <c r="N196" s="228" t="s">
        <v>75</v>
      </c>
      <c r="O196" s="228" t="s">
        <v>75</v>
      </c>
      <c r="P196" s="228">
        <v>6.5</v>
      </c>
      <c r="Q196" s="228" t="s">
        <v>75</v>
      </c>
      <c r="R196" s="228" t="s">
        <v>75</v>
      </c>
      <c r="S196" s="228"/>
    </row>
    <row r="197" spans="1:19" x14ac:dyDescent="0.25">
      <c r="A197" s="228" t="s">
        <v>1240</v>
      </c>
      <c r="B197" s="228" t="s">
        <v>75</v>
      </c>
      <c r="C197" s="228" t="s">
        <v>75</v>
      </c>
      <c r="D197" s="228" t="s">
        <v>75</v>
      </c>
      <c r="E197" s="228" t="s">
        <v>75</v>
      </c>
      <c r="F197" s="245" t="s">
        <v>879</v>
      </c>
      <c r="G197" s="228" t="s">
        <v>75</v>
      </c>
      <c r="H197" s="228">
        <v>28</v>
      </c>
      <c r="I197" s="228" t="s">
        <v>75</v>
      </c>
      <c r="J197" s="228" t="s">
        <v>75</v>
      </c>
      <c r="K197" s="228">
        <v>36</v>
      </c>
      <c r="L197" s="228" t="s">
        <v>75</v>
      </c>
      <c r="M197" s="228">
        <v>570</v>
      </c>
      <c r="N197" s="228" t="s">
        <v>75</v>
      </c>
      <c r="O197" s="228" t="s">
        <v>75</v>
      </c>
      <c r="P197" s="228">
        <v>8</v>
      </c>
      <c r="Q197" s="228" t="s">
        <v>75</v>
      </c>
      <c r="R197" s="228" t="s">
        <v>75</v>
      </c>
      <c r="S197" s="228"/>
    </row>
    <row r="198" spans="1:19" x14ac:dyDescent="0.25">
      <c r="A198" s="228" t="s">
        <v>1241</v>
      </c>
      <c r="B198" s="228" t="s">
        <v>75</v>
      </c>
      <c r="C198" s="228" t="s">
        <v>75</v>
      </c>
      <c r="D198" s="228" t="s">
        <v>1242</v>
      </c>
      <c r="E198" s="228" t="s">
        <v>75</v>
      </c>
      <c r="F198" s="245" t="s">
        <v>904</v>
      </c>
      <c r="G198" s="228" t="s">
        <v>75</v>
      </c>
      <c r="H198" s="245" t="s">
        <v>874</v>
      </c>
      <c r="I198" s="228" t="s">
        <v>75</v>
      </c>
      <c r="J198" s="228" t="s">
        <v>75</v>
      </c>
      <c r="K198" s="228">
        <v>38</v>
      </c>
      <c r="L198" s="228" t="s">
        <v>75</v>
      </c>
      <c r="M198" s="228">
        <v>560</v>
      </c>
      <c r="N198" s="228" t="s">
        <v>75</v>
      </c>
      <c r="O198" s="228" t="s">
        <v>75</v>
      </c>
      <c r="P198" s="228">
        <v>8.5</v>
      </c>
      <c r="Q198" s="228" t="s">
        <v>75</v>
      </c>
      <c r="R198" s="228" t="s">
        <v>75</v>
      </c>
      <c r="S198" s="228"/>
    </row>
    <row r="199" spans="1:19" x14ac:dyDescent="0.25">
      <c r="A199" s="228" t="s">
        <v>1243</v>
      </c>
      <c r="B199" s="228" t="s">
        <v>75</v>
      </c>
      <c r="C199" s="228" t="s">
        <v>75</v>
      </c>
      <c r="D199" s="228" t="s">
        <v>75</v>
      </c>
      <c r="E199" s="228" t="s">
        <v>75</v>
      </c>
      <c r="F199" s="228">
        <v>1020</v>
      </c>
      <c r="G199" s="228" t="s">
        <v>75</v>
      </c>
      <c r="H199" s="228">
        <v>21.5</v>
      </c>
      <c r="I199" s="228" t="s">
        <v>75</v>
      </c>
      <c r="J199" s="228" t="s">
        <v>75</v>
      </c>
      <c r="K199" s="228">
        <v>40</v>
      </c>
      <c r="L199" s="228" t="s">
        <v>75</v>
      </c>
      <c r="M199" s="228">
        <v>602</v>
      </c>
      <c r="N199" s="228" t="s">
        <v>75</v>
      </c>
      <c r="O199" s="228" t="s">
        <v>75</v>
      </c>
      <c r="P199" s="228">
        <v>53</v>
      </c>
      <c r="Q199" s="228" t="s">
        <v>75</v>
      </c>
      <c r="R199" s="228" t="s">
        <v>75</v>
      </c>
      <c r="S199" s="228"/>
    </row>
    <row r="200" spans="1:19" x14ac:dyDescent="0.25">
      <c r="A200" s="228" t="s">
        <v>789</v>
      </c>
      <c r="B200" s="228" t="s">
        <v>1143</v>
      </c>
      <c r="C200" s="228" t="s">
        <v>891</v>
      </c>
      <c r="D200" s="228" t="s">
        <v>1234</v>
      </c>
      <c r="E200" s="228" t="s">
        <v>75</v>
      </c>
      <c r="F200" s="245" t="s">
        <v>886</v>
      </c>
      <c r="G200" s="228" t="s">
        <v>75</v>
      </c>
      <c r="H200" s="245" t="s">
        <v>1244</v>
      </c>
      <c r="I200" s="228" t="s">
        <v>75</v>
      </c>
      <c r="J200" s="228" t="s">
        <v>75</v>
      </c>
      <c r="K200" s="228">
        <v>482</v>
      </c>
      <c r="L200" s="228" t="s">
        <v>75</v>
      </c>
      <c r="M200" s="228">
        <v>540</v>
      </c>
      <c r="N200" s="228" t="s">
        <v>75</v>
      </c>
      <c r="O200" s="228" t="s">
        <v>75</v>
      </c>
      <c r="P200" s="228">
        <v>152</v>
      </c>
      <c r="Q200" s="228" t="s">
        <v>75</v>
      </c>
      <c r="R200" s="228" t="s">
        <v>75</v>
      </c>
      <c r="S200" s="228"/>
    </row>
    <row r="201" spans="1:19" x14ac:dyDescent="0.25">
      <c r="A201" s="228" t="s">
        <v>792</v>
      </c>
      <c r="B201" s="228" t="s">
        <v>1143</v>
      </c>
      <c r="C201" s="228" t="s">
        <v>891</v>
      </c>
      <c r="D201" s="228" t="s">
        <v>1234</v>
      </c>
      <c r="E201" s="228" t="s">
        <v>75</v>
      </c>
      <c r="F201" s="245" t="s">
        <v>888</v>
      </c>
      <c r="G201" s="228" t="s">
        <v>75</v>
      </c>
      <c r="H201" s="245" t="s">
        <v>1244</v>
      </c>
      <c r="I201" s="228" t="s">
        <v>75</v>
      </c>
      <c r="J201" s="228" t="s">
        <v>75</v>
      </c>
      <c r="K201" s="228">
        <v>482</v>
      </c>
      <c r="L201" s="228" t="s">
        <v>75</v>
      </c>
      <c r="M201" s="228">
        <v>540</v>
      </c>
      <c r="N201" s="228" t="s">
        <v>75</v>
      </c>
      <c r="O201" s="228" t="s">
        <v>75</v>
      </c>
      <c r="P201" s="228">
        <v>152</v>
      </c>
      <c r="Q201" s="228" t="s">
        <v>75</v>
      </c>
      <c r="R201" s="228" t="s">
        <v>75</v>
      </c>
      <c r="S201" s="228"/>
    </row>
    <row r="202" spans="1:19" x14ac:dyDescent="0.25">
      <c r="A202" s="228" t="s">
        <v>1245</v>
      </c>
      <c r="B202" s="228" t="s">
        <v>1236</v>
      </c>
      <c r="C202" s="228" t="s">
        <v>925</v>
      </c>
      <c r="D202" s="228" t="s">
        <v>1237</v>
      </c>
      <c r="E202" s="228" t="s">
        <v>75</v>
      </c>
      <c r="F202" s="245" t="s">
        <v>878</v>
      </c>
      <c r="G202" s="228" t="s">
        <v>75</v>
      </c>
      <c r="H202" s="228">
        <v>28</v>
      </c>
      <c r="I202" s="228" t="s">
        <v>75</v>
      </c>
      <c r="J202" s="228" t="s">
        <v>75</v>
      </c>
      <c r="K202" s="228">
        <v>39.5</v>
      </c>
      <c r="L202" s="228" t="s">
        <v>75</v>
      </c>
      <c r="M202" s="228">
        <v>570</v>
      </c>
      <c r="N202" s="228" t="s">
        <v>75</v>
      </c>
      <c r="O202" s="228" t="s">
        <v>75</v>
      </c>
      <c r="P202" s="228">
        <v>6.5</v>
      </c>
      <c r="Q202" s="228" t="s">
        <v>75</v>
      </c>
      <c r="R202" s="228" t="s">
        <v>75</v>
      </c>
      <c r="S202" s="228"/>
    </row>
    <row r="203" spans="1:19" x14ac:dyDescent="0.25">
      <c r="A203" s="228" t="s">
        <v>1246</v>
      </c>
      <c r="B203" s="228" t="s">
        <v>75</v>
      </c>
      <c r="C203" s="228" t="s">
        <v>75</v>
      </c>
      <c r="D203" s="228" t="s">
        <v>1242</v>
      </c>
      <c r="E203" s="228" t="s">
        <v>75</v>
      </c>
      <c r="F203" s="245" t="s">
        <v>904</v>
      </c>
      <c r="G203" s="228" t="s">
        <v>75</v>
      </c>
      <c r="H203" s="245" t="s">
        <v>874</v>
      </c>
      <c r="I203" s="228" t="s">
        <v>75</v>
      </c>
      <c r="J203" s="228" t="s">
        <v>75</v>
      </c>
      <c r="K203" s="228">
        <v>38</v>
      </c>
      <c r="L203" s="228" t="s">
        <v>75</v>
      </c>
      <c r="M203" s="228">
        <v>560</v>
      </c>
      <c r="N203" s="228" t="s">
        <v>75</v>
      </c>
      <c r="O203" s="228" t="s">
        <v>75</v>
      </c>
      <c r="P203" s="228">
        <v>8.5</v>
      </c>
      <c r="Q203" s="228" t="s">
        <v>75</v>
      </c>
      <c r="R203" s="228" t="s">
        <v>75</v>
      </c>
      <c r="S203" s="228"/>
    </row>
    <row r="204" spans="1:19" x14ac:dyDescent="0.25">
      <c r="A204" s="228" t="s">
        <v>1247</v>
      </c>
      <c r="B204" s="228" t="s">
        <v>75</v>
      </c>
      <c r="C204" s="228" t="s">
        <v>75</v>
      </c>
      <c r="D204" s="228" t="s">
        <v>75</v>
      </c>
      <c r="E204" s="228" t="s">
        <v>75</v>
      </c>
      <c r="F204" s="228">
        <v>1020</v>
      </c>
      <c r="G204" s="228" t="s">
        <v>75</v>
      </c>
      <c r="H204" s="228">
        <v>21.5</v>
      </c>
      <c r="I204" s="228" t="s">
        <v>75</v>
      </c>
      <c r="J204" s="228" t="s">
        <v>75</v>
      </c>
      <c r="K204" s="228">
        <v>40</v>
      </c>
      <c r="L204" s="228" t="s">
        <v>75</v>
      </c>
      <c r="M204" s="228">
        <v>602</v>
      </c>
      <c r="N204" s="228" t="s">
        <v>75</v>
      </c>
      <c r="O204" s="228" t="s">
        <v>75</v>
      </c>
      <c r="P204" s="228">
        <v>53</v>
      </c>
      <c r="Q204" s="228" t="s">
        <v>75</v>
      </c>
      <c r="R204" s="228" t="s">
        <v>75</v>
      </c>
      <c r="S204" s="228"/>
    </row>
    <row r="205" spans="1:19" x14ac:dyDescent="0.25">
      <c r="A205" s="228" t="s">
        <v>1248</v>
      </c>
      <c r="B205" s="228" t="s">
        <v>75</v>
      </c>
      <c r="C205" s="228" t="s">
        <v>75</v>
      </c>
      <c r="D205" s="228" t="s">
        <v>75</v>
      </c>
      <c r="E205" s="228" t="s">
        <v>75</v>
      </c>
      <c r="F205" s="228">
        <v>720</v>
      </c>
      <c r="G205" s="228" t="s">
        <v>75</v>
      </c>
      <c r="H205" s="228">
        <v>16</v>
      </c>
      <c r="I205" s="228" t="s">
        <v>75</v>
      </c>
      <c r="J205" s="228" t="s">
        <v>75</v>
      </c>
      <c r="K205" s="228">
        <v>40</v>
      </c>
      <c r="L205" s="228" t="s">
        <v>75</v>
      </c>
      <c r="M205" s="228">
        <v>560</v>
      </c>
      <c r="N205" s="228" t="s">
        <v>75</v>
      </c>
      <c r="O205" s="228" t="s">
        <v>75</v>
      </c>
      <c r="P205" s="228">
        <v>53</v>
      </c>
      <c r="Q205" s="228" t="s">
        <v>75</v>
      </c>
      <c r="R205" s="228" t="s">
        <v>75</v>
      </c>
      <c r="S205" s="228"/>
    </row>
    <row r="206" spans="1:19" x14ac:dyDescent="0.25">
      <c r="A206" s="228" t="s">
        <v>804</v>
      </c>
      <c r="B206" s="228" t="s">
        <v>1249</v>
      </c>
      <c r="C206" s="228" t="s">
        <v>75</v>
      </c>
      <c r="D206" s="228" t="s">
        <v>1250</v>
      </c>
      <c r="E206" s="228" t="s">
        <v>75</v>
      </c>
      <c r="F206" s="245" t="s">
        <v>904</v>
      </c>
      <c r="G206" s="228" t="s">
        <v>75</v>
      </c>
      <c r="H206" s="245" t="s">
        <v>1251</v>
      </c>
      <c r="I206" s="228" t="s">
        <v>75</v>
      </c>
      <c r="J206" s="228" t="s">
        <v>80</v>
      </c>
      <c r="K206" s="228">
        <v>380</v>
      </c>
      <c r="L206" s="228" t="s">
        <v>75</v>
      </c>
      <c r="M206" s="228">
        <v>654</v>
      </c>
      <c r="N206" s="228" t="s">
        <v>75</v>
      </c>
      <c r="O206" s="228" t="s">
        <v>75</v>
      </c>
      <c r="P206" s="228">
        <v>58</v>
      </c>
      <c r="Q206" s="228" t="s">
        <v>75</v>
      </c>
      <c r="R206" s="228" t="s">
        <v>75</v>
      </c>
      <c r="S206" s="228"/>
    </row>
    <row r="207" spans="1:19" x14ac:dyDescent="0.25">
      <c r="A207" s="228" t="s">
        <v>1252</v>
      </c>
      <c r="B207" s="228" t="s">
        <v>1143</v>
      </c>
      <c r="C207" s="228" t="s">
        <v>891</v>
      </c>
      <c r="D207" s="228" t="s">
        <v>1234</v>
      </c>
      <c r="E207" s="228" t="s">
        <v>75</v>
      </c>
      <c r="F207" s="245" t="s">
        <v>904</v>
      </c>
      <c r="G207" s="228" t="s">
        <v>75</v>
      </c>
      <c r="H207" s="245" t="s">
        <v>1253</v>
      </c>
      <c r="I207" s="228" t="s">
        <v>75</v>
      </c>
      <c r="J207" s="228" t="s">
        <v>75</v>
      </c>
      <c r="K207" s="228">
        <v>40</v>
      </c>
      <c r="L207" s="228" t="s">
        <v>75</v>
      </c>
      <c r="M207" s="228">
        <v>540</v>
      </c>
      <c r="N207" s="228" t="s">
        <v>75</v>
      </c>
      <c r="O207" s="228" t="s">
        <v>75</v>
      </c>
      <c r="P207" s="228">
        <v>6</v>
      </c>
      <c r="Q207" s="228" t="s">
        <v>75</v>
      </c>
      <c r="R207" s="228" t="s">
        <v>75</v>
      </c>
      <c r="S207" s="228"/>
    </row>
    <row r="208" spans="1:19" x14ac:dyDescent="0.25">
      <c r="A208" s="228" t="s">
        <v>1254</v>
      </c>
      <c r="B208" s="228" t="s">
        <v>1143</v>
      </c>
      <c r="C208" s="228" t="s">
        <v>891</v>
      </c>
      <c r="D208" s="228" t="s">
        <v>1234</v>
      </c>
      <c r="E208" s="228" t="s">
        <v>75</v>
      </c>
      <c r="F208" s="245" t="s">
        <v>886</v>
      </c>
      <c r="G208" s="228" t="s">
        <v>75</v>
      </c>
      <c r="H208" s="245" t="s">
        <v>1244</v>
      </c>
      <c r="I208" s="228" t="s">
        <v>75</v>
      </c>
      <c r="J208" s="228" t="s">
        <v>75</v>
      </c>
      <c r="K208" s="228">
        <v>482</v>
      </c>
      <c r="L208" s="228" t="s">
        <v>75</v>
      </c>
      <c r="M208" s="228">
        <v>540</v>
      </c>
      <c r="N208" s="228" t="s">
        <v>75</v>
      </c>
      <c r="O208" s="228" t="s">
        <v>75</v>
      </c>
      <c r="P208" s="228">
        <v>152</v>
      </c>
      <c r="Q208" s="228" t="s">
        <v>75</v>
      </c>
      <c r="R208" s="228" t="s">
        <v>75</v>
      </c>
      <c r="S208" s="228"/>
    </row>
    <row r="209" spans="1:19" x14ac:dyDescent="0.25">
      <c r="A209" s="228" t="s">
        <v>791</v>
      </c>
      <c r="B209" s="228" t="s">
        <v>1143</v>
      </c>
      <c r="C209" s="228" t="s">
        <v>891</v>
      </c>
      <c r="D209" s="228" t="s">
        <v>1234</v>
      </c>
      <c r="E209" s="228" t="s">
        <v>75</v>
      </c>
      <c r="F209" s="245" t="s">
        <v>888</v>
      </c>
      <c r="G209" s="228" t="s">
        <v>75</v>
      </c>
      <c r="H209" s="245" t="s">
        <v>1244</v>
      </c>
      <c r="I209" s="228" t="s">
        <v>75</v>
      </c>
      <c r="J209" s="228" t="s">
        <v>75</v>
      </c>
      <c r="K209" s="228">
        <v>482</v>
      </c>
      <c r="L209" s="228" t="s">
        <v>75</v>
      </c>
      <c r="M209" s="228">
        <v>540</v>
      </c>
      <c r="N209" s="228" t="s">
        <v>75</v>
      </c>
      <c r="O209" s="228" t="s">
        <v>75</v>
      </c>
      <c r="P209" s="228">
        <v>152</v>
      </c>
      <c r="Q209" s="228" t="s">
        <v>75</v>
      </c>
      <c r="R209" s="228" t="s">
        <v>75</v>
      </c>
      <c r="S209" s="228"/>
    </row>
    <row r="210" spans="1:19" x14ac:dyDescent="0.25">
      <c r="A210" s="228" t="s">
        <v>1255</v>
      </c>
      <c r="B210" s="228" t="s">
        <v>1236</v>
      </c>
      <c r="C210" s="228" t="s">
        <v>891</v>
      </c>
      <c r="D210" s="228" t="s">
        <v>1237</v>
      </c>
      <c r="E210" s="228" t="s">
        <v>75</v>
      </c>
      <c r="F210" s="245" t="s">
        <v>869</v>
      </c>
      <c r="G210" s="228" t="s">
        <v>75</v>
      </c>
      <c r="H210" s="245" t="s">
        <v>870</v>
      </c>
      <c r="I210" s="228" t="s">
        <v>75</v>
      </c>
      <c r="J210" s="228" t="s">
        <v>75</v>
      </c>
      <c r="K210" s="228">
        <v>470</v>
      </c>
      <c r="L210" s="228" t="s">
        <v>75</v>
      </c>
      <c r="M210" s="228">
        <v>600</v>
      </c>
      <c r="N210" s="228" t="s">
        <v>75</v>
      </c>
      <c r="O210" s="228" t="s">
        <v>75</v>
      </c>
      <c r="P210" s="228">
        <v>313</v>
      </c>
      <c r="Q210" s="228" t="s">
        <v>75</v>
      </c>
      <c r="R210" s="228" t="s">
        <v>75</v>
      </c>
      <c r="S210" s="228"/>
    </row>
    <row r="211" spans="1:19" x14ac:dyDescent="0.25">
      <c r="A211" s="228" t="s">
        <v>1256</v>
      </c>
      <c r="B211" s="228" t="s">
        <v>75</v>
      </c>
      <c r="C211" s="228" t="s">
        <v>75</v>
      </c>
      <c r="D211" s="228" t="s">
        <v>75</v>
      </c>
      <c r="E211" s="228" t="s">
        <v>75</v>
      </c>
      <c r="F211" s="245" t="s">
        <v>910</v>
      </c>
      <c r="G211" s="228" t="s">
        <v>75</v>
      </c>
      <c r="H211" s="245" t="s">
        <v>911</v>
      </c>
      <c r="I211" s="228" t="s">
        <v>75</v>
      </c>
      <c r="J211" s="228" t="s">
        <v>75</v>
      </c>
      <c r="K211" s="228">
        <v>298</v>
      </c>
      <c r="L211" s="228" t="s">
        <v>75</v>
      </c>
      <c r="M211" s="228">
        <v>540</v>
      </c>
      <c r="N211" s="228" t="s">
        <v>75</v>
      </c>
      <c r="O211" s="228" t="s">
        <v>75</v>
      </c>
      <c r="P211" s="228">
        <v>169</v>
      </c>
      <c r="Q211" s="228" t="s">
        <v>75</v>
      </c>
      <c r="R211" s="228" t="s">
        <v>75</v>
      </c>
      <c r="S211" s="228"/>
    </row>
    <row r="212" spans="1:19" x14ac:dyDescent="0.25">
      <c r="A212" s="228" t="s">
        <v>1257</v>
      </c>
      <c r="B212" s="228" t="s">
        <v>75</v>
      </c>
      <c r="C212" s="228" t="s">
        <v>75</v>
      </c>
      <c r="D212" s="228" t="s">
        <v>75</v>
      </c>
      <c r="E212" s="228" t="s">
        <v>75</v>
      </c>
      <c r="F212" s="245" t="s">
        <v>893</v>
      </c>
      <c r="G212" s="228" t="s">
        <v>75</v>
      </c>
      <c r="H212" s="245" t="s">
        <v>1121</v>
      </c>
      <c r="I212" s="228" t="s">
        <v>75</v>
      </c>
      <c r="J212" s="228" t="s">
        <v>75</v>
      </c>
      <c r="K212" s="228">
        <v>540</v>
      </c>
      <c r="L212" s="228" t="s">
        <v>75</v>
      </c>
      <c r="M212" s="228">
        <v>560</v>
      </c>
      <c r="N212" s="228" t="s">
        <v>75</v>
      </c>
      <c r="O212" s="228" t="s">
        <v>75</v>
      </c>
      <c r="P212" s="228">
        <v>13.6</v>
      </c>
      <c r="Q212" s="228" t="s">
        <v>75</v>
      </c>
      <c r="R212" s="228" t="s">
        <v>75</v>
      </c>
      <c r="S212" s="228"/>
    </row>
    <row r="213" spans="1:19" x14ac:dyDescent="0.25">
      <c r="A213" s="228" t="s">
        <v>1258</v>
      </c>
      <c r="B213" s="228" t="s">
        <v>1236</v>
      </c>
      <c r="C213" s="228" t="s">
        <v>925</v>
      </c>
      <c r="D213" s="228" t="s">
        <v>1237</v>
      </c>
      <c r="E213" s="228" t="s">
        <v>75</v>
      </c>
      <c r="F213" s="245" t="s">
        <v>878</v>
      </c>
      <c r="G213" s="228" t="s">
        <v>75</v>
      </c>
      <c r="H213" s="228">
        <v>28</v>
      </c>
      <c r="I213" s="228" t="s">
        <v>75</v>
      </c>
      <c r="J213" s="228" t="s">
        <v>75</v>
      </c>
      <c r="K213" s="228">
        <v>39.5</v>
      </c>
      <c r="L213" s="228" t="s">
        <v>75</v>
      </c>
      <c r="M213" s="228">
        <v>570</v>
      </c>
      <c r="N213" s="228" t="s">
        <v>75</v>
      </c>
      <c r="O213" s="228" t="s">
        <v>75</v>
      </c>
      <c r="P213" s="228">
        <v>6.5</v>
      </c>
      <c r="Q213" s="228" t="s">
        <v>75</v>
      </c>
      <c r="R213" s="228" t="s">
        <v>75</v>
      </c>
      <c r="S213" s="228"/>
    </row>
    <row r="214" spans="1:19" x14ac:dyDescent="0.25">
      <c r="A214" s="228" t="s">
        <v>1259</v>
      </c>
      <c r="B214" s="228" t="s">
        <v>1236</v>
      </c>
      <c r="C214" s="228" t="s">
        <v>925</v>
      </c>
      <c r="D214" s="228" t="s">
        <v>1237</v>
      </c>
      <c r="E214" s="228" t="s">
        <v>75</v>
      </c>
      <c r="F214" s="245" t="s">
        <v>896</v>
      </c>
      <c r="G214" s="228" t="s">
        <v>75</v>
      </c>
      <c r="H214" s="228">
        <v>28</v>
      </c>
      <c r="I214" s="228" t="s">
        <v>75</v>
      </c>
      <c r="J214" s="228" t="s">
        <v>75</v>
      </c>
      <c r="K214" s="228">
        <v>375</v>
      </c>
      <c r="L214" s="228" t="s">
        <v>75</v>
      </c>
      <c r="M214" s="228">
        <v>560</v>
      </c>
      <c r="N214" s="228" t="s">
        <v>75</v>
      </c>
      <c r="O214" s="228" t="s">
        <v>75</v>
      </c>
      <c r="P214" s="228">
        <v>313</v>
      </c>
      <c r="Q214" s="228" t="s">
        <v>75</v>
      </c>
      <c r="R214" s="228" t="s">
        <v>75</v>
      </c>
      <c r="S214" s="228"/>
    </row>
    <row r="215" spans="1:19" x14ac:dyDescent="0.25">
      <c r="A215" s="228" t="s">
        <v>1260</v>
      </c>
      <c r="B215" s="228" t="s">
        <v>75</v>
      </c>
      <c r="C215" s="228" t="s">
        <v>75</v>
      </c>
      <c r="D215" s="228" t="s">
        <v>75</v>
      </c>
      <c r="E215" s="228" t="s">
        <v>75</v>
      </c>
      <c r="F215" s="245" t="s">
        <v>879</v>
      </c>
      <c r="G215" s="228" t="s">
        <v>75</v>
      </c>
      <c r="H215" s="228">
        <v>28</v>
      </c>
      <c r="I215" s="228" t="s">
        <v>75</v>
      </c>
      <c r="J215" s="228" t="s">
        <v>75</v>
      </c>
      <c r="K215" s="228">
        <v>36</v>
      </c>
      <c r="L215" s="228" t="s">
        <v>75</v>
      </c>
      <c r="M215" s="228">
        <v>570</v>
      </c>
      <c r="N215" s="228" t="s">
        <v>75</v>
      </c>
      <c r="O215" s="228" t="s">
        <v>75</v>
      </c>
      <c r="P215" s="228">
        <v>8</v>
      </c>
      <c r="Q215" s="228" t="s">
        <v>75</v>
      </c>
      <c r="R215" s="228" t="s">
        <v>75</v>
      </c>
      <c r="S215" s="228"/>
    </row>
    <row r="216" spans="1:19" x14ac:dyDescent="0.25">
      <c r="A216" s="228" t="s">
        <v>1261</v>
      </c>
      <c r="B216" s="228" t="s">
        <v>75</v>
      </c>
      <c r="C216" s="228" t="s">
        <v>75</v>
      </c>
      <c r="D216" s="228" t="s">
        <v>75</v>
      </c>
      <c r="E216" s="228" t="s">
        <v>75</v>
      </c>
      <c r="F216" s="245" t="s">
        <v>901</v>
      </c>
      <c r="G216" s="228" t="s">
        <v>75</v>
      </c>
      <c r="H216" s="228">
        <v>28</v>
      </c>
      <c r="I216" s="228" t="s">
        <v>75</v>
      </c>
      <c r="J216" s="228" t="s">
        <v>75</v>
      </c>
      <c r="K216" s="228">
        <v>36</v>
      </c>
      <c r="L216" s="228" t="s">
        <v>75</v>
      </c>
      <c r="M216" s="228">
        <v>560</v>
      </c>
      <c r="N216" s="228" t="s">
        <v>75</v>
      </c>
      <c r="O216" s="228" t="s">
        <v>75</v>
      </c>
      <c r="P216" s="228">
        <v>5</v>
      </c>
      <c r="Q216" s="228" t="s">
        <v>75</v>
      </c>
      <c r="R216" s="228" t="s">
        <v>75</v>
      </c>
      <c r="S216" s="228"/>
    </row>
    <row r="217" spans="1:19" x14ac:dyDescent="0.25">
      <c r="A217" s="228" t="s">
        <v>803</v>
      </c>
      <c r="B217" s="228" t="s">
        <v>75</v>
      </c>
      <c r="C217" s="228" t="s">
        <v>75</v>
      </c>
      <c r="D217" s="228" t="s">
        <v>75</v>
      </c>
      <c r="E217" s="228" t="s">
        <v>75</v>
      </c>
      <c r="F217" s="228">
        <v>1020</v>
      </c>
      <c r="G217" s="228" t="s">
        <v>75</v>
      </c>
      <c r="H217" s="228">
        <v>21.5</v>
      </c>
      <c r="I217" s="228" t="s">
        <v>75</v>
      </c>
      <c r="J217" s="228" t="s">
        <v>75</v>
      </c>
      <c r="K217" s="228">
        <v>40</v>
      </c>
      <c r="L217" s="228" t="s">
        <v>75</v>
      </c>
      <c r="M217" s="228">
        <v>602</v>
      </c>
      <c r="N217" s="228" t="s">
        <v>75</v>
      </c>
      <c r="O217" s="228" t="s">
        <v>75</v>
      </c>
      <c r="P217" s="228">
        <v>602</v>
      </c>
      <c r="Q217" s="228" t="s">
        <v>75</v>
      </c>
      <c r="R217" s="228" t="s">
        <v>75</v>
      </c>
      <c r="S217" s="228"/>
    </row>
    <row r="218" spans="1:19" x14ac:dyDescent="0.25">
      <c r="A218" s="228" t="s">
        <v>1262</v>
      </c>
      <c r="B218" s="228" t="s">
        <v>1143</v>
      </c>
      <c r="C218" s="228" t="s">
        <v>891</v>
      </c>
      <c r="D218" s="228" t="s">
        <v>1234</v>
      </c>
      <c r="E218" s="228" t="s">
        <v>75</v>
      </c>
      <c r="F218" s="245" t="s">
        <v>886</v>
      </c>
      <c r="G218" s="228" t="s">
        <v>75</v>
      </c>
      <c r="H218" s="245" t="s">
        <v>1244</v>
      </c>
      <c r="I218" s="228" t="s">
        <v>75</v>
      </c>
      <c r="J218" s="228" t="s">
        <v>75</v>
      </c>
      <c r="K218" s="228">
        <v>482</v>
      </c>
      <c r="L218" s="228" t="s">
        <v>75</v>
      </c>
      <c r="M218" s="228">
        <v>540</v>
      </c>
      <c r="N218" s="228" t="s">
        <v>75</v>
      </c>
      <c r="O218" s="228" t="s">
        <v>75</v>
      </c>
      <c r="P218" s="228">
        <v>152</v>
      </c>
      <c r="Q218" s="228" t="s">
        <v>75</v>
      </c>
      <c r="R218" s="228" t="s">
        <v>75</v>
      </c>
      <c r="S218" s="228"/>
    </row>
    <row r="219" spans="1:19" x14ac:dyDescent="0.25">
      <c r="A219" s="228" t="s">
        <v>1263</v>
      </c>
      <c r="B219" s="228" t="s">
        <v>1236</v>
      </c>
      <c r="C219" s="228" t="s">
        <v>891</v>
      </c>
      <c r="D219" s="228" t="s">
        <v>1237</v>
      </c>
      <c r="E219" s="228" t="s">
        <v>75</v>
      </c>
      <c r="F219" s="245" t="s">
        <v>869</v>
      </c>
      <c r="G219" s="228" t="s">
        <v>75</v>
      </c>
      <c r="H219" s="245" t="s">
        <v>870</v>
      </c>
      <c r="I219" s="228" t="s">
        <v>75</v>
      </c>
      <c r="J219" s="228" t="s">
        <v>75</v>
      </c>
      <c r="K219" s="228">
        <v>470</v>
      </c>
      <c r="L219" s="228" t="s">
        <v>75</v>
      </c>
      <c r="M219" s="228">
        <v>600</v>
      </c>
      <c r="N219" s="228" t="s">
        <v>75</v>
      </c>
      <c r="O219" s="228" t="s">
        <v>75</v>
      </c>
      <c r="P219" s="228">
        <v>313</v>
      </c>
      <c r="Q219" s="228" t="s">
        <v>75</v>
      </c>
      <c r="R219" s="228" t="s">
        <v>75</v>
      </c>
      <c r="S219" s="228"/>
    </row>
    <row r="220" spans="1:19" x14ac:dyDescent="0.25">
      <c r="A220" s="228" t="s">
        <v>1264</v>
      </c>
      <c r="B220" s="228" t="s">
        <v>75</v>
      </c>
      <c r="C220" s="228" t="s">
        <v>75</v>
      </c>
      <c r="D220" s="228" t="s">
        <v>75</v>
      </c>
      <c r="E220" s="228" t="s">
        <v>75</v>
      </c>
      <c r="F220" s="228">
        <v>1020</v>
      </c>
      <c r="G220" s="228" t="s">
        <v>75</v>
      </c>
      <c r="H220" s="228">
        <v>16</v>
      </c>
      <c r="I220" s="228" t="s">
        <v>75</v>
      </c>
      <c r="J220" s="228" t="s">
        <v>75</v>
      </c>
      <c r="K220" s="228">
        <v>550</v>
      </c>
      <c r="L220" s="228" t="s">
        <v>75</v>
      </c>
      <c r="M220" s="228">
        <v>555</v>
      </c>
      <c r="N220" s="228" t="s">
        <v>75</v>
      </c>
      <c r="O220" s="228" t="s">
        <v>75</v>
      </c>
      <c r="P220" s="228">
        <v>193.2</v>
      </c>
      <c r="Q220" s="228" t="s">
        <v>75</v>
      </c>
      <c r="R220" s="228" t="s">
        <v>75</v>
      </c>
      <c r="S220" s="228"/>
    </row>
    <row r="221" spans="1:19" x14ac:dyDescent="0.25">
      <c r="A221" s="228" t="s">
        <v>1265</v>
      </c>
      <c r="B221" s="228" t="s">
        <v>1266</v>
      </c>
      <c r="C221" s="228" t="s">
        <v>883</v>
      </c>
      <c r="D221" s="228" t="s">
        <v>899</v>
      </c>
      <c r="E221" s="228" t="s">
        <v>75</v>
      </c>
      <c r="F221" s="245" t="s">
        <v>888</v>
      </c>
      <c r="G221" s="228" t="s">
        <v>75</v>
      </c>
      <c r="H221" s="245" t="s">
        <v>889</v>
      </c>
      <c r="I221" s="228" t="s">
        <v>75</v>
      </c>
      <c r="J221" s="228" t="s">
        <v>75</v>
      </c>
      <c r="K221" s="228">
        <v>380</v>
      </c>
      <c r="L221" s="228" t="s">
        <v>75</v>
      </c>
      <c r="M221" s="228">
        <v>522</v>
      </c>
      <c r="N221" s="228" t="s">
        <v>75</v>
      </c>
      <c r="O221" s="228" t="s">
        <v>75</v>
      </c>
      <c r="P221" s="228">
        <v>58</v>
      </c>
      <c r="Q221" s="228" t="s">
        <v>75</v>
      </c>
      <c r="R221" s="228" t="s">
        <v>75</v>
      </c>
      <c r="S221" s="228"/>
    </row>
    <row r="222" spans="1:19" x14ac:dyDescent="0.25">
      <c r="A222" s="228" t="s">
        <v>1267</v>
      </c>
      <c r="B222" s="228" t="s">
        <v>75</v>
      </c>
      <c r="C222" s="228" t="s">
        <v>75</v>
      </c>
      <c r="D222" s="228" t="s">
        <v>75</v>
      </c>
      <c r="E222" s="228" t="s">
        <v>75</v>
      </c>
      <c r="F222" s="245" t="s">
        <v>907</v>
      </c>
      <c r="G222" s="228" t="s">
        <v>75</v>
      </c>
      <c r="H222" s="245" t="s">
        <v>908</v>
      </c>
      <c r="I222" s="228" t="s">
        <v>75</v>
      </c>
      <c r="J222" s="228" t="s">
        <v>75</v>
      </c>
      <c r="K222" s="228">
        <v>473</v>
      </c>
      <c r="L222" s="228" t="s">
        <v>75</v>
      </c>
      <c r="M222" s="228">
        <v>602</v>
      </c>
      <c r="N222" s="228" t="s">
        <v>75</v>
      </c>
      <c r="O222" s="228" t="s">
        <v>75</v>
      </c>
      <c r="P222" s="228">
        <v>345</v>
      </c>
      <c r="Q222" s="228" t="s">
        <v>75</v>
      </c>
      <c r="R222" s="228" t="s">
        <v>75</v>
      </c>
      <c r="S222" s="228"/>
    </row>
    <row r="223" spans="1:19" x14ac:dyDescent="0.25">
      <c r="A223" s="228" t="s">
        <v>1268</v>
      </c>
      <c r="B223" s="228" t="s">
        <v>75</v>
      </c>
      <c r="C223" s="228" t="s">
        <v>75</v>
      </c>
      <c r="D223" s="228" t="s">
        <v>75</v>
      </c>
      <c r="E223" s="228" t="s">
        <v>75</v>
      </c>
      <c r="F223" s="245" t="s">
        <v>1035</v>
      </c>
      <c r="G223" s="228" t="s">
        <v>75</v>
      </c>
      <c r="H223" s="228">
        <v>28</v>
      </c>
      <c r="I223" s="228" t="s">
        <v>75</v>
      </c>
      <c r="J223" s="228" t="s">
        <v>75</v>
      </c>
      <c r="K223" s="228">
        <v>441</v>
      </c>
      <c r="L223" s="228" t="s">
        <v>75</v>
      </c>
      <c r="M223" s="228">
        <v>590</v>
      </c>
      <c r="N223" s="228" t="s">
        <v>75</v>
      </c>
      <c r="O223" s="228" t="s">
        <v>75</v>
      </c>
      <c r="P223" s="228">
        <v>34.4</v>
      </c>
      <c r="Q223" s="228" t="s">
        <v>75</v>
      </c>
      <c r="R223" s="228" t="s">
        <v>75</v>
      </c>
      <c r="S223" s="228"/>
    </row>
    <row r="224" spans="1:19" x14ac:dyDescent="0.25">
      <c r="A224" s="228" t="s">
        <v>782</v>
      </c>
      <c r="B224" s="228" t="s">
        <v>75</v>
      </c>
      <c r="C224" s="228" t="s">
        <v>75</v>
      </c>
      <c r="D224" s="228" t="s">
        <v>75</v>
      </c>
      <c r="E224" s="228" t="s">
        <v>75</v>
      </c>
      <c r="F224" s="245" t="s">
        <v>896</v>
      </c>
      <c r="G224" s="228" t="s">
        <v>75</v>
      </c>
      <c r="H224" s="228">
        <v>28</v>
      </c>
      <c r="I224" s="228" t="s">
        <v>75</v>
      </c>
      <c r="J224" s="228" t="s">
        <v>75</v>
      </c>
      <c r="K224" s="228">
        <v>375</v>
      </c>
      <c r="L224" s="228" t="s">
        <v>75</v>
      </c>
      <c r="M224" s="228">
        <v>630</v>
      </c>
      <c r="N224" s="228" t="s">
        <v>75</v>
      </c>
      <c r="O224" s="228" t="s">
        <v>75</v>
      </c>
      <c r="P224" s="228">
        <v>313</v>
      </c>
      <c r="Q224" s="228" t="s">
        <v>75</v>
      </c>
      <c r="R224" s="228" t="s">
        <v>75</v>
      </c>
      <c r="S224" s="228"/>
    </row>
    <row r="225" spans="1:19" x14ac:dyDescent="0.25">
      <c r="A225" s="228" t="s">
        <v>1269</v>
      </c>
      <c r="B225" s="228" t="s">
        <v>75</v>
      </c>
      <c r="C225" s="228" t="s">
        <v>75</v>
      </c>
      <c r="D225" s="228" t="s">
        <v>75</v>
      </c>
      <c r="E225" s="228" t="s">
        <v>75</v>
      </c>
      <c r="F225" s="228">
        <v>1020</v>
      </c>
      <c r="G225" s="228" t="s">
        <v>75</v>
      </c>
      <c r="H225" s="228">
        <v>16</v>
      </c>
      <c r="I225" s="228" t="s">
        <v>75</v>
      </c>
      <c r="J225" s="228" t="s">
        <v>75</v>
      </c>
      <c r="K225" s="228">
        <v>480</v>
      </c>
      <c r="L225" s="228" t="s">
        <v>75</v>
      </c>
      <c r="M225" s="228">
        <v>555</v>
      </c>
      <c r="N225" s="228" t="s">
        <v>75</v>
      </c>
      <c r="O225" s="228" t="s">
        <v>75</v>
      </c>
      <c r="P225" s="228">
        <v>172</v>
      </c>
      <c r="Q225" s="228" t="s">
        <v>75</v>
      </c>
      <c r="R225" s="228" t="s">
        <v>75</v>
      </c>
      <c r="S225" s="228"/>
    </row>
    <row r="226" spans="1:19" x14ac:dyDescent="0.25">
      <c r="A226" s="228" t="s">
        <v>1270</v>
      </c>
      <c r="B226" s="228" t="s">
        <v>1266</v>
      </c>
      <c r="C226" s="228" t="s">
        <v>883</v>
      </c>
      <c r="D226" s="228" t="s">
        <v>899</v>
      </c>
      <c r="E226" s="228" t="s">
        <v>75</v>
      </c>
      <c r="F226" s="245" t="s">
        <v>888</v>
      </c>
      <c r="G226" s="228" t="s">
        <v>75</v>
      </c>
      <c r="H226" s="245" t="s">
        <v>889</v>
      </c>
      <c r="I226" s="228" t="s">
        <v>75</v>
      </c>
      <c r="J226" s="228" t="s">
        <v>75</v>
      </c>
      <c r="K226" s="228">
        <v>380</v>
      </c>
      <c r="L226" s="228" t="s">
        <v>75</v>
      </c>
      <c r="M226" s="228">
        <v>522</v>
      </c>
      <c r="N226" s="228" t="s">
        <v>75</v>
      </c>
      <c r="O226" s="228" t="s">
        <v>75</v>
      </c>
      <c r="P226" s="228">
        <v>58</v>
      </c>
      <c r="Q226" s="228" t="s">
        <v>75</v>
      </c>
      <c r="R226" s="228" t="s">
        <v>75</v>
      </c>
      <c r="S226" s="228"/>
    </row>
    <row r="227" spans="1:19" x14ac:dyDescent="0.25">
      <c r="A227" s="228" t="s">
        <v>1271</v>
      </c>
      <c r="B227" s="228" t="s">
        <v>75</v>
      </c>
      <c r="C227" s="228" t="s">
        <v>75</v>
      </c>
      <c r="D227" s="228" t="s">
        <v>75</v>
      </c>
      <c r="E227" s="228" t="s">
        <v>75</v>
      </c>
      <c r="F227" s="245" t="s">
        <v>907</v>
      </c>
      <c r="G227" s="228" t="s">
        <v>75</v>
      </c>
      <c r="H227" s="245" t="s">
        <v>908</v>
      </c>
      <c r="I227" s="228" t="s">
        <v>75</v>
      </c>
      <c r="J227" s="228" t="s">
        <v>75</v>
      </c>
      <c r="K227" s="228">
        <v>473</v>
      </c>
      <c r="L227" s="228" t="s">
        <v>75</v>
      </c>
      <c r="M227" s="228">
        <v>603</v>
      </c>
      <c r="N227" s="228" t="s">
        <v>75</v>
      </c>
      <c r="O227" s="228" t="s">
        <v>75</v>
      </c>
      <c r="P227" s="228">
        <v>345</v>
      </c>
      <c r="Q227" s="228" t="s">
        <v>75</v>
      </c>
      <c r="R227" s="228" t="s">
        <v>75</v>
      </c>
      <c r="S227" s="228"/>
    </row>
    <row r="228" spans="1:19" x14ac:dyDescent="0.25">
      <c r="A228" s="228" t="s">
        <v>1272</v>
      </c>
      <c r="B228" s="228" t="s">
        <v>75</v>
      </c>
      <c r="C228" s="228" t="s">
        <v>75</v>
      </c>
      <c r="D228" s="228" t="s">
        <v>75</v>
      </c>
      <c r="E228" s="228" t="s">
        <v>75</v>
      </c>
      <c r="F228" s="245" t="s">
        <v>1035</v>
      </c>
      <c r="G228" s="228" t="s">
        <v>75</v>
      </c>
      <c r="H228" s="228">
        <v>28</v>
      </c>
      <c r="I228" s="228" t="s">
        <v>75</v>
      </c>
      <c r="J228" s="228" t="s">
        <v>75</v>
      </c>
      <c r="K228" s="228">
        <v>441</v>
      </c>
      <c r="L228" s="228" t="s">
        <v>75</v>
      </c>
      <c r="M228" s="228">
        <v>580</v>
      </c>
      <c r="N228" s="228" t="s">
        <v>75</v>
      </c>
      <c r="O228" s="228" t="s">
        <v>75</v>
      </c>
      <c r="P228" s="228">
        <v>34.4</v>
      </c>
      <c r="Q228" s="228" t="s">
        <v>75</v>
      </c>
      <c r="R228" s="228" t="s">
        <v>75</v>
      </c>
      <c r="S228" s="228"/>
    </row>
    <row r="229" spans="1:19" x14ac:dyDescent="0.25">
      <c r="A229" s="228" t="s">
        <v>1273</v>
      </c>
      <c r="B229" s="228" t="s">
        <v>75</v>
      </c>
      <c r="C229" s="228" t="s">
        <v>75</v>
      </c>
      <c r="D229" s="228" t="s">
        <v>75</v>
      </c>
      <c r="E229" s="228" t="s">
        <v>75</v>
      </c>
      <c r="F229" s="245" t="s">
        <v>896</v>
      </c>
      <c r="G229" s="228" t="s">
        <v>75</v>
      </c>
      <c r="H229" s="228">
        <v>28</v>
      </c>
      <c r="I229" s="228" t="s">
        <v>75</v>
      </c>
      <c r="J229" s="228" t="s">
        <v>75</v>
      </c>
      <c r="K229" s="228">
        <v>375</v>
      </c>
      <c r="L229" s="228" t="s">
        <v>75</v>
      </c>
      <c r="M229" s="228">
        <v>590</v>
      </c>
      <c r="N229" s="228" t="s">
        <v>75</v>
      </c>
      <c r="O229" s="228" t="s">
        <v>75</v>
      </c>
      <c r="P229" s="228">
        <v>313</v>
      </c>
      <c r="Q229" s="228" t="s">
        <v>75</v>
      </c>
      <c r="R229" s="228" t="s">
        <v>75</v>
      </c>
      <c r="S229" s="228"/>
    </row>
    <row r="230" spans="1:19" x14ac:dyDescent="0.25">
      <c r="A230" s="228" t="s">
        <v>1274</v>
      </c>
      <c r="B230" s="228" t="s">
        <v>1175</v>
      </c>
      <c r="C230" s="228" t="s">
        <v>1233</v>
      </c>
      <c r="D230" s="228" t="s">
        <v>1275</v>
      </c>
      <c r="E230" s="228" t="s">
        <v>75</v>
      </c>
      <c r="F230" s="228">
        <v>1020</v>
      </c>
      <c r="G230" s="228" t="s">
        <v>75</v>
      </c>
      <c r="H230" s="228">
        <v>16</v>
      </c>
      <c r="I230" s="228" t="s">
        <v>75</v>
      </c>
      <c r="J230" s="228" t="s">
        <v>80</v>
      </c>
      <c r="K230" s="228">
        <v>520</v>
      </c>
      <c r="L230" s="228" t="s">
        <v>75</v>
      </c>
      <c r="M230" s="228">
        <v>555</v>
      </c>
      <c r="N230" s="228" t="s">
        <v>75</v>
      </c>
      <c r="O230" s="228" t="s">
        <v>75</v>
      </c>
      <c r="P230" s="228">
        <v>220</v>
      </c>
      <c r="Q230" s="228" t="s">
        <v>75</v>
      </c>
      <c r="R230" s="228" t="s">
        <v>75</v>
      </c>
      <c r="S230" s="228"/>
    </row>
    <row r="231" spans="1:19" x14ac:dyDescent="0.25">
      <c r="A231" s="228" t="s">
        <v>1276</v>
      </c>
      <c r="B231" s="228" t="s">
        <v>1266</v>
      </c>
      <c r="C231" s="228" t="s">
        <v>883</v>
      </c>
      <c r="D231" s="228" t="s">
        <v>899</v>
      </c>
      <c r="E231" s="228" t="s">
        <v>75</v>
      </c>
      <c r="F231" s="245" t="s">
        <v>888</v>
      </c>
      <c r="G231" s="228" t="s">
        <v>75</v>
      </c>
      <c r="H231" s="245" t="s">
        <v>889</v>
      </c>
      <c r="I231" s="228" t="s">
        <v>75</v>
      </c>
      <c r="J231" s="228" t="s">
        <v>75</v>
      </c>
      <c r="K231" s="228">
        <v>380</v>
      </c>
      <c r="L231" s="228" t="s">
        <v>75</v>
      </c>
      <c r="M231" s="228">
        <v>530</v>
      </c>
      <c r="N231" s="228" t="s">
        <v>75</v>
      </c>
      <c r="O231" s="228" t="s">
        <v>75</v>
      </c>
      <c r="P231" s="228">
        <v>58</v>
      </c>
      <c r="Q231" s="228" t="s">
        <v>75</v>
      </c>
      <c r="R231" s="228" t="s">
        <v>75</v>
      </c>
      <c r="S231" s="228"/>
    </row>
    <row r="232" spans="1:19" x14ac:dyDescent="0.25">
      <c r="A232" s="228" t="s">
        <v>1277</v>
      </c>
      <c r="B232" s="228" t="s">
        <v>1278</v>
      </c>
      <c r="C232" s="228" t="s">
        <v>883</v>
      </c>
      <c r="D232" s="228" t="s">
        <v>1279</v>
      </c>
      <c r="E232" s="228" t="s">
        <v>75</v>
      </c>
      <c r="F232" s="245" t="s">
        <v>907</v>
      </c>
      <c r="G232" s="228" t="s">
        <v>75</v>
      </c>
      <c r="H232" s="245" t="s">
        <v>908</v>
      </c>
      <c r="I232" s="228" t="s">
        <v>75</v>
      </c>
      <c r="J232" s="228" t="s">
        <v>1280</v>
      </c>
      <c r="K232" s="228">
        <v>473</v>
      </c>
      <c r="L232" s="228" t="s">
        <v>75</v>
      </c>
      <c r="M232" s="228">
        <v>590</v>
      </c>
      <c r="N232" s="228" t="s">
        <v>75</v>
      </c>
      <c r="O232" s="228" t="s">
        <v>75</v>
      </c>
      <c r="P232" s="228">
        <v>345</v>
      </c>
      <c r="Q232" s="228" t="s">
        <v>75</v>
      </c>
      <c r="R232" s="228" t="s">
        <v>75</v>
      </c>
      <c r="S232" s="228"/>
    </row>
    <row r="233" spans="1:19" x14ac:dyDescent="0.25">
      <c r="A233" s="228" t="s">
        <v>1281</v>
      </c>
      <c r="B233" s="228" t="s">
        <v>1249</v>
      </c>
      <c r="C233" s="228" t="s">
        <v>75</v>
      </c>
      <c r="D233" s="228" t="s">
        <v>1250</v>
      </c>
      <c r="E233" s="228" t="s">
        <v>75</v>
      </c>
      <c r="F233" s="245" t="s">
        <v>1035</v>
      </c>
      <c r="G233" s="228" t="s">
        <v>75</v>
      </c>
      <c r="H233" s="228">
        <v>16</v>
      </c>
      <c r="I233" s="228" t="s">
        <v>75</v>
      </c>
      <c r="J233" s="228" t="s">
        <v>80</v>
      </c>
      <c r="K233" s="228">
        <v>524</v>
      </c>
      <c r="L233" s="228" t="s">
        <v>75</v>
      </c>
      <c r="M233" s="228">
        <v>630</v>
      </c>
      <c r="N233" s="228" t="s">
        <v>75</v>
      </c>
      <c r="O233" s="228" t="s">
        <v>75</v>
      </c>
      <c r="P233" s="228">
        <v>180</v>
      </c>
      <c r="Q233" s="228" t="s">
        <v>75</v>
      </c>
      <c r="R233" s="228" t="s">
        <v>75</v>
      </c>
      <c r="S233" s="228"/>
    </row>
    <row r="234" spans="1:19" x14ac:dyDescent="0.25">
      <c r="A234" s="228" t="s">
        <v>1282</v>
      </c>
      <c r="B234" s="228" t="s">
        <v>1249</v>
      </c>
      <c r="C234" s="228" t="s">
        <v>75</v>
      </c>
      <c r="D234" s="228" t="s">
        <v>1250</v>
      </c>
      <c r="E234" s="228" t="s">
        <v>75</v>
      </c>
      <c r="F234" s="245" t="s">
        <v>896</v>
      </c>
      <c r="G234" s="228" t="s">
        <v>75</v>
      </c>
      <c r="H234" s="228">
        <v>16</v>
      </c>
      <c r="I234" s="228" t="s">
        <v>75</v>
      </c>
      <c r="J234" s="228" t="s">
        <v>80</v>
      </c>
      <c r="K234" s="228">
        <v>524</v>
      </c>
      <c r="L234" s="228" t="s">
        <v>75</v>
      </c>
      <c r="M234" s="228">
        <v>639</v>
      </c>
      <c r="N234" s="228" t="s">
        <v>75</v>
      </c>
      <c r="O234" s="228" t="s">
        <v>75</v>
      </c>
      <c r="P234" s="228">
        <v>180</v>
      </c>
      <c r="Q234" s="228" t="s">
        <v>75</v>
      </c>
      <c r="R234" s="228" t="s">
        <v>75</v>
      </c>
      <c r="S234" s="228"/>
    </row>
    <row r="235" spans="1:19" x14ac:dyDescent="0.25">
      <c r="A235" s="228" t="s">
        <v>1283</v>
      </c>
      <c r="B235" s="228" t="s">
        <v>1175</v>
      </c>
      <c r="C235" s="228" t="s">
        <v>1233</v>
      </c>
      <c r="D235" s="228" t="s">
        <v>1275</v>
      </c>
      <c r="E235" s="228" t="s">
        <v>75</v>
      </c>
      <c r="F235" s="228">
        <v>1020</v>
      </c>
      <c r="G235" s="228" t="s">
        <v>75</v>
      </c>
      <c r="H235" s="228">
        <v>16</v>
      </c>
      <c r="I235" s="228" t="s">
        <v>75</v>
      </c>
      <c r="J235" s="228" t="s">
        <v>80</v>
      </c>
      <c r="K235" s="228">
        <v>505</v>
      </c>
      <c r="L235" s="228" t="s">
        <v>75</v>
      </c>
      <c r="M235" s="228">
        <v>555</v>
      </c>
      <c r="N235" s="228" t="s">
        <v>75</v>
      </c>
      <c r="O235" s="228" t="s">
        <v>75</v>
      </c>
      <c r="P235" s="228">
        <v>251</v>
      </c>
      <c r="Q235" s="228" t="s">
        <v>75</v>
      </c>
      <c r="R235" s="228" t="s">
        <v>75</v>
      </c>
      <c r="S235" s="228"/>
    </row>
    <row r="236" spans="1:19" x14ac:dyDescent="0.25">
      <c r="A236" s="228" t="s">
        <v>1284</v>
      </c>
      <c r="B236" s="228" t="s">
        <v>1266</v>
      </c>
      <c r="C236" s="228" t="s">
        <v>883</v>
      </c>
      <c r="D236" s="228" t="s">
        <v>899</v>
      </c>
      <c r="E236" s="228" t="s">
        <v>75</v>
      </c>
      <c r="F236" s="245" t="s">
        <v>888</v>
      </c>
      <c r="G236" s="228" t="s">
        <v>75</v>
      </c>
      <c r="H236" s="245" t="s">
        <v>889</v>
      </c>
      <c r="I236" s="228" t="s">
        <v>75</v>
      </c>
      <c r="J236" s="228" t="s">
        <v>75</v>
      </c>
      <c r="K236" s="228">
        <v>380</v>
      </c>
      <c r="L236" s="228" t="s">
        <v>75</v>
      </c>
      <c r="M236" s="228">
        <v>522</v>
      </c>
      <c r="N236" s="228" t="s">
        <v>75</v>
      </c>
      <c r="O236" s="228" t="s">
        <v>75</v>
      </c>
      <c r="P236" s="228">
        <v>58</v>
      </c>
      <c r="Q236" s="228" t="s">
        <v>75</v>
      </c>
      <c r="R236" s="228" t="s">
        <v>75</v>
      </c>
      <c r="S236" s="228"/>
    </row>
    <row r="237" spans="1:19" x14ac:dyDescent="0.25">
      <c r="A237" s="228" t="s">
        <v>1285</v>
      </c>
      <c r="B237" s="228" t="s">
        <v>1249</v>
      </c>
      <c r="C237" s="228" t="s">
        <v>883</v>
      </c>
      <c r="D237" s="228" t="s">
        <v>1286</v>
      </c>
      <c r="E237" s="228" t="s">
        <v>75</v>
      </c>
      <c r="F237" s="245" t="s">
        <v>907</v>
      </c>
      <c r="G237" s="228" t="s">
        <v>75</v>
      </c>
      <c r="H237" s="245" t="s">
        <v>1287</v>
      </c>
      <c r="I237" s="228" t="s">
        <v>75</v>
      </c>
      <c r="J237" s="228" t="s">
        <v>1280</v>
      </c>
      <c r="K237" s="228">
        <v>508</v>
      </c>
      <c r="L237" s="228" t="s">
        <v>75</v>
      </c>
      <c r="M237" s="228">
        <v>610</v>
      </c>
      <c r="N237" s="228" t="s">
        <v>75</v>
      </c>
      <c r="O237" s="228" t="s">
        <v>75</v>
      </c>
      <c r="P237" s="228">
        <v>307</v>
      </c>
      <c r="Q237" s="228" t="s">
        <v>75</v>
      </c>
      <c r="R237" s="228" t="s">
        <v>75</v>
      </c>
      <c r="S237" s="228"/>
    </row>
    <row r="238" spans="1:19" x14ac:dyDescent="0.25">
      <c r="A238" s="228" t="s">
        <v>1288</v>
      </c>
      <c r="B238" s="228" t="s">
        <v>1249</v>
      </c>
      <c r="C238" s="228" t="s">
        <v>75</v>
      </c>
      <c r="D238" s="228" t="s">
        <v>1250</v>
      </c>
      <c r="E238" s="228" t="s">
        <v>75</v>
      </c>
      <c r="F238" s="245" t="s">
        <v>1035</v>
      </c>
      <c r="G238" s="228" t="s">
        <v>75</v>
      </c>
      <c r="H238" s="228">
        <v>16</v>
      </c>
      <c r="I238" s="228" t="s">
        <v>75</v>
      </c>
      <c r="J238" s="228" t="s">
        <v>80</v>
      </c>
      <c r="K238" s="228">
        <v>524</v>
      </c>
      <c r="L238" s="228" t="s">
        <v>75</v>
      </c>
      <c r="M238" s="228">
        <v>644</v>
      </c>
      <c r="N238" s="228" t="s">
        <v>75</v>
      </c>
      <c r="O238" s="228" t="s">
        <v>75</v>
      </c>
      <c r="P238" s="228">
        <v>180</v>
      </c>
      <c r="Q238" s="228" t="s">
        <v>75</v>
      </c>
      <c r="R238" s="228" t="s">
        <v>75</v>
      </c>
      <c r="S238" s="228"/>
    </row>
    <row r="239" spans="1:19" x14ac:dyDescent="0.25">
      <c r="A239" s="228" t="s">
        <v>1289</v>
      </c>
      <c r="B239" s="228" t="s">
        <v>1249</v>
      </c>
      <c r="C239" s="228" t="s">
        <v>75</v>
      </c>
      <c r="D239" s="228" t="s">
        <v>1250</v>
      </c>
      <c r="E239" s="228" t="s">
        <v>75</v>
      </c>
      <c r="F239" s="245" t="s">
        <v>896</v>
      </c>
      <c r="G239" s="228" t="s">
        <v>75</v>
      </c>
      <c r="H239" s="228">
        <v>16</v>
      </c>
      <c r="I239" s="228" t="s">
        <v>75</v>
      </c>
      <c r="J239" s="228" t="s">
        <v>80</v>
      </c>
      <c r="K239" s="228">
        <v>524</v>
      </c>
      <c r="L239" s="228" t="s">
        <v>75</v>
      </c>
      <c r="M239" s="228">
        <v>639</v>
      </c>
      <c r="N239" s="228" t="s">
        <v>75</v>
      </c>
      <c r="O239" s="228" t="s">
        <v>75</v>
      </c>
      <c r="P239" s="228">
        <v>180</v>
      </c>
      <c r="Q239" s="228" t="s">
        <v>75</v>
      </c>
      <c r="R239" s="228" t="s">
        <v>75</v>
      </c>
      <c r="S239" s="228"/>
    </row>
    <row r="240" spans="1:19" x14ac:dyDescent="0.25">
      <c r="A240" s="228" t="s">
        <v>1290</v>
      </c>
      <c r="B240" s="228" t="s">
        <v>1175</v>
      </c>
      <c r="C240" s="228" t="s">
        <v>1233</v>
      </c>
      <c r="D240" s="228" t="s">
        <v>1291</v>
      </c>
      <c r="E240" s="228" t="s">
        <v>75</v>
      </c>
      <c r="F240" s="228">
        <v>1020</v>
      </c>
      <c r="G240" s="228" t="s">
        <v>75</v>
      </c>
      <c r="H240" s="228">
        <v>16</v>
      </c>
      <c r="I240" s="228" t="s">
        <v>75</v>
      </c>
      <c r="J240" s="228" t="s">
        <v>80</v>
      </c>
      <c r="K240" s="228">
        <v>517</v>
      </c>
      <c r="L240" s="228" t="s">
        <v>75</v>
      </c>
      <c r="M240" s="228">
        <v>657</v>
      </c>
      <c r="N240" s="228">
        <v>0.79</v>
      </c>
      <c r="O240" s="228">
        <v>21</v>
      </c>
      <c r="P240" s="228">
        <v>225</v>
      </c>
      <c r="Q240" s="228" t="s">
        <v>75</v>
      </c>
      <c r="R240" s="228">
        <v>100</v>
      </c>
      <c r="S240" s="228">
        <v>1</v>
      </c>
    </row>
    <row r="241" spans="1:19" x14ac:dyDescent="0.25">
      <c r="A241" s="228" t="s">
        <v>1292</v>
      </c>
      <c r="B241" s="228" t="s">
        <v>1293</v>
      </c>
      <c r="C241" s="228" t="s">
        <v>1233</v>
      </c>
      <c r="D241" s="228" t="s">
        <v>1294</v>
      </c>
      <c r="E241" s="228" t="s">
        <v>930</v>
      </c>
      <c r="F241" s="228">
        <v>1020</v>
      </c>
      <c r="G241" s="228" t="s">
        <v>75</v>
      </c>
      <c r="H241" s="228">
        <v>21.5</v>
      </c>
      <c r="I241" s="228" t="s">
        <v>75</v>
      </c>
      <c r="J241" s="228" t="s">
        <v>80</v>
      </c>
      <c r="K241" s="228">
        <v>544</v>
      </c>
      <c r="L241" s="228" t="s">
        <v>75</v>
      </c>
      <c r="M241" s="228">
        <v>634</v>
      </c>
      <c r="N241" s="228">
        <v>0.86</v>
      </c>
      <c r="O241" s="228">
        <v>20</v>
      </c>
      <c r="P241" s="228">
        <v>255</v>
      </c>
      <c r="Q241" s="228" t="s">
        <v>75</v>
      </c>
      <c r="R241" s="228">
        <v>80</v>
      </c>
      <c r="S241" s="228">
        <v>1</v>
      </c>
    </row>
    <row r="242" spans="1:19" x14ac:dyDescent="0.25">
      <c r="A242" s="228" t="s">
        <v>1295</v>
      </c>
      <c r="B242" s="228" t="s">
        <v>1296</v>
      </c>
      <c r="C242" s="228" t="s">
        <v>883</v>
      </c>
      <c r="D242" s="228" t="s">
        <v>1297</v>
      </c>
      <c r="E242" s="228" t="s">
        <v>75</v>
      </c>
      <c r="F242" s="245" t="s">
        <v>904</v>
      </c>
      <c r="G242" s="228" t="s">
        <v>75</v>
      </c>
      <c r="H242" s="245" t="s">
        <v>1147</v>
      </c>
      <c r="I242" s="228" t="s">
        <v>75</v>
      </c>
      <c r="J242" s="228" t="s">
        <v>80</v>
      </c>
      <c r="K242" s="228">
        <v>560</v>
      </c>
      <c r="L242" s="228" t="s">
        <v>75</v>
      </c>
      <c r="M242" s="228">
        <v>630.5</v>
      </c>
      <c r="N242" s="228" t="s">
        <v>75</v>
      </c>
      <c r="O242" s="228">
        <v>21.45</v>
      </c>
      <c r="P242" s="228">
        <v>313</v>
      </c>
      <c r="Q242" s="228" t="s">
        <v>75</v>
      </c>
      <c r="R242" s="228" t="s">
        <v>75</v>
      </c>
      <c r="S242" s="228">
        <v>1</v>
      </c>
    </row>
    <row r="243" spans="1:19" x14ac:dyDescent="0.25">
      <c r="A243" s="228" t="s">
        <v>1298</v>
      </c>
      <c r="B243" s="228" t="s">
        <v>1296</v>
      </c>
      <c r="C243" s="228" t="s">
        <v>883</v>
      </c>
      <c r="D243" s="228" t="s">
        <v>1297</v>
      </c>
      <c r="E243" s="228" t="s">
        <v>75</v>
      </c>
      <c r="F243" s="245" t="s">
        <v>867</v>
      </c>
      <c r="G243" s="228" t="s">
        <v>75</v>
      </c>
      <c r="H243" s="245" t="s">
        <v>1244</v>
      </c>
      <c r="I243" s="228" t="s">
        <v>75</v>
      </c>
      <c r="J243" s="228" t="s">
        <v>80</v>
      </c>
      <c r="K243" s="228">
        <v>560</v>
      </c>
      <c r="L243" s="228" t="s">
        <v>75</v>
      </c>
      <c r="M243" s="228">
        <v>630.5</v>
      </c>
      <c r="N243" s="228" t="s">
        <v>75</v>
      </c>
      <c r="O243" s="228">
        <v>21.45</v>
      </c>
      <c r="P243" s="228">
        <v>313</v>
      </c>
      <c r="Q243" s="228" t="s">
        <v>75</v>
      </c>
      <c r="R243" s="228" t="s">
        <v>75</v>
      </c>
      <c r="S243" s="228">
        <v>1</v>
      </c>
    </row>
    <row r="244" spans="1:19" x14ac:dyDescent="0.25">
      <c r="A244" s="228" t="s">
        <v>1299</v>
      </c>
      <c r="B244" s="228" t="s">
        <v>1249</v>
      </c>
      <c r="C244" s="228" t="s">
        <v>883</v>
      </c>
      <c r="D244" s="228" t="s">
        <v>1250</v>
      </c>
      <c r="E244" s="228" t="s">
        <v>75</v>
      </c>
      <c r="F244" s="245" t="s">
        <v>869</v>
      </c>
      <c r="G244" s="228" t="s">
        <v>75</v>
      </c>
      <c r="H244" s="245" t="s">
        <v>1300</v>
      </c>
      <c r="I244" s="228" t="s">
        <v>75</v>
      </c>
      <c r="J244" s="228" t="s">
        <v>80</v>
      </c>
      <c r="K244" s="228">
        <v>480</v>
      </c>
      <c r="L244" s="228" t="s">
        <v>75</v>
      </c>
      <c r="M244" s="228">
        <v>593</v>
      </c>
      <c r="N244" s="228">
        <v>0.81</v>
      </c>
      <c r="O244" s="228">
        <v>28.5</v>
      </c>
      <c r="P244" s="228">
        <v>354</v>
      </c>
      <c r="Q244" s="228" t="s">
        <v>75</v>
      </c>
      <c r="R244" s="228" t="s">
        <v>75</v>
      </c>
      <c r="S244" s="228">
        <v>1</v>
      </c>
    </row>
    <row r="245" spans="1:19" x14ac:dyDescent="0.25">
      <c r="A245" s="228" t="s">
        <v>1301</v>
      </c>
      <c r="B245" s="228" t="s">
        <v>1249</v>
      </c>
      <c r="C245" s="228" t="s">
        <v>1302</v>
      </c>
      <c r="D245" s="228" t="s">
        <v>1250</v>
      </c>
      <c r="E245" s="228" t="s">
        <v>75</v>
      </c>
      <c r="F245" s="245" t="s">
        <v>878</v>
      </c>
      <c r="G245" s="228" t="s">
        <v>75</v>
      </c>
      <c r="H245" s="228">
        <v>21.5</v>
      </c>
      <c r="I245" s="228" t="s">
        <v>75</v>
      </c>
      <c r="J245" s="228" t="s">
        <v>80</v>
      </c>
      <c r="K245" s="228">
        <v>463</v>
      </c>
      <c r="L245" s="228" t="s">
        <v>75</v>
      </c>
      <c r="M245" s="228">
        <v>599</v>
      </c>
      <c r="N245" s="228">
        <v>0.78</v>
      </c>
      <c r="O245" s="228">
        <v>26.9</v>
      </c>
      <c r="P245" s="228">
        <v>315</v>
      </c>
      <c r="Q245" s="228" t="s">
        <v>75</v>
      </c>
      <c r="R245" s="228" t="s">
        <v>75</v>
      </c>
      <c r="S245" s="228">
        <v>1</v>
      </c>
    </row>
    <row r="246" spans="1:19" x14ac:dyDescent="0.25">
      <c r="A246" s="228" t="s">
        <v>1303</v>
      </c>
      <c r="B246" s="228" t="s">
        <v>1304</v>
      </c>
      <c r="C246" s="228" t="s">
        <v>75</v>
      </c>
      <c r="D246" s="228" t="s">
        <v>75</v>
      </c>
      <c r="E246" s="228" t="s">
        <v>1305</v>
      </c>
      <c r="F246" s="228">
        <v>1020</v>
      </c>
      <c r="G246" s="228" t="s">
        <v>75</v>
      </c>
      <c r="H246" s="228">
        <v>21</v>
      </c>
      <c r="I246" s="228" t="s">
        <v>75</v>
      </c>
      <c r="J246" s="228" t="s">
        <v>80</v>
      </c>
      <c r="K246" s="228">
        <v>460</v>
      </c>
      <c r="L246" s="228" t="s">
        <v>75</v>
      </c>
      <c r="M246" s="228">
        <v>588</v>
      </c>
      <c r="N246" s="228" t="s">
        <v>75</v>
      </c>
      <c r="O246" s="228">
        <v>18</v>
      </c>
      <c r="P246" s="228">
        <v>490</v>
      </c>
      <c r="Q246" s="228" t="s">
        <v>75</v>
      </c>
      <c r="R246" s="228" t="s">
        <v>75</v>
      </c>
      <c r="S246" s="228">
        <v>1</v>
      </c>
    </row>
    <row r="247" spans="1:19" x14ac:dyDescent="0.25">
      <c r="A247" s="228" t="s">
        <v>1306</v>
      </c>
      <c r="B247" s="228" t="s">
        <v>1249</v>
      </c>
      <c r="C247" s="228" t="s">
        <v>883</v>
      </c>
      <c r="D247" s="228" t="s">
        <v>1250</v>
      </c>
      <c r="E247" s="228" t="s">
        <v>75</v>
      </c>
      <c r="F247" s="245" t="s">
        <v>886</v>
      </c>
      <c r="G247" s="228" t="s">
        <v>75</v>
      </c>
      <c r="H247" s="245" t="s">
        <v>1244</v>
      </c>
      <c r="I247" s="228" t="s">
        <v>75</v>
      </c>
      <c r="J247" s="228" t="s">
        <v>80</v>
      </c>
      <c r="K247" s="228">
        <v>451</v>
      </c>
      <c r="L247" s="228" t="s">
        <v>75</v>
      </c>
      <c r="M247" s="228">
        <v>601</v>
      </c>
      <c r="N247" s="228">
        <v>0.76</v>
      </c>
      <c r="O247" s="228">
        <v>27.4</v>
      </c>
      <c r="P247" s="228">
        <v>322</v>
      </c>
      <c r="Q247" s="228" t="s">
        <v>75</v>
      </c>
      <c r="R247" s="228" t="s">
        <v>75</v>
      </c>
      <c r="S247" s="228">
        <v>1</v>
      </c>
    </row>
    <row r="248" spans="1:19" x14ac:dyDescent="0.25">
      <c r="A248" s="228" t="s">
        <v>1307</v>
      </c>
      <c r="B248" s="228" t="s">
        <v>1296</v>
      </c>
      <c r="C248" s="228" t="s">
        <v>883</v>
      </c>
      <c r="D248" s="228" t="s">
        <v>1297</v>
      </c>
      <c r="E248" s="228" t="s">
        <v>75</v>
      </c>
      <c r="F248" s="245" t="s">
        <v>867</v>
      </c>
      <c r="G248" s="228" t="s">
        <v>75</v>
      </c>
      <c r="H248" s="245" t="s">
        <v>1244</v>
      </c>
      <c r="I248" s="228" t="s">
        <v>75</v>
      </c>
      <c r="J248" s="228" t="s">
        <v>80</v>
      </c>
      <c r="K248" s="228">
        <v>560</v>
      </c>
      <c r="L248" s="228" t="s">
        <v>75</v>
      </c>
      <c r="M248" s="228">
        <v>630.5</v>
      </c>
      <c r="N248" s="228" t="s">
        <v>75</v>
      </c>
      <c r="O248" s="228">
        <v>21.45</v>
      </c>
      <c r="P248" s="228">
        <v>313</v>
      </c>
      <c r="Q248" s="228" t="s">
        <v>75</v>
      </c>
      <c r="R248" s="228" t="s">
        <v>75</v>
      </c>
      <c r="S248" s="228">
        <v>1</v>
      </c>
    </row>
    <row r="249" spans="1:19" x14ac:dyDescent="0.25">
      <c r="A249" s="228" t="s">
        <v>1308</v>
      </c>
      <c r="B249" s="228" t="s">
        <v>1236</v>
      </c>
      <c r="C249" s="228" t="s">
        <v>1309</v>
      </c>
      <c r="D249" s="228" t="s">
        <v>1310</v>
      </c>
      <c r="E249" s="228" t="s">
        <v>75</v>
      </c>
      <c r="F249" s="245" t="s">
        <v>878</v>
      </c>
      <c r="G249" s="228" t="s">
        <v>75</v>
      </c>
      <c r="H249" s="228">
        <v>28</v>
      </c>
      <c r="I249" s="228" t="s">
        <v>75</v>
      </c>
      <c r="J249" s="228" t="s">
        <v>75</v>
      </c>
      <c r="K249" s="228">
        <v>39</v>
      </c>
      <c r="L249" s="228" t="s">
        <v>75</v>
      </c>
      <c r="M249" s="228">
        <v>570</v>
      </c>
      <c r="N249" s="228" t="s">
        <v>75</v>
      </c>
      <c r="O249" s="228" t="s">
        <v>75</v>
      </c>
      <c r="P249" s="228">
        <v>6.2</v>
      </c>
      <c r="Q249" s="228" t="s">
        <v>75</v>
      </c>
      <c r="R249" s="228" t="s">
        <v>75</v>
      </c>
      <c r="S249" s="228">
        <v>1</v>
      </c>
    </row>
    <row r="250" spans="1:19" x14ac:dyDescent="0.25">
      <c r="A250" s="228" t="s">
        <v>1311</v>
      </c>
      <c r="B250" s="228" t="s">
        <v>1278</v>
      </c>
      <c r="C250" s="228" t="s">
        <v>925</v>
      </c>
      <c r="D250" s="228" t="s">
        <v>1312</v>
      </c>
      <c r="E250" s="228" t="s">
        <v>885</v>
      </c>
      <c r="F250" s="245" t="s">
        <v>1041</v>
      </c>
      <c r="G250" s="228" t="s">
        <v>75</v>
      </c>
      <c r="H250" s="228">
        <v>21.5</v>
      </c>
      <c r="I250" s="228" t="s">
        <v>75</v>
      </c>
      <c r="J250" s="228" t="s">
        <v>80</v>
      </c>
      <c r="K250" s="228">
        <v>538</v>
      </c>
      <c r="L250" s="228" t="s">
        <v>75</v>
      </c>
      <c r="M250" s="228">
        <v>623</v>
      </c>
      <c r="N250" s="228">
        <v>0.86</v>
      </c>
      <c r="O250" s="228">
        <v>28.3</v>
      </c>
      <c r="P250" s="228">
        <v>244</v>
      </c>
      <c r="Q250" s="228" t="s">
        <v>75</v>
      </c>
      <c r="R250" s="228" t="s">
        <v>75</v>
      </c>
      <c r="S250" s="228">
        <v>1</v>
      </c>
    </row>
    <row r="251" spans="1:19" x14ac:dyDescent="0.25">
      <c r="A251" s="228" t="s">
        <v>1313</v>
      </c>
      <c r="B251" s="228" t="s">
        <v>1296</v>
      </c>
      <c r="C251" s="228" t="s">
        <v>883</v>
      </c>
      <c r="D251" s="228" t="s">
        <v>1297</v>
      </c>
      <c r="E251" s="228" t="s">
        <v>75</v>
      </c>
      <c r="F251" s="245" t="s">
        <v>904</v>
      </c>
      <c r="G251" s="228" t="s">
        <v>75</v>
      </c>
      <c r="H251" s="245" t="s">
        <v>1147</v>
      </c>
      <c r="I251" s="228" t="s">
        <v>75</v>
      </c>
      <c r="J251" s="228" t="s">
        <v>80</v>
      </c>
      <c r="K251" s="228">
        <v>560</v>
      </c>
      <c r="L251" s="228" t="s">
        <v>75</v>
      </c>
      <c r="M251" s="228">
        <v>630.5</v>
      </c>
      <c r="N251" s="228" t="s">
        <v>75</v>
      </c>
      <c r="O251" s="228">
        <v>21.45</v>
      </c>
      <c r="P251" s="228">
        <v>313</v>
      </c>
      <c r="Q251" s="228" t="s">
        <v>75</v>
      </c>
      <c r="R251" s="228" t="s">
        <v>75</v>
      </c>
      <c r="S251" s="228">
        <v>1</v>
      </c>
    </row>
    <row r="252" spans="1:19" x14ac:dyDescent="0.25">
      <c r="A252" s="228" t="s">
        <v>1314</v>
      </c>
      <c r="B252" s="228" t="s">
        <v>1293</v>
      </c>
      <c r="C252" s="228" t="s">
        <v>1233</v>
      </c>
      <c r="D252" s="228" t="s">
        <v>1294</v>
      </c>
      <c r="E252" s="228" t="s">
        <v>930</v>
      </c>
      <c r="F252" s="228">
        <v>1020</v>
      </c>
      <c r="G252" s="228" t="s">
        <v>75</v>
      </c>
      <c r="H252" s="228">
        <v>16</v>
      </c>
      <c r="I252" s="228" t="s">
        <v>75</v>
      </c>
      <c r="J252" s="228" t="s">
        <v>80</v>
      </c>
      <c r="K252" s="228">
        <v>544</v>
      </c>
      <c r="L252" s="228" t="s">
        <v>75</v>
      </c>
      <c r="M252" s="228">
        <v>634</v>
      </c>
      <c r="N252" s="228">
        <v>0.86</v>
      </c>
      <c r="O252" s="228">
        <v>20</v>
      </c>
      <c r="P252" s="228">
        <v>255</v>
      </c>
      <c r="Q252" s="228" t="s">
        <v>75</v>
      </c>
      <c r="R252" s="228">
        <v>80</v>
      </c>
      <c r="S252" s="228">
        <v>1</v>
      </c>
    </row>
    <row r="253" spans="1:19" x14ac:dyDescent="0.25">
      <c r="A253" s="228" t="s">
        <v>1315</v>
      </c>
      <c r="B253" s="228" t="s">
        <v>1175</v>
      </c>
      <c r="C253" s="228" t="s">
        <v>1233</v>
      </c>
      <c r="D253" s="228" t="s">
        <v>1291</v>
      </c>
      <c r="E253" s="228" t="s">
        <v>75</v>
      </c>
      <c r="F253" s="228">
        <v>1020</v>
      </c>
      <c r="G253" s="228" t="s">
        <v>75</v>
      </c>
      <c r="H253" s="228">
        <v>16</v>
      </c>
      <c r="I253" s="228" t="s">
        <v>75</v>
      </c>
      <c r="J253" s="228" t="s">
        <v>80</v>
      </c>
      <c r="K253" s="228">
        <v>517</v>
      </c>
      <c r="L253" s="228" t="s">
        <v>75</v>
      </c>
      <c r="M253" s="228">
        <v>657</v>
      </c>
      <c r="N253" s="228">
        <v>0.79</v>
      </c>
      <c r="O253" s="228">
        <v>21</v>
      </c>
      <c r="P253" s="228">
        <v>225</v>
      </c>
      <c r="Q253" s="228" t="s">
        <v>75</v>
      </c>
      <c r="R253" s="228">
        <v>100</v>
      </c>
      <c r="S253" s="228">
        <v>1</v>
      </c>
    </row>
    <row r="254" spans="1:19" x14ac:dyDescent="0.25">
      <c r="A254" s="228" t="s">
        <v>1316</v>
      </c>
      <c r="B254" s="228" t="s">
        <v>1296</v>
      </c>
      <c r="C254" s="228" t="s">
        <v>883</v>
      </c>
      <c r="D254" s="228" t="s">
        <v>1297</v>
      </c>
      <c r="E254" s="228" t="s">
        <v>75</v>
      </c>
      <c r="F254" s="245" t="s">
        <v>904</v>
      </c>
      <c r="G254" s="228" t="s">
        <v>75</v>
      </c>
      <c r="H254" s="245" t="s">
        <v>1147</v>
      </c>
      <c r="I254" s="228" t="s">
        <v>75</v>
      </c>
      <c r="J254" s="228" t="s">
        <v>80</v>
      </c>
      <c r="K254" s="228">
        <v>560</v>
      </c>
      <c r="L254" s="228" t="s">
        <v>75</v>
      </c>
      <c r="M254" s="228">
        <v>630.5</v>
      </c>
      <c r="N254" s="228" t="s">
        <v>75</v>
      </c>
      <c r="O254" s="228">
        <v>21.45</v>
      </c>
      <c r="P254" s="228">
        <v>313</v>
      </c>
      <c r="Q254" s="228" t="s">
        <v>75</v>
      </c>
      <c r="R254" s="228" t="s">
        <v>75</v>
      </c>
      <c r="S254" s="228">
        <v>1</v>
      </c>
    </row>
    <row r="255" spans="1:19" x14ac:dyDescent="0.25">
      <c r="A255" s="228" t="s">
        <v>1317</v>
      </c>
      <c r="B255" s="228" t="s">
        <v>1296</v>
      </c>
      <c r="C255" s="228" t="s">
        <v>883</v>
      </c>
      <c r="D255" s="228" t="s">
        <v>1297</v>
      </c>
      <c r="E255" s="228" t="s">
        <v>75</v>
      </c>
      <c r="F255" s="245" t="s">
        <v>904</v>
      </c>
      <c r="G255" s="228" t="s">
        <v>75</v>
      </c>
      <c r="H255" s="245" t="s">
        <v>1147</v>
      </c>
      <c r="I255" s="228" t="s">
        <v>75</v>
      </c>
      <c r="J255" s="228" t="s">
        <v>80</v>
      </c>
      <c r="K255" s="228">
        <v>560</v>
      </c>
      <c r="L255" s="228" t="s">
        <v>75</v>
      </c>
      <c r="M255" s="228">
        <v>630.5</v>
      </c>
      <c r="N255" s="228" t="s">
        <v>75</v>
      </c>
      <c r="O255" s="228">
        <v>21.45</v>
      </c>
      <c r="P255" s="228">
        <v>313</v>
      </c>
      <c r="Q255" s="228" t="s">
        <v>75</v>
      </c>
      <c r="R255" s="228" t="s">
        <v>75</v>
      </c>
      <c r="S255" s="228">
        <v>1</v>
      </c>
    </row>
    <row r="256" spans="1:19" x14ac:dyDescent="0.25">
      <c r="A256" s="228" t="s">
        <v>1318</v>
      </c>
      <c r="B256" s="228" t="s">
        <v>1249</v>
      </c>
      <c r="C256" s="228" t="s">
        <v>883</v>
      </c>
      <c r="D256" s="228" t="s">
        <v>1250</v>
      </c>
      <c r="E256" s="228" t="s">
        <v>75</v>
      </c>
      <c r="F256" s="245" t="s">
        <v>869</v>
      </c>
      <c r="G256" s="228" t="s">
        <v>75</v>
      </c>
      <c r="H256" s="245" t="s">
        <v>1300</v>
      </c>
      <c r="I256" s="228" t="s">
        <v>75</v>
      </c>
      <c r="J256" s="228" t="s">
        <v>80</v>
      </c>
      <c r="K256" s="228">
        <v>480</v>
      </c>
      <c r="L256" s="228" t="s">
        <v>75</v>
      </c>
      <c r="M256" s="228">
        <v>593</v>
      </c>
      <c r="N256" s="228">
        <v>0.81</v>
      </c>
      <c r="O256" s="228">
        <v>28.5</v>
      </c>
      <c r="P256" s="228">
        <v>354</v>
      </c>
      <c r="Q256" s="228" t="s">
        <v>75</v>
      </c>
      <c r="R256" s="228" t="s">
        <v>75</v>
      </c>
      <c r="S256" s="228">
        <v>1</v>
      </c>
    </row>
    <row r="257" spans="1:19" x14ac:dyDescent="0.25">
      <c r="A257" s="228" t="s">
        <v>1319</v>
      </c>
      <c r="B257" s="228" t="s">
        <v>1296</v>
      </c>
      <c r="C257" s="228" t="s">
        <v>883</v>
      </c>
      <c r="D257" s="228" t="s">
        <v>1297</v>
      </c>
      <c r="E257" s="228" t="s">
        <v>885</v>
      </c>
      <c r="F257" s="245" t="s">
        <v>910</v>
      </c>
      <c r="G257" s="228" t="s">
        <v>75</v>
      </c>
      <c r="H257" s="245" t="s">
        <v>1170</v>
      </c>
      <c r="I257" s="228" t="s">
        <v>75</v>
      </c>
      <c r="J257" s="228" t="s">
        <v>80</v>
      </c>
      <c r="K257" s="228">
        <v>482.5</v>
      </c>
      <c r="L257" s="228" t="s">
        <v>75</v>
      </c>
      <c r="M257" s="228">
        <v>616</v>
      </c>
      <c r="N257" s="228" t="s">
        <v>75</v>
      </c>
      <c r="O257" s="228">
        <v>23.7</v>
      </c>
      <c r="P257" s="228">
        <v>123</v>
      </c>
      <c r="Q257" s="228" t="s">
        <v>75</v>
      </c>
      <c r="R257" s="228" t="s">
        <v>75</v>
      </c>
      <c r="S257" s="228">
        <v>1</v>
      </c>
    </row>
    <row r="258" spans="1:19" x14ac:dyDescent="0.25">
      <c r="A258" s="228" t="s">
        <v>1320</v>
      </c>
      <c r="B258" s="228" t="s">
        <v>1296</v>
      </c>
      <c r="C258" s="228" t="s">
        <v>883</v>
      </c>
      <c r="D258" s="228" t="s">
        <v>1297</v>
      </c>
      <c r="E258" s="228" t="s">
        <v>885</v>
      </c>
      <c r="F258" s="245" t="s">
        <v>893</v>
      </c>
      <c r="G258" s="228" t="s">
        <v>75</v>
      </c>
      <c r="H258" s="245" t="s">
        <v>1067</v>
      </c>
      <c r="I258" s="228" t="s">
        <v>75</v>
      </c>
      <c r="J258" s="228" t="s">
        <v>80</v>
      </c>
      <c r="K258" s="228">
        <v>482.5</v>
      </c>
      <c r="L258" s="228" t="s">
        <v>75</v>
      </c>
      <c r="M258" s="228">
        <v>616</v>
      </c>
      <c r="N258" s="228" t="s">
        <v>75</v>
      </c>
      <c r="O258" s="228">
        <v>23.7</v>
      </c>
      <c r="P258" s="228">
        <v>123</v>
      </c>
      <c r="Q258" s="228" t="s">
        <v>75</v>
      </c>
      <c r="R258" s="228" t="s">
        <v>75</v>
      </c>
      <c r="S258" s="228">
        <v>1</v>
      </c>
    </row>
    <row r="259" spans="1:19" x14ac:dyDescent="0.25">
      <c r="A259" s="228" t="s">
        <v>1321</v>
      </c>
      <c r="B259" s="228" t="s">
        <v>1249</v>
      </c>
      <c r="C259" s="228" t="s">
        <v>1302</v>
      </c>
      <c r="D259" s="228" t="s">
        <v>1322</v>
      </c>
      <c r="E259" s="228" t="s">
        <v>75</v>
      </c>
      <c r="F259" s="245" t="s">
        <v>878</v>
      </c>
      <c r="G259" s="228" t="s">
        <v>75</v>
      </c>
      <c r="H259" s="228">
        <v>21.5</v>
      </c>
      <c r="I259" s="228" t="s">
        <v>75</v>
      </c>
      <c r="J259" s="228" t="s">
        <v>80</v>
      </c>
      <c r="K259" s="228">
        <v>463</v>
      </c>
      <c r="L259" s="228" t="s">
        <v>75</v>
      </c>
      <c r="M259" s="228">
        <v>599</v>
      </c>
      <c r="N259" s="228" t="s">
        <v>75</v>
      </c>
      <c r="O259" s="228" t="s">
        <v>75</v>
      </c>
      <c r="P259" s="228">
        <v>355</v>
      </c>
      <c r="Q259" s="228" t="s">
        <v>75</v>
      </c>
      <c r="R259" s="228" t="s">
        <v>75</v>
      </c>
      <c r="S259" s="228">
        <v>1</v>
      </c>
    </row>
    <row r="260" spans="1:19" x14ac:dyDescent="0.25">
      <c r="A260" s="228" t="s">
        <v>1323</v>
      </c>
      <c r="B260" s="228" t="s">
        <v>1071</v>
      </c>
      <c r="C260" s="228" t="s">
        <v>1302</v>
      </c>
      <c r="D260" s="228" t="s">
        <v>1322</v>
      </c>
      <c r="E260" s="228" t="s">
        <v>885</v>
      </c>
      <c r="F260" s="245" t="s">
        <v>896</v>
      </c>
      <c r="G260" s="228" t="s">
        <v>75</v>
      </c>
      <c r="H260" s="228">
        <v>21.5</v>
      </c>
      <c r="I260" s="228" t="s">
        <v>75</v>
      </c>
      <c r="J260" s="228" t="s">
        <v>80</v>
      </c>
      <c r="K260" s="228">
        <v>463</v>
      </c>
      <c r="L260" s="228" t="s">
        <v>75</v>
      </c>
      <c r="M260" s="228">
        <v>599</v>
      </c>
      <c r="N260" s="228">
        <v>0.78</v>
      </c>
      <c r="O260" s="228">
        <v>26.9</v>
      </c>
      <c r="P260" s="228">
        <v>355</v>
      </c>
      <c r="Q260" s="228" t="s">
        <v>75</v>
      </c>
      <c r="R260" s="228" t="s">
        <v>75</v>
      </c>
      <c r="S260" s="228">
        <v>1</v>
      </c>
    </row>
    <row r="261" spans="1:19" x14ac:dyDescent="0.25">
      <c r="A261" s="228" t="s">
        <v>1324</v>
      </c>
      <c r="B261" s="228" t="s">
        <v>1278</v>
      </c>
      <c r="C261" s="228" t="s">
        <v>925</v>
      </c>
      <c r="D261" s="228" t="s">
        <v>1312</v>
      </c>
      <c r="E261" s="228" t="s">
        <v>1325</v>
      </c>
      <c r="F261" s="245" t="s">
        <v>879</v>
      </c>
      <c r="G261" s="228" t="s">
        <v>75</v>
      </c>
      <c r="H261" s="228">
        <v>16</v>
      </c>
      <c r="I261" s="228" t="s">
        <v>75</v>
      </c>
      <c r="J261" s="228" t="s">
        <v>80</v>
      </c>
      <c r="K261" s="228">
        <v>536</v>
      </c>
      <c r="L261" s="228" t="s">
        <v>75</v>
      </c>
      <c r="M261" s="228">
        <v>634</v>
      </c>
      <c r="N261" s="228">
        <v>0.85</v>
      </c>
      <c r="O261" s="228">
        <v>23.8</v>
      </c>
      <c r="P261" s="228">
        <v>220</v>
      </c>
      <c r="Q261" s="228" t="s">
        <v>75</v>
      </c>
      <c r="R261" s="228" t="s">
        <v>75</v>
      </c>
      <c r="S261" s="228">
        <v>1</v>
      </c>
    </row>
    <row r="262" spans="1:19" x14ac:dyDescent="0.25">
      <c r="A262" s="228" t="s">
        <v>1326</v>
      </c>
      <c r="B262" s="228" t="s">
        <v>1278</v>
      </c>
      <c r="C262" s="228" t="s">
        <v>925</v>
      </c>
      <c r="D262" s="228" t="s">
        <v>1312</v>
      </c>
      <c r="E262" s="228" t="s">
        <v>1325</v>
      </c>
      <c r="F262" s="245" t="s">
        <v>901</v>
      </c>
      <c r="G262" s="228" t="s">
        <v>75</v>
      </c>
      <c r="H262" s="228">
        <v>16</v>
      </c>
      <c r="I262" s="228" t="s">
        <v>75</v>
      </c>
      <c r="J262" s="228" t="s">
        <v>80</v>
      </c>
      <c r="K262" s="228">
        <v>536</v>
      </c>
      <c r="L262" s="228" t="s">
        <v>75</v>
      </c>
      <c r="M262" s="228">
        <v>634</v>
      </c>
      <c r="N262" s="228">
        <v>0.85</v>
      </c>
      <c r="O262" s="228">
        <v>23.8</v>
      </c>
      <c r="P262" s="228">
        <v>220</v>
      </c>
      <c r="Q262" s="228" t="s">
        <v>75</v>
      </c>
      <c r="R262" s="228" t="s">
        <v>75</v>
      </c>
      <c r="S262" s="228">
        <v>1</v>
      </c>
    </row>
    <row r="263" spans="1:19" x14ac:dyDescent="0.25">
      <c r="A263" s="228" t="s">
        <v>1327</v>
      </c>
      <c r="B263" s="228" t="s">
        <v>1278</v>
      </c>
      <c r="C263" s="228" t="s">
        <v>1328</v>
      </c>
      <c r="D263" s="228" t="s">
        <v>1312</v>
      </c>
      <c r="E263" s="228" t="s">
        <v>885</v>
      </c>
      <c r="F263" s="245" t="s">
        <v>893</v>
      </c>
      <c r="G263" s="228" t="s">
        <v>75</v>
      </c>
      <c r="H263" s="245" t="s">
        <v>1067</v>
      </c>
      <c r="I263" s="228" t="s">
        <v>75</v>
      </c>
      <c r="J263" s="228" t="s">
        <v>80</v>
      </c>
      <c r="K263" s="228">
        <v>534</v>
      </c>
      <c r="L263" s="228" t="s">
        <v>75</v>
      </c>
      <c r="M263" s="228">
        <v>672</v>
      </c>
      <c r="N263" s="228">
        <v>0.79</v>
      </c>
      <c r="O263" s="228">
        <v>23</v>
      </c>
      <c r="P263" s="228">
        <v>360</v>
      </c>
      <c r="Q263" s="228" t="s">
        <v>75</v>
      </c>
      <c r="R263" s="228" t="s">
        <v>75</v>
      </c>
      <c r="S263" s="228">
        <v>1</v>
      </c>
    </row>
    <row r="264" spans="1:19" x14ac:dyDescent="0.25">
      <c r="A264" s="228" t="s">
        <v>1329</v>
      </c>
      <c r="B264" s="228" t="s">
        <v>1293</v>
      </c>
      <c r="C264" s="228" t="s">
        <v>1233</v>
      </c>
      <c r="D264" s="228" t="s">
        <v>1294</v>
      </c>
      <c r="E264" s="228" t="s">
        <v>930</v>
      </c>
      <c r="F264" s="228">
        <v>1020</v>
      </c>
      <c r="G264" s="228" t="s">
        <v>75</v>
      </c>
      <c r="H264" s="228">
        <v>16</v>
      </c>
      <c r="I264" s="228" t="s">
        <v>75</v>
      </c>
      <c r="J264" s="228" t="s">
        <v>80</v>
      </c>
      <c r="K264" s="228">
        <v>544</v>
      </c>
      <c r="L264" s="228" t="s">
        <v>75</v>
      </c>
      <c r="M264" s="228">
        <v>634</v>
      </c>
      <c r="N264" s="228">
        <v>0.86</v>
      </c>
      <c r="O264" s="228">
        <v>20</v>
      </c>
      <c r="P264" s="228">
        <v>255</v>
      </c>
      <c r="Q264" s="228" t="s">
        <v>75</v>
      </c>
      <c r="R264" s="228">
        <v>80</v>
      </c>
      <c r="S264" s="228">
        <v>1</v>
      </c>
    </row>
    <row r="265" spans="1:19" x14ac:dyDescent="0.25">
      <c r="A265" s="228" t="s">
        <v>1330</v>
      </c>
      <c r="B265" s="228" t="s">
        <v>1249</v>
      </c>
      <c r="C265" s="228" t="s">
        <v>883</v>
      </c>
      <c r="D265" s="228" t="s">
        <v>1250</v>
      </c>
      <c r="E265" s="228" t="s">
        <v>75</v>
      </c>
      <c r="F265" s="245" t="s">
        <v>886</v>
      </c>
      <c r="G265" s="228" t="s">
        <v>75</v>
      </c>
      <c r="H265" s="245" t="s">
        <v>1244</v>
      </c>
      <c r="I265" s="228" t="s">
        <v>75</v>
      </c>
      <c r="J265" s="228" t="s">
        <v>80</v>
      </c>
      <c r="K265" s="228">
        <v>451</v>
      </c>
      <c r="L265" s="228" t="s">
        <v>75</v>
      </c>
      <c r="M265" s="228">
        <v>601</v>
      </c>
      <c r="N265" s="228">
        <v>0.76</v>
      </c>
      <c r="O265" s="228">
        <v>27.4</v>
      </c>
      <c r="P265" s="228">
        <v>344</v>
      </c>
      <c r="Q265" s="228" t="s">
        <v>75</v>
      </c>
      <c r="R265" s="228" t="s">
        <v>75</v>
      </c>
      <c r="S265" s="228">
        <v>1</v>
      </c>
    </row>
    <row r="266" spans="1:19" x14ac:dyDescent="0.25">
      <c r="A266" s="228" t="s">
        <v>1331</v>
      </c>
      <c r="B266" s="228" t="s">
        <v>1296</v>
      </c>
      <c r="C266" s="228" t="s">
        <v>883</v>
      </c>
      <c r="D266" s="228" t="s">
        <v>1297</v>
      </c>
      <c r="E266" s="228" t="s">
        <v>885</v>
      </c>
      <c r="F266" s="245" t="s">
        <v>869</v>
      </c>
      <c r="G266" s="228" t="s">
        <v>75</v>
      </c>
      <c r="H266" s="245" t="s">
        <v>1300</v>
      </c>
      <c r="I266" s="228" t="s">
        <v>75</v>
      </c>
      <c r="J266" s="228" t="s">
        <v>80</v>
      </c>
      <c r="K266" s="228">
        <v>546.5</v>
      </c>
      <c r="L266" s="228" t="s">
        <v>75</v>
      </c>
      <c r="M266" s="228">
        <v>663.5</v>
      </c>
      <c r="N266" s="228" t="s">
        <v>75</v>
      </c>
      <c r="O266" s="228">
        <v>24</v>
      </c>
      <c r="P266" s="228">
        <v>146.25</v>
      </c>
      <c r="Q266" s="228" t="s">
        <v>75</v>
      </c>
      <c r="R266" s="228" t="s">
        <v>75</v>
      </c>
      <c r="S266" s="228">
        <v>1</v>
      </c>
    </row>
    <row r="267" spans="1:19" x14ac:dyDescent="0.25">
      <c r="A267" s="228" t="s">
        <v>1332</v>
      </c>
      <c r="B267" s="228" t="s">
        <v>1249</v>
      </c>
      <c r="C267" s="228" t="s">
        <v>1302</v>
      </c>
      <c r="D267" s="228" t="s">
        <v>1322</v>
      </c>
      <c r="E267" s="228" t="s">
        <v>75</v>
      </c>
      <c r="F267" s="245" t="s">
        <v>878</v>
      </c>
      <c r="G267" s="228" t="s">
        <v>75</v>
      </c>
      <c r="H267" s="228">
        <v>21.5</v>
      </c>
      <c r="I267" s="228" t="s">
        <v>75</v>
      </c>
      <c r="J267" s="228" t="s">
        <v>80</v>
      </c>
      <c r="K267" s="228">
        <v>463</v>
      </c>
      <c r="L267" s="228" t="s">
        <v>75</v>
      </c>
      <c r="M267" s="228">
        <v>599</v>
      </c>
      <c r="N267" s="228" t="s">
        <v>75</v>
      </c>
      <c r="O267" s="228" t="s">
        <v>75</v>
      </c>
      <c r="P267" s="228">
        <v>355</v>
      </c>
      <c r="Q267" s="228" t="s">
        <v>75</v>
      </c>
      <c r="R267" s="228" t="s">
        <v>75</v>
      </c>
      <c r="S267" s="228">
        <v>1</v>
      </c>
    </row>
    <row r="268" spans="1:19" x14ac:dyDescent="0.25">
      <c r="A268" s="228" t="s">
        <v>1333</v>
      </c>
      <c r="B268" s="228" t="s">
        <v>75</v>
      </c>
      <c r="C268" s="228" t="s">
        <v>1233</v>
      </c>
      <c r="D268" s="228" t="s">
        <v>75</v>
      </c>
      <c r="E268" s="228" t="s">
        <v>75</v>
      </c>
      <c r="F268" s="228">
        <v>1020</v>
      </c>
      <c r="G268" s="228" t="s">
        <v>75</v>
      </c>
      <c r="H268" s="228">
        <v>16.5</v>
      </c>
      <c r="I268" s="228" t="s">
        <v>75</v>
      </c>
      <c r="J268" s="228" t="s">
        <v>75</v>
      </c>
      <c r="K268" s="228">
        <v>563</v>
      </c>
      <c r="L268" s="228" t="s">
        <v>75</v>
      </c>
      <c r="M268" s="228">
        <v>570</v>
      </c>
      <c r="N268" s="228" t="s">
        <v>75</v>
      </c>
      <c r="O268" s="228" t="s">
        <v>75</v>
      </c>
      <c r="P268" s="228">
        <v>280</v>
      </c>
      <c r="Q268" s="228" t="s">
        <v>75</v>
      </c>
      <c r="R268" s="228" t="s">
        <v>75</v>
      </c>
      <c r="S268" s="228"/>
    </row>
    <row r="269" spans="1:19" x14ac:dyDescent="0.25">
      <c r="A269" s="228" t="s">
        <v>1334</v>
      </c>
      <c r="B269" s="228" t="s">
        <v>1335</v>
      </c>
      <c r="C269" s="228" t="s">
        <v>1233</v>
      </c>
      <c r="D269" s="228" t="s">
        <v>1336</v>
      </c>
      <c r="E269" s="228" t="s">
        <v>75</v>
      </c>
      <c r="F269" s="228">
        <v>1020</v>
      </c>
      <c r="G269" s="228" t="s">
        <v>75</v>
      </c>
      <c r="H269" s="228">
        <v>21.5</v>
      </c>
      <c r="I269" s="228" t="s">
        <v>75</v>
      </c>
      <c r="J269" s="228" t="s">
        <v>75</v>
      </c>
      <c r="K269" s="228">
        <v>40</v>
      </c>
      <c r="L269" s="228" t="s">
        <v>75</v>
      </c>
      <c r="M269" s="228">
        <v>602</v>
      </c>
      <c r="N269" s="228" t="s">
        <v>75</v>
      </c>
      <c r="O269" s="228" t="s">
        <v>75</v>
      </c>
      <c r="P269" s="228">
        <v>53</v>
      </c>
      <c r="Q269" s="228" t="s">
        <v>75</v>
      </c>
      <c r="R269" s="228" t="s">
        <v>75</v>
      </c>
      <c r="S269" s="228"/>
    </row>
    <row r="270" spans="1:19" x14ac:dyDescent="0.25">
      <c r="A270" s="228" t="s">
        <v>1337</v>
      </c>
      <c r="B270" s="228" t="s">
        <v>75</v>
      </c>
      <c r="C270" s="228" t="s">
        <v>75</v>
      </c>
      <c r="D270" s="228" t="s">
        <v>75</v>
      </c>
      <c r="E270" s="228" t="s">
        <v>75</v>
      </c>
      <c r="F270" s="245" t="s">
        <v>904</v>
      </c>
      <c r="G270" s="228" t="s">
        <v>75</v>
      </c>
      <c r="H270" s="245" t="s">
        <v>874</v>
      </c>
      <c r="I270" s="228" t="s">
        <v>75</v>
      </c>
      <c r="J270" s="228" t="s">
        <v>75</v>
      </c>
      <c r="K270" s="228">
        <v>38</v>
      </c>
      <c r="L270" s="228" t="s">
        <v>75</v>
      </c>
      <c r="M270" s="228">
        <v>540</v>
      </c>
      <c r="N270" s="228" t="s">
        <v>75</v>
      </c>
      <c r="O270" s="228" t="s">
        <v>75</v>
      </c>
      <c r="P270" s="228">
        <v>8.5</v>
      </c>
      <c r="Q270" s="228" t="s">
        <v>75</v>
      </c>
      <c r="R270" s="228" t="s">
        <v>75</v>
      </c>
      <c r="S270" s="228"/>
    </row>
    <row r="271" spans="1:19" x14ac:dyDescent="0.25">
      <c r="A271" s="228" t="s">
        <v>1338</v>
      </c>
      <c r="B271" s="228" t="s">
        <v>1143</v>
      </c>
      <c r="C271" s="228" t="s">
        <v>891</v>
      </c>
      <c r="D271" s="228" t="s">
        <v>1234</v>
      </c>
      <c r="E271" s="228" t="s">
        <v>75</v>
      </c>
      <c r="F271" s="245" t="s">
        <v>867</v>
      </c>
      <c r="G271" s="228" t="s">
        <v>75</v>
      </c>
      <c r="H271" s="245" t="s">
        <v>1244</v>
      </c>
      <c r="I271" s="228"/>
      <c r="J271" s="228" t="s">
        <v>75</v>
      </c>
      <c r="K271" s="228">
        <v>482</v>
      </c>
      <c r="L271" s="228" t="s">
        <v>75</v>
      </c>
      <c r="M271" s="228">
        <v>530</v>
      </c>
      <c r="N271" s="228" t="s">
        <v>75</v>
      </c>
      <c r="O271" s="228" t="s">
        <v>75</v>
      </c>
      <c r="P271" s="228">
        <v>152</v>
      </c>
      <c r="Q271" s="228" t="s">
        <v>75</v>
      </c>
      <c r="R271" s="228" t="s">
        <v>75</v>
      </c>
      <c r="S271" s="228"/>
    </row>
    <row r="272" spans="1:19" x14ac:dyDescent="0.25">
      <c r="A272" s="228" t="s">
        <v>1339</v>
      </c>
      <c r="B272" s="228" t="s">
        <v>75</v>
      </c>
      <c r="C272" s="228" t="s">
        <v>75</v>
      </c>
      <c r="D272" s="228" t="s">
        <v>75</v>
      </c>
      <c r="E272" s="228" t="s">
        <v>75</v>
      </c>
      <c r="F272" s="245" t="s">
        <v>869</v>
      </c>
      <c r="G272" s="228" t="s">
        <v>75</v>
      </c>
      <c r="H272" s="245" t="s">
        <v>870</v>
      </c>
      <c r="I272" s="228" t="s">
        <v>75</v>
      </c>
      <c r="J272" s="228" t="s">
        <v>75</v>
      </c>
      <c r="K272" s="228">
        <v>470</v>
      </c>
      <c r="L272" s="228" t="s">
        <v>75</v>
      </c>
      <c r="M272" s="228">
        <v>600</v>
      </c>
      <c r="N272" s="228" t="s">
        <v>75</v>
      </c>
      <c r="O272" s="228" t="s">
        <v>75</v>
      </c>
      <c r="P272" s="228">
        <v>313</v>
      </c>
      <c r="Q272" s="228" t="s">
        <v>75</v>
      </c>
      <c r="R272" s="228" t="s">
        <v>75</v>
      </c>
      <c r="S272" s="228"/>
    </row>
    <row r="273" spans="1:19" x14ac:dyDescent="0.25">
      <c r="A273" s="228" t="s">
        <v>1340</v>
      </c>
      <c r="B273" s="228" t="s">
        <v>75</v>
      </c>
      <c r="C273" s="228" t="s">
        <v>75</v>
      </c>
      <c r="D273" s="228" t="s">
        <v>75</v>
      </c>
      <c r="E273" s="228" t="s">
        <v>75</v>
      </c>
      <c r="F273" s="245" t="s">
        <v>878</v>
      </c>
      <c r="G273" s="228" t="s">
        <v>75</v>
      </c>
      <c r="H273" s="228">
        <v>28</v>
      </c>
      <c r="I273" s="228" t="s">
        <v>75</v>
      </c>
      <c r="J273" s="228" t="s">
        <v>75</v>
      </c>
      <c r="K273" s="228">
        <v>39</v>
      </c>
      <c r="L273" s="228" t="s">
        <v>75</v>
      </c>
      <c r="M273" s="228">
        <v>570</v>
      </c>
      <c r="N273" s="228" t="s">
        <v>75</v>
      </c>
      <c r="O273" s="228" t="s">
        <v>75</v>
      </c>
      <c r="P273" s="228">
        <v>6.2</v>
      </c>
      <c r="Q273" s="228" t="s">
        <v>75</v>
      </c>
      <c r="R273" s="228" t="s">
        <v>75</v>
      </c>
      <c r="S273" s="228"/>
    </row>
    <row r="274" spans="1:19" x14ac:dyDescent="0.25">
      <c r="A274" s="228" t="s">
        <v>1341</v>
      </c>
      <c r="B274" s="228" t="s">
        <v>1335</v>
      </c>
      <c r="C274" s="228" t="s">
        <v>75</v>
      </c>
      <c r="D274" s="228" t="s">
        <v>1336</v>
      </c>
      <c r="E274" s="228" t="s">
        <v>75</v>
      </c>
      <c r="F274" s="228">
        <v>1020</v>
      </c>
      <c r="G274" s="228" t="s">
        <v>75</v>
      </c>
      <c r="H274" s="228">
        <v>21.5</v>
      </c>
      <c r="I274" s="228" t="s">
        <v>75</v>
      </c>
      <c r="J274" s="228" t="s">
        <v>75</v>
      </c>
      <c r="K274" s="228">
        <v>40</v>
      </c>
      <c r="L274" s="228" t="s">
        <v>75</v>
      </c>
      <c r="M274" s="228">
        <v>602</v>
      </c>
      <c r="N274" s="228" t="s">
        <v>75</v>
      </c>
      <c r="O274" s="228" t="s">
        <v>75</v>
      </c>
      <c r="P274" s="228">
        <v>53</v>
      </c>
      <c r="Q274" s="228" t="s">
        <v>75</v>
      </c>
      <c r="R274" s="228" t="s">
        <v>75</v>
      </c>
      <c r="S274" s="228"/>
    </row>
    <row r="275" spans="1:19" x14ac:dyDescent="0.25">
      <c r="A275" s="228" t="s">
        <v>1342</v>
      </c>
      <c r="B275" s="228" t="s">
        <v>1143</v>
      </c>
      <c r="C275" s="228" t="s">
        <v>891</v>
      </c>
      <c r="D275" s="228" t="s">
        <v>1234</v>
      </c>
      <c r="E275" s="228" t="s">
        <v>75</v>
      </c>
      <c r="F275" s="245" t="s">
        <v>886</v>
      </c>
      <c r="G275" s="228" t="s">
        <v>75</v>
      </c>
      <c r="H275" s="245" t="s">
        <v>1244</v>
      </c>
      <c r="I275" s="228" t="s">
        <v>75</v>
      </c>
      <c r="J275" s="228" t="s">
        <v>75</v>
      </c>
      <c r="K275" s="228">
        <v>482</v>
      </c>
      <c r="L275" s="228" t="s">
        <v>75</v>
      </c>
      <c r="M275" s="228">
        <v>540</v>
      </c>
      <c r="N275" s="228" t="s">
        <v>75</v>
      </c>
      <c r="O275" s="228" t="s">
        <v>75</v>
      </c>
      <c r="P275" s="228">
        <v>152</v>
      </c>
      <c r="Q275" s="228" t="s">
        <v>75</v>
      </c>
      <c r="R275" s="228" t="s">
        <v>75</v>
      </c>
      <c r="S275" s="228"/>
    </row>
    <row r="276" spans="1:19" x14ac:dyDescent="0.25">
      <c r="A276" s="228" t="s">
        <v>1343</v>
      </c>
      <c r="B276" s="228" t="s">
        <v>1143</v>
      </c>
      <c r="C276" s="228" t="s">
        <v>891</v>
      </c>
      <c r="D276" s="228" t="s">
        <v>1234</v>
      </c>
      <c r="E276" s="228" t="s">
        <v>75</v>
      </c>
      <c r="F276" s="245" t="s">
        <v>867</v>
      </c>
      <c r="G276" s="228" t="s">
        <v>75</v>
      </c>
      <c r="H276" s="245" t="s">
        <v>1244</v>
      </c>
      <c r="I276" s="228" t="s">
        <v>75</v>
      </c>
      <c r="J276" s="228" t="s">
        <v>75</v>
      </c>
      <c r="K276" s="228">
        <v>482</v>
      </c>
      <c r="L276" s="228" t="s">
        <v>75</v>
      </c>
      <c r="M276" s="228">
        <v>560</v>
      </c>
      <c r="N276" s="228" t="s">
        <v>75</v>
      </c>
      <c r="O276" s="228" t="s">
        <v>75</v>
      </c>
      <c r="P276" s="228">
        <v>152</v>
      </c>
      <c r="Q276" s="228" t="s">
        <v>75</v>
      </c>
      <c r="R276" s="228" t="s">
        <v>75</v>
      </c>
      <c r="S276" s="228"/>
    </row>
    <row r="277" spans="1:19" x14ac:dyDescent="0.25">
      <c r="A277" s="228" t="s">
        <v>1344</v>
      </c>
      <c r="B277" s="228" t="s">
        <v>1236</v>
      </c>
      <c r="C277" s="228" t="s">
        <v>1309</v>
      </c>
      <c r="D277" s="228" t="s">
        <v>1310</v>
      </c>
      <c r="E277" s="228" t="s">
        <v>75</v>
      </c>
      <c r="F277" s="245" t="s">
        <v>878</v>
      </c>
      <c r="G277" s="228" t="s">
        <v>75</v>
      </c>
      <c r="H277" s="228">
        <v>28</v>
      </c>
      <c r="I277" s="228" t="s">
        <v>75</v>
      </c>
      <c r="J277" s="228" t="s">
        <v>75</v>
      </c>
      <c r="K277" s="228">
        <v>39</v>
      </c>
      <c r="L277" s="228" t="s">
        <v>75</v>
      </c>
      <c r="M277" s="228">
        <v>570</v>
      </c>
      <c r="N277" s="228" t="s">
        <v>75</v>
      </c>
      <c r="O277" s="228" t="s">
        <v>75</v>
      </c>
      <c r="P277" s="228">
        <v>6.2</v>
      </c>
      <c r="Q277" s="228" t="s">
        <v>75</v>
      </c>
      <c r="R277" s="228" t="s">
        <v>75</v>
      </c>
      <c r="S277" s="228"/>
    </row>
    <row r="278" spans="1:19" x14ac:dyDescent="0.25">
      <c r="A278" s="228" t="s">
        <v>849</v>
      </c>
      <c r="B278" s="228" t="s">
        <v>75</v>
      </c>
      <c r="C278" s="228" t="s">
        <v>75</v>
      </c>
      <c r="D278" s="228" t="s">
        <v>75</v>
      </c>
      <c r="E278" s="228" t="s">
        <v>75</v>
      </c>
      <c r="F278" s="245" t="s">
        <v>1041</v>
      </c>
      <c r="G278" s="228" t="s">
        <v>75</v>
      </c>
      <c r="H278" s="228">
        <v>28</v>
      </c>
      <c r="I278" s="228" t="s">
        <v>75</v>
      </c>
      <c r="J278" s="228" t="s">
        <v>75</v>
      </c>
      <c r="K278" s="228">
        <v>355</v>
      </c>
      <c r="L278" s="228" t="s">
        <v>75</v>
      </c>
      <c r="M278" s="228">
        <v>570</v>
      </c>
      <c r="N278" s="228" t="s">
        <v>75</v>
      </c>
      <c r="O278" s="228" t="s">
        <v>75</v>
      </c>
      <c r="P278" s="228">
        <v>50</v>
      </c>
      <c r="Q278" s="228" t="s">
        <v>75</v>
      </c>
      <c r="R278" s="228" t="s">
        <v>75</v>
      </c>
      <c r="S278" s="228"/>
    </row>
    <row r="279" spans="1:19" x14ac:dyDescent="0.25">
      <c r="A279" s="228" t="s">
        <v>1345</v>
      </c>
      <c r="B279" s="228" t="s">
        <v>1346</v>
      </c>
      <c r="C279" s="228" t="s">
        <v>891</v>
      </c>
      <c r="D279" s="228" t="s">
        <v>1347</v>
      </c>
      <c r="E279" s="228" t="s">
        <v>75</v>
      </c>
      <c r="F279" s="245" t="s">
        <v>904</v>
      </c>
      <c r="G279" s="228" t="s">
        <v>75</v>
      </c>
      <c r="H279" s="245" t="s">
        <v>874</v>
      </c>
      <c r="I279" s="228" t="s">
        <v>75</v>
      </c>
      <c r="J279" s="228" t="s">
        <v>75</v>
      </c>
      <c r="K279" s="228">
        <v>38</v>
      </c>
      <c r="L279" s="228" t="s">
        <v>75</v>
      </c>
      <c r="M279" s="228">
        <v>540</v>
      </c>
      <c r="N279" s="228" t="s">
        <v>75</v>
      </c>
      <c r="O279" s="228" t="s">
        <v>75</v>
      </c>
      <c r="P279" s="228">
        <v>8.5</v>
      </c>
      <c r="Q279" s="228" t="s">
        <v>75</v>
      </c>
      <c r="R279" s="228" t="s">
        <v>75</v>
      </c>
      <c r="S279" s="228"/>
    </row>
    <row r="280" spans="1:19" x14ac:dyDescent="0.25">
      <c r="A280" s="228" t="s">
        <v>1348</v>
      </c>
      <c r="B280" s="228" t="s">
        <v>1335</v>
      </c>
      <c r="C280" s="228" t="s">
        <v>75</v>
      </c>
      <c r="D280" s="228" t="s">
        <v>1336</v>
      </c>
      <c r="E280" s="228" t="s">
        <v>75</v>
      </c>
      <c r="F280" s="228">
        <v>1020</v>
      </c>
      <c r="G280" s="228" t="s">
        <v>75</v>
      </c>
      <c r="H280" s="228">
        <v>21.5</v>
      </c>
      <c r="I280" s="228" t="s">
        <v>75</v>
      </c>
      <c r="J280" s="228" t="s">
        <v>75</v>
      </c>
      <c r="K280" s="228">
        <v>40</v>
      </c>
      <c r="L280" s="228" t="s">
        <v>75</v>
      </c>
      <c r="M280" s="228">
        <v>602</v>
      </c>
      <c r="N280" s="228" t="s">
        <v>75</v>
      </c>
      <c r="O280" s="228" t="s">
        <v>75</v>
      </c>
      <c r="P280" s="228">
        <v>53</v>
      </c>
      <c r="Q280" s="228" t="s">
        <v>75</v>
      </c>
      <c r="R280" s="228" t="s">
        <v>75</v>
      </c>
      <c r="S280" s="228"/>
    </row>
    <row r="281" spans="1:19" x14ac:dyDescent="0.25">
      <c r="A281" s="228" t="s">
        <v>1349</v>
      </c>
      <c r="B281" s="228" t="s">
        <v>75</v>
      </c>
      <c r="C281" s="228" t="s">
        <v>75</v>
      </c>
      <c r="D281" s="228" t="s">
        <v>1350</v>
      </c>
      <c r="E281" s="228" t="s">
        <v>75</v>
      </c>
      <c r="F281" s="228">
        <v>720</v>
      </c>
      <c r="G281" s="228" t="s">
        <v>75</v>
      </c>
      <c r="H281" s="228">
        <v>11.3</v>
      </c>
      <c r="I281" s="228" t="s">
        <v>75</v>
      </c>
      <c r="J281" s="228" t="s">
        <v>75</v>
      </c>
      <c r="K281" s="228">
        <v>47</v>
      </c>
      <c r="L281" s="228" t="s">
        <v>75</v>
      </c>
      <c r="M281" s="228">
        <v>560</v>
      </c>
      <c r="N281" s="228" t="s">
        <v>75</v>
      </c>
      <c r="O281" s="228" t="s">
        <v>75</v>
      </c>
      <c r="P281" s="228">
        <v>60</v>
      </c>
      <c r="Q281" s="228" t="s">
        <v>75</v>
      </c>
      <c r="R281" s="228" t="s">
        <v>75</v>
      </c>
      <c r="S281" s="228"/>
    </row>
    <row r="282" spans="1:19" x14ac:dyDescent="0.25">
      <c r="A282" s="228" t="s">
        <v>1351</v>
      </c>
      <c r="B282" s="228" t="s">
        <v>1071</v>
      </c>
      <c r="C282" s="228" t="s">
        <v>75</v>
      </c>
      <c r="D282" s="228" t="s">
        <v>1322</v>
      </c>
      <c r="E282" s="228" t="s">
        <v>75</v>
      </c>
      <c r="F282" s="245" t="s">
        <v>904</v>
      </c>
      <c r="G282" s="228" t="s">
        <v>75</v>
      </c>
      <c r="H282" s="245" t="s">
        <v>1178</v>
      </c>
      <c r="I282" s="228" t="s">
        <v>75</v>
      </c>
      <c r="J282" s="228" t="s">
        <v>1106</v>
      </c>
      <c r="K282" s="228">
        <v>380</v>
      </c>
      <c r="L282" s="228" t="s">
        <v>75</v>
      </c>
      <c r="M282" s="228">
        <v>570</v>
      </c>
      <c r="N282" s="228" t="s">
        <v>75</v>
      </c>
      <c r="O282" s="228" t="s">
        <v>75</v>
      </c>
      <c r="P282" s="228">
        <v>58</v>
      </c>
      <c r="Q282" s="228" t="s">
        <v>75</v>
      </c>
      <c r="R282" s="228" t="s">
        <v>75</v>
      </c>
      <c r="S282" s="228"/>
    </row>
    <row r="283" spans="1:19" x14ac:dyDescent="0.25">
      <c r="A283" s="228" t="s">
        <v>1352</v>
      </c>
      <c r="B283" s="228" t="s">
        <v>75</v>
      </c>
      <c r="C283" s="228" t="s">
        <v>75</v>
      </c>
      <c r="D283" s="228" t="s">
        <v>75</v>
      </c>
      <c r="E283" s="228" t="s">
        <v>75</v>
      </c>
      <c r="F283" s="245" t="s">
        <v>904</v>
      </c>
      <c r="G283" s="228" t="s">
        <v>75</v>
      </c>
      <c r="H283" s="245" t="s">
        <v>1178</v>
      </c>
      <c r="I283" s="228" t="s">
        <v>75</v>
      </c>
      <c r="J283" s="228" t="s">
        <v>75</v>
      </c>
      <c r="K283" s="228">
        <v>380</v>
      </c>
      <c r="L283" s="228" t="s">
        <v>75</v>
      </c>
      <c r="M283" s="228">
        <v>580</v>
      </c>
      <c r="N283" s="228" t="s">
        <v>75</v>
      </c>
      <c r="O283" s="228" t="s">
        <v>75</v>
      </c>
      <c r="P283" s="228">
        <v>58</v>
      </c>
      <c r="Q283" s="228" t="s">
        <v>75</v>
      </c>
      <c r="R283" s="228" t="s">
        <v>75</v>
      </c>
      <c r="S283" s="228"/>
    </row>
    <row r="284" spans="1:19" x14ac:dyDescent="0.25">
      <c r="A284" s="228" t="s">
        <v>1353</v>
      </c>
      <c r="B284" s="228" t="s">
        <v>75</v>
      </c>
      <c r="C284" s="228" t="s">
        <v>75</v>
      </c>
      <c r="D284" s="228" t="s">
        <v>75</v>
      </c>
      <c r="E284" s="228" t="s">
        <v>75</v>
      </c>
      <c r="F284" s="245" t="s">
        <v>869</v>
      </c>
      <c r="G284" s="228" t="s">
        <v>75</v>
      </c>
      <c r="H284" s="245" t="s">
        <v>870</v>
      </c>
      <c r="I284" s="228" t="s">
        <v>75</v>
      </c>
      <c r="J284" s="228" t="s">
        <v>75</v>
      </c>
      <c r="K284" s="228">
        <v>470</v>
      </c>
      <c r="L284" s="228" t="s">
        <v>75</v>
      </c>
      <c r="M284" s="228">
        <v>600</v>
      </c>
      <c r="N284" s="228" t="s">
        <v>75</v>
      </c>
      <c r="O284" s="228" t="s">
        <v>75</v>
      </c>
      <c r="P284" s="228">
        <v>313</v>
      </c>
      <c r="Q284" s="228" t="s">
        <v>75</v>
      </c>
      <c r="R284" s="228" t="s">
        <v>75</v>
      </c>
      <c r="S284" s="228"/>
    </row>
    <row r="285" spans="1:19" x14ac:dyDescent="0.25">
      <c r="A285" s="228" t="s">
        <v>1354</v>
      </c>
      <c r="B285" s="228" t="s">
        <v>1143</v>
      </c>
      <c r="C285" s="228" t="s">
        <v>891</v>
      </c>
      <c r="D285" s="228" t="s">
        <v>1234</v>
      </c>
      <c r="E285" s="228" t="s">
        <v>75</v>
      </c>
      <c r="F285" s="245" t="s">
        <v>910</v>
      </c>
      <c r="G285" s="228" t="s">
        <v>75</v>
      </c>
      <c r="H285" s="245" t="s">
        <v>911</v>
      </c>
      <c r="I285" s="228" t="s">
        <v>75</v>
      </c>
      <c r="J285" s="228" t="s">
        <v>75</v>
      </c>
      <c r="K285" s="228">
        <v>298</v>
      </c>
      <c r="L285" s="228" t="s">
        <v>75</v>
      </c>
      <c r="M285" s="228">
        <v>540</v>
      </c>
      <c r="N285" s="228" t="s">
        <v>75</v>
      </c>
      <c r="O285" s="228" t="s">
        <v>75</v>
      </c>
      <c r="P285" s="228">
        <v>169</v>
      </c>
      <c r="Q285" s="228" t="s">
        <v>75</v>
      </c>
      <c r="R285" s="228" t="s">
        <v>75</v>
      </c>
      <c r="S285" s="228"/>
    </row>
    <row r="286" spans="1:19" x14ac:dyDescent="0.25">
      <c r="A286" s="228" t="s">
        <v>1355</v>
      </c>
      <c r="B286" s="228" t="s">
        <v>75</v>
      </c>
      <c r="C286" s="228"/>
      <c r="D286" s="228"/>
      <c r="E286" s="228" t="s">
        <v>75</v>
      </c>
      <c r="F286" s="245" t="s">
        <v>893</v>
      </c>
      <c r="G286" s="228" t="s">
        <v>75</v>
      </c>
      <c r="H286" s="245" t="s">
        <v>1121</v>
      </c>
      <c r="I286" s="228"/>
      <c r="J286" s="228" t="s">
        <v>75</v>
      </c>
      <c r="K286" s="228">
        <v>540</v>
      </c>
      <c r="L286" s="228" t="s">
        <v>75</v>
      </c>
      <c r="M286" s="228">
        <v>540</v>
      </c>
      <c r="N286" s="228" t="s">
        <v>75</v>
      </c>
      <c r="O286" s="228" t="s">
        <v>75</v>
      </c>
      <c r="P286" s="228">
        <v>13.6</v>
      </c>
      <c r="Q286" s="228" t="s">
        <v>75</v>
      </c>
      <c r="R286" s="228" t="s">
        <v>75</v>
      </c>
      <c r="S286" s="228"/>
    </row>
    <row r="287" spans="1:19" x14ac:dyDescent="0.25">
      <c r="A287" s="228" t="s">
        <v>1356</v>
      </c>
      <c r="B287" s="228" t="s">
        <v>1236</v>
      </c>
      <c r="C287" s="228" t="s">
        <v>925</v>
      </c>
      <c r="D287" s="228" t="s">
        <v>1357</v>
      </c>
      <c r="E287" s="228" t="s">
        <v>75</v>
      </c>
      <c r="F287" s="245" t="s">
        <v>878</v>
      </c>
      <c r="G287" s="228" t="s">
        <v>75</v>
      </c>
      <c r="H287" s="228">
        <v>28</v>
      </c>
      <c r="I287" s="228" t="s">
        <v>75</v>
      </c>
      <c r="J287" s="228" t="s">
        <v>75</v>
      </c>
      <c r="K287" s="228">
        <v>39</v>
      </c>
      <c r="L287" s="228" t="s">
        <v>75</v>
      </c>
      <c r="M287" s="228">
        <v>570</v>
      </c>
      <c r="N287" s="228" t="s">
        <v>75</v>
      </c>
      <c r="O287" s="228" t="s">
        <v>75</v>
      </c>
      <c r="P287" s="228">
        <v>6.2</v>
      </c>
      <c r="Q287" s="228" t="s">
        <v>75</v>
      </c>
      <c r="R287" s="228" t="s">
        <v>75</v>
      </c>
      <c r="S287" s="228"/>
    </row>
    <row r="288" spans="1:19" x14ac:dyDescent="0.25">
      <c r="A288" s="228" t="s">
        <v>1358</v>
      </c>
      <c r="B288" s="228" t="s">
        <v>1236</v>
      </c>
      <c r="C288" s="228" t="s">
        <v>925</v>
      </c>
      <c r="D288" s="228" t="s">
        <v>1357</v>
      </c>
      <c r="E288" s="228" t="s">
        <v>75</v>
      </c>
      <c r="F288" s="245" t="s">
        <v>896</v>
      </c>
      <c r="G288" s="228" t="s">
        <v>75</v>
      </c>
      <c r="H288" s="228">
        <v>28</v>
      </c>
      <c r="I288" s="228" t="s">
        <v>75</v>
      </c>
      <c r="J288" s="228" t="s">
        <v>75</v>
      </c>
      <c r="K288" s="228">
        <v>45</v>
      </c>
      <c r="L288" s="228" t="s">
        <v>75</v>
      </c>
      <c r="M288" s="228">
        <v>570</v>
      </c>
      <c r="N288" s="228" t="s">
        <v>75</v>
      </c>
      <c r="O288" s="228" t="s">
        <v>75</v>
      </c>
      <c r="P288" s="228">
        <v>6</v>
      </c>
      <c r="Q288" s="228" t="s">
        <v>75</v>
      </c>
      <c r="R288" s="228" t="s">
        <v>75</v>
      </c>
      <c r="S288" s="228"/>
    </row>
    <row r="289" spans="1:19" x14ac:dyDescent="0.25">
      <c r="A289" s="228" t="s">
        <v>1359</v>
      </c>
      <c r="B289" s="228" t="s">
        <v>1236</v>
      </c>
      <c r="C289" s="228" t="s">
        <v>925</v>
      </c>
      <c r="D289" s="228" t="s">
        <v>1357</v>
      </c>
      <c r="E289" s="228" t="s">
        <v>75</v>
      </c>
      <c r="F289" s="245" t="s">
        <v>879</v>
      </c>
      <c r="G289" s="228" t="s">
        <v>75</v>
      </c>
      <c r="H289" s="228">
        <v>28</v>
      </c>
      <c r="I289" s="228" t="s">
        <v>75</v>
      </c>
      <c r="J289" s="228" t="s">
        <v>75</v>
      </c>
      <c r="K289" s="228">
        <v>39</v>
      </c>
      <c r="L289" s="228" t="s">
        <v>75</v>
      </c>
      <c r="M289" s="228">
        <v>540</v>
      </c>
      <c r="N289" s="228" t="s">
        <v>75</v>
      </c>
      <c r="O289" s="228" t="s">
        <v>75</v>
      </c>
      <c r="P289" s="228">
        <v>7.5</v>
      </c>
      <c r="Q289" s="228" t="s">
        <v>75</v>
      </c>
      <c r="R289" s="228" t="s">
        <v>75</v>
      </c>
      <c r="S289" s="228"/>
    </row>
    <row r="290" spans="1:19" x14ac:dyDescent="0.25">
      <c r="A290" s="228" t="s">
        <v>1360</v>
      </c>
      <c r="B290" s="228" t="s">
        <v>1236</v>
      </c>
      <c r="C290" s="228" t="s">
        <v>925</v>
      </c>
      <c r="D290" s="228" t="s">
        <v>1310</v>
      </c>
      <c r="E290" s="228" t="s">
        <v>75</v>
      </c>
      <c r="F290" s="245" t="s">
        <v>901</v>
      </c>
      <c r="G290" s="228" t="s">
        <v>75</v>
      </c>
      <c r="H290" s="228">
        <v>28</v>
      </c>
      <c r="I290" s="228" t="s">
        <v>75</v>
      </c>
      <c r="J290" s="228" t="s">
        <v>75</v>
      </c>
      <c r="K290" s="228">
        <v>36</v>
      </c>
      <c r="L290" s="228" t="s">
        <v>75</v>
      </c>
      <c r="M290" s="228">
        <v>540</v>
      </c>
      <c r="N290" s="228" t="s">
        <v>75</v>
      </c>
      <c r="O290" s="228" t="s">
        <v>75</v>
      </c>
      <c r="P290" s="228">
        <v>5</v>
      </c>
      <c r="Q290" s="228" t="s">
        <v>75</v>
      </c>
      <c r="R290" s="228" t="s">
        <v>75</v>
      </c>
      <c r="S290" s="228"/>
    </row>
    <row r="291" spans="1:19" x14ac:dyDescent="0.25">
      <c r="A291" s="228" t="s">
        <v>1361</v>
      </c>
      <c r="B291" s="228" t="s">
        <v>75</v>
      </c>
      <c r="C291" s="228" t="s">
        <v>75</v>
      </c>
      <c r="D291" s="228" t="s">
        <v>75</v>
      </c>
      <c r="E291" s="228" t="s">
        <v>75</v>
      </c>
      <c r="F291" s="245" t="s">
        <v>893</v>
      </c>
      <c r="G291" s="228" t="s">
        <v>75</v>
      </c>
      <c r="H291" s="245" t="s">
        <v>1121</v>
      </c>
      <c r="I291" s="228" t="s">
        <v>75</v>
      </c>
      <c r="J291" s="228" t="s">
        <v>75</v>
      </c>
      <c r="K291" s="228">
        <v>540</v>
      </c>
      <c r="L291" s="228" t="s">
        <v>75</v>
      </c>
      <c r="M291" s="228">
        <v>570</v>
      </c>
      <c r="N291" s="228" t="s">
        <v>75</v>
      </c>
      <c r="O291" s="228" t="s">
        <v>75</v>
      </c>
      <c r="P291" s="228">
        <v>13.6</v>
      </c>
      <c r="Q291" s="228" t="s">
        <v>75</v>
      </c>
      <c r="R291" s="228" t="s">
        <v>75</v>
      </c>
      <c r="S291" s="228"/>
    </row>
    <row r="292" spans="1:19" x14ac:dyDescent="0.25">
      <c r="A292" s="228" t="s">
        <v>1362</v>
      </c>
      <c r="B292" s="228" t="s">
        <v>1335</v>
      </c>
      <c r="C292" s="228" t="s">
        <v>75</v>
      </c>
      <c r="D292" s="228" t="s">
        <v>1336</v>
      </c>
      <c r="E292" s="228" t="s">
        <v>75</v>
      </c>
      <c r="F292" s="228">
        <v>1020</v>
      </c>
      <c r="G292" s="228" t="s">
        <v>75</v>
      </c>
      <c r="H292" s="228">
        <v>21.5</v>
      </c>
      <c r="I292" s="228" t="s">
        <v>75</v>
      </c>
      <c r="J292" s="228" t="s">
        <v>75</v>
      </c>
      <c r="K292" s="228">
        <v>40</v>
      </c>
      <c r="L292" s="228" t="s">
        <v>75</v>
      </c>
      <c r="M292" s="228">
        <v>602</v>
      </c>
      <c r="N292" s="228" t="s">
        <v>75</v>
      </c>
      <c r="O292" s="228" t="s">
        <v>75</v>
      </c>
      <c r="P292" s="228">
        <v>53</v>
      </c>
      <c r="Q292" s="228" t="s">
        <v>75</v>
      </c>
      <c r="R292" s="228" t="s">
        <v>75</v>
      </c>
      <c r="S292" s="228"/>
    </row>
    <row r="293" spans="1:19" x14ac:dyDescent="0.25">
      <c r="A293" s="228" t="s">
        <v>1363</v>
      </c>
      <c r="B293" s="228" t="s">
        <v>1143</v>
      </c>
      <c r="C293" s="228" t="s">
        <v>891</v>
      </c>
      <c r="D293" s="228" t="s">
        <v>1234</v>
      </c>
      <c r="E293" s="228" t="s">
        <v>75</v>
      </c>
      <c r="F293" s="245" t="s">
        <v>886</v>
      </c>
      <c r="G293" s="228" t="s">
        <v>75</v>
      </c>
      <c r="H293" s="245" t="s">
        <v>1244</v>
      </c>
      <c r="I293" s="228" t="s">
        <v>75</v>
      </c>
      <c r="J293" s="228" t="s">
        <v>75</v>
      </c>
      <c r="K293" s="228">
        <v>482</v>
      </c>
      <c r="L293" s="228" t="s">
        <v>75</v>
      </c>
      <c r="M293" s="228">
        <v>560</v>
      </c>
      <c r="N293" s="228" t="s">
        <v>75</v>
      </c>
      <c r="O293" s="228" t="s">
        <v>75</v>
      </c>
      <c r="P293" s="228">
        <v>152</v>
      </c>
      <c r="Q293" s="228" t="s">
        <v>75</v>
      </c>
      <c r="R293" s="228" t="s">
        <v>75</v>
      </c>
      <c r="S293" s="228"/>
    </row>
    <row r="294" spans="1:19" x14ac:dyDescent="0.25">
      <c r="A294" s="228" t="s">
        <v>1364</v>
      </c>
      <c r="B294" s="228" t="s">
        <v>75</v>
      </c>
      <c r="C294" s="228" t="s">
        <v>75</v>
      </c>
      <c r="D294" s="228" t="s">
        <v>75</v>
      </c>
      <c r="E294" s="228" t="s">
        <v>75</v>
      </c>
      <c r="F294" s="245" t="s">
        <v>869</v>
      </c>
      <c r="G294" s="228" t="s">
        <v>75</v>
      </c>
      <c r="H294" s="245" t="s">
        <v>870</v>
      </c>
      <c r="I294" s="228" t="s">
        <v>75</v>
      </c>
      <c r="J294" s="228" t="s">
        <v>75</v>
      </c>
      <c r="K294" s="228">
        <v>470</v>
      </c>
      <c r="L294" s="228" t="s">
        <v>75</v>
      </c>
      <c r="M294" s="228">
        <v>600</v>
      </c>
      <c r="N294" s="228" t="s">
        <v>75</v>
      </c>
      <c r="O294" s="228" t="s">
        <v>75</v>
      </c>
      <c r="P294" s="228">
        <v>313</v>
      </c>
      <c r="Q294" s="228" t="s">
        <v>75</v>
      </c>
      <c r="R294" s="228" t="s">
        <v>75</v>
      </c>
      <c r="S294" s="228"/>
    </row>
    <row r="295" spans="1:19" x14ac:dyDescent="0.25">
      <c r="A295" s="228" t="s">
        <v>1365</v>
      </c>
      <c r="B295" s="228" t="s">
        <v>75</v>
      </c>
      <c r="C295" s="228" t="s">
        <v>75</v>
      </c>
      <c r="D295" s="228" t="s">
        <v>75</v>
      </c>
      <c r="E295" s="228" t="s">
        <v>75</v>
      </c>
      <c r="F295" s="245" t="s">
        <v>878</v>
      </c>
      <c r="G295" s="228" t="s">
        <v>75</v>
      </c>
      <c r="H295" s="228">
        <v>28</v>
      </c>
      <c r="I295" s="228" t="s">
        <v>75</v>
      </c>
      <c r="J295" s="228" t="s">
        <v>75</v>
      </c>
      <c r="K295" s="228">
        <v>39</v>
      </c>
      <c r="L295" s="228" t="s">
        <v>75</v>
      </c>
      <c r="M295" s="228">
        <v>570</v>
      </c>
      <c r="N295" s="228" t="s">
        <v>75</v>
      </c>
      <c r="O295" s="228" t="s">
        <v>75</v>
      </c>
      <c r="P295" s="228">
        <v>6.2</v>
      </c>
      <c r="Q295" s="228" t="s">
        <v>75</v>
      </c>
      <c r="R295" s="228" t="s">
        <v>75</v>
      </c>
      <c r="S295" s="228"/>
    </row>
    <row r="296" spans="1:19" x14ac:dyDescent="0.25">
      <c r="A296" s="228" t="s">
        <v>787</v>
      </c>
      <c r="B296" s="228" t="s">
        <v>1366</v>
      </c>
      <c r="C296" s="228" t="s">
        <v>1233</v>
      </c>
      <c r="D296" s="228" t="s">
        <v>1367</v>
      </c>
      <c r="E296" s="228" t="s">
        <v>75</v>
      </c>
      <c r="F296" s="228">
        <v>1020</v>
      </c>
      <c r="G296" s="228" t="s">
        <v>75</v>
      </c>
      <c r="H296" s="228">
        <v>12.9</v>
      </c>
      <c r="I296" s="228"/>
      <c r="J296" s="228" t="s">
        <v>75</v>
      </c>
      <c r="K296" s="228">
        <v>47.9</v>
      </c>
      <c r="L296" s="228" t="s">
        <v>75</v>
      </c>
      <c r="M296" s="228">
        <v>603</v>
      </c>
      <c r="N296" s="228" t="s">
        <v>75</v>
      </c>
      <c r="O296" s="228" t="s">
        <v>75</v>
      </c>
      <c r="P296" s="228">
        <v>60.4</v>
      </c>
      <c r="Q296" s="228" t="s">
        <v>75</v>
      </c>
      <c r="R296" s="228" t="s">
        <v>75</v>
      </c>
      <c r="S296" s="228"/>
    </row>
    <row r="297" spans="1:19" x14ac:dyDescent="0.25">
      <c r="A297" s="228" t="s">
        <v>1368</v>
      </c>
      <c r="B297" s="228" t="s">
        <v>75</v>
      </c>
      <c r="C297" s="228" t="s">
        <v>75</v>
      </c>
      <c r="D297" s="228" t="s">
        <v>75</v>
      </c>
      <c r="E297" s="228" t="s">
        <v>75</v>
      </c>
      <c r="F297" s="245" t="s">
        <v>888</v>
      </c>
      <c r="G297" s="228" t="s">
        <v>75</v>
      </c>
      <c r="H297" s="245" t="s">
        <v>889</v>
      </c>
      <c r="I297" s="228" t="s">
        <v>75</v>
      </c>
      <c r="J297" s="228" t="s">
        <v>75</v>
      </c>
      <c r="K297" s="228">
        <v>380</v>
      </c>
      <c r="L297" s="228" t="s">
        <v>75</v>
      </c>
      <c r="M297" s="228">
        <v>540</v>
      </c>
      <c r="N297" s="228" t="s">
        <v>75</v>
      </c>
      <c r="O297" s="228" t="s">
        <v>75</v>
      </c>
      <c r="P297" s="228">
        <v>58</v>
      </c>
      <c r="Q297" s="228" t="s">
        <v>75</v>
      </c>
      <c r="R297" s="228" t="s">
        <v>75</v>
      </c>
      <c r="S297" s="228"/>
    </row>
    <row r="298" spans="1:19" x14ac:dyDescent="0.25">
      <c r="A298" s="228" t="s">
        <v>1369</v>
      </c>
      <c r="B298" s="228" t="s">
        <v>75</v>
      </c>
      <c r="C298" s="228" t="s">
        <v>75</v>
      </c>
      <c r="D298" s="228" t="s">
        <v>75</v>
      </c>
      <c r="E298" s="228" t="s">
        <v>75</v>
      </c>
      <c r="F298" s="245" t="s">
        <v>907</v>
      </c>
      <c r="G298" s="228" t="s">
        <v>75</v>
      </c>
      <c r="H298" s="245" t="s">
        <v>1287</v>
      </c>
      <c r="I298" s="228" t="s">
        <v>75</v>
      </c>
      <c r="J298" s="228" t="s">
        <v>75</v>
      </c>
      <c r="K298" s="228">
        <v>508</v>
      </c>
      <c r="L298" s="228" t="s">
        <v>75</v>
      </c>
      <c r="M298" s="228">
        <v>590</v>
      </c>
      <c r="N298" s="228" t="s">
        <v>75</v>
      </c>
      <c r="O298" s="228" t="s">
        <v>75</v>
      </c>
      <c r="P298" s="228">
        <v>307</v>
      </c>
      <c r="Q298" s="228" t="s">
        <v>75</v>
      </c>
      <c r="R298" s="228" t="s">
        <v>75</v>
      </c>
      <c r="S298" s="228"/>
    </row>
    <row r="299" spans="1:19" x14ac:dyDescent="0.25">
      <c r="A299" s="228" t="s">
        <v>829</v>
      </c>
      <c r="B299" s="228" t="s">
        <v>75</v>
      </c>
      <c r="C299" s="228" t="s">
        <v>75</v>
      </c>
      <c r="D299" s="228" t="s">
        <v>75</v>
      </c>
      <c r="E299" s="228" t="s">
        <v>75</v>
      </c>
      <c r="F299" s="245" t="s">
        <v>896</v>
      </c>
      <c r="G299" s="228" t="s">
        <v>75</v>
      </c>
      <c r="H299" s="228">
        <v>28</v>
      </c>
      <c r="I299" s="228" t="s">
        <v>75</v>
      </c>
      <c r="J299" s="228" t="s">
        <v>75</v>
      </c>
      <c r="K299" s="228">
        <v>375</v>
      </c>
      <c r="L299" s="228" t="s">
        <v>75</v>
      </c>
      <c r="M299" s="228">
        <v>570</v>
      </c>
      <c r="N299" s="228" t="s">
        <v>75</v>
      </c>
      <c r="O299" s="228" t="s">
        <v>75</v>
      </c>
      <c r="P299" s="228">
        <v>313</v>
      </c>
      <c r="Q299" s="228" t="s">
        <v>75</v>
      </c>
      <c r="R299" s="228" t="s">
        <v>75</v>
      </c>
      <c r="S299" s="228"/>
    </row>
    <row r="300" spans="1:19" x14ac:dyDescent="0.25">
      <c r="A300" s="228" t="s">
        <v>1370</v>
      </c>
      <c r="B300" s="228" t="s">
        <v>75</v>
      </c>
      <c r="C300" s="228" t="s">
        <v>75</v>
      </c>
      <c r="D300" s="228" t="s">
        <v>75</v>
      </c>
      <c r="E300" s="228" t="s">
        <v>75</v>
      </c>
      <c r="F300" s="245" t="s">
        <v>1371</v>
      </c>
      <c r="G300" s="228" t="s">
        <v>75</v>
      </c>
      <c r="H300" s="228">
        <v>28</v>
      </c>
      <c r="I300" s="228" t="s">
        <v>75</v>
      </c>
      <c r="J300" s="228" t="s">
        <v>75</v>
      </c>
      <c r="K300" s="228">
        <v>375</v>
      </c>
      <c r="L300" s="228" t="s">
        <v>75</v>
      </c>
      <c r="M300" s="228">
        <v>570</v>
      </c>
      <c r="N300" s="228" t="s">
        <v>75</v>
      </c>
      <c r="O300" s="228" t="s">
        <v>75</v>
      </c>
      <c r="P300" s="228">
        <v>313</v>
      </c>
      <c r="Q300" s="228" t="s">
        <v>75</v>
      </c>
      <c r="R300" s="228" t="s">
        <v>75</v>
      </c>
      <c r="S300" s="228"/>
    </row>
    <row r="301" spans="1:19" x14ac:dyDescent="0.25">
      <c r="A301" s="228" t="s">
        <v>781</v>
      </c>
      <c r="B301" s="228" t="s">
        <v>75</v>
      </c>
      <c r="C301" s="228" t="s">
        <v>75</v>
      </c>
      <c r="D301" s="228" t="s">
        <v>75</v>
      </c>
      <c r="E301" s="228" t="s">
        <v>75</v>
      </c>
      <c r="F301" s="228">
        <v>1020</v>
      </c>
      <c r="G301" s="228" t="s">
        <v>75</v>
      </c>
      <c r="H301" s="228">
        <v>16.5</v>
      </c>
      <c r="I301" s="228" t="s">
        <v>75</v>
      </c>
      <c r="J301" s="228" t="s">
        <v>75</v>
      </c>
      <c r="K301" s="228">
        <v>563</v>
      </c>
      <c r="L301" s="228" t="s">
        <v>75</v>
      </c>
      <c r="M301" s="228">
        <v>570</v>
      </c>
      <c r="N301" s="228" t="s">
        <v>75</v>
      </c>
      <c r="O301" s="228" t="s">
        <v>75</v>
      </c>
      <c r="P301" s="228">
        <v>280</v>
      </c>
      <c r="Q301" s="228" t="s">
        <v>75</v>
      </c>
      <c r="R301" s="228" t="s">
        <v>75</v>
      </c>
      <c r="S301" s="228"/>
    </row>
    <row r="302" spans="1:19" x14ac:dyDescent="0.25">
      <c r="A302" s="228" t="s">
        <v>1372</v>
      </c>
      <c r="B302" s="228" t="s">
        <v>1366</v>
      </c>
      <c r="C302" s="228" t="s">
        <v>1233</v>
      </c>
      <c r="D302" s="228" t="s">
        <v>1367</v>
      </c>
      <c r="E302" s="228" t="s">
        <v>75</v>
      </c>
      <c r="F302" s="228">
        <v>1020</v>
      </c>
      <c r="G302" s="228" t="s">
        <v>75</v>
      </c>
      <c r="H302" s="228">
        <v>12.9</v>
      </c>
      <c r="I302" s="228"/>
      <c r="J302" s="228" t="s">
        <v>75</v>
      </c>
      <c r="K302" s="228">
        <v>47.9</v>
      </c>
      <c r="L302" s="228" t="s">
        <v>75</v>
      </c>
      <c r="M302" s="228">
        <v>570</v>
      </c>
      <c r="N302" s="228" t="s">
        <v>75</v>
      </c>
      <c r="O302" s="228" t="s">
        <v>75</v>
      </c>
      <c r="P302" s="228">
        <v>60.4</v>
      </c>
      <c r="Q302" s="228" t="s">
        <v>75</v>
      </c>
      <c r="R302" s="228" t="s">
        <v>75</v>
      </c>
      <c r="S302" s="228"/>
    </row>
    <row r="303" spans="1:19" x14ac:dyDescent="0.25">
      <c r="A303" s="228" t="s">
        <v>1373</v>
      </c>
      <c r="B303" s="228" t="s">
        <v>75</v>
      </c>
      <c r="C303" s="228" t="s">
        <v>75</v>
      </c>
      <c r="D303" s="228" t="s">
        <v>75</v>
      </c>
      <c r="E303" s="228" t="s">
        <v>75</v>
      </c>
      <c r="F303" s="245" t="s">
        <v>888</v>
      </c>
      <c r="G303" s="228" t="s">
        <v>75</v>
      </c>
      <c r="H303" s="245" t="s">
        <v>889</v>
      </c>
      <c r="I303" s="228" t="s">
        <v>75</v>
      </c>
      <c r="J303" s="228" t="s">
        <v>75</v>
      </c>
      <c r="K303" s="228">
        <v>380</v>
      </c>
      <c r="L303" s="228" t="s">
        <v>75</v>
      </c>
      <c r="M303" s="228">
        <v>603</v>
      </c>
      <c r="N303" s="228" t="s">
        <v>75</v>
      </c>
      <c r="O303" s="228" t="s">
        <v>75</v>
      </c>
      <c r="P303" s="228">
        <v>58</v>
      </c>
      <c r="Q303" s="228" t="s">
        <v>75</v>
      </c>
      <c r="R303" s="228" t="s">
        <v>75</v>
      </c>
      <c r="S303" s="228"/>
    </row>
    <row r="304" spans="1:19" x14ac:dyDescent="0.25">
      <c r="A304" s="228" t="s">
        <v>1374</v>
      </c>
      <c r="B304" s="228" t="s">
        <v>75</v>
      </c>
      <c r="C304" s="228" t="s">
        <v>75</v>
      </c>
      <c r="D304" s="228" t="s">
        <v>75</v>
      </c>
      <c r="E304" s="228" t="s">
        <v>75</v>
      </c>
      <c r="F304" s="245" t="s">
        <v>907</v>
      </c>
      <c r="G304" s="228" t="s">
        <v>75</v>
      </c>
      <c r="H304" s="245" t="s">
        <v>1287</v>
      </c>
      <c r="I304" s="228" t="s">
        <v>75</v>
      </c>
      <c r="J304" s="228" t="s">
        <v>75</v>
      </c>
      <c r="K304" s="228">
        <v>508</v>
      </c>
      <c r="L304" s="228" t="s">
        <v>75</v>
      </c>
      <c r="M304" s="228">
        <v>590</v>
      </c>
      <c r="N304" s="228" t="s">
        <v>75</v>
      </c>
      <c r="O304" s="228" t="s">
        <v>75</v>
      </c>
      <c r="P304" s="228">
        <v>307</v>
      </c>
      <c r="Q304" s="228" t="s">
        <v>75</v>
      </c>
      <c r="R304" s="228" t="s">
        <v>75</v>
      </c>
      <c r="S304" s="228"/>
    </row>
    <row r="305" spans="1:19" x14ac:dyDescent="0.25">
      <c r="A305" s="228" t="s">
        <v>1375</v>
      </c>
      <c r="B305" s="228" t="s">
        <v>75</v>
      </c>
      <c r="C305" s="228" t="s">
        <v>75</v>
      </c>
      <c r="D305" s="228" t="s">
        <v>75</v>
      </c>
      <c r="E305" s="228" t="s">
        <v>75</v>
      </c>
      <c r="F305" s="245" t="s">
        <v>896</v>
      </c>
      <c r="G305" s="228" t="s">
        <v>75</v>
      </c>
      <c r="H305" s="228">
        <v>32</v>
      </c>
      <c r="I305" s="228" t="s">
        <v>75</v>
      </c>
      <c r="J305" s="228" t="s">
        <v>75</v>
      </c>
      <c r="K305" s="228">
        <v>432</v>
      </c>
      <c r="L305" s="228" t="s">
        <v>75</v>
      </c>
      <c r="M305" s="228">
        <v>570</v>
      </c>
      <c r="N305" s="228" t="s">
        <v>75</v>
      </c>
      <c r="O305" s="228" t="s">
        <v>75</v>
      </c>
      <c r="P305" s="228">
        <v>49</v>
      </c>
      <c r="Q305" s="228" t="s">
        <v>75</v>
      </c>
      <c r="R305" s="228" t="s">
        <v>75</v>
      </c>
      <c r="S305" s="228"/>
    </row>
    <row r="306" spans="1:19" x14ac:dyDescent="0.25">
      <c r="A306" s="228" t="s">
        <v>1376</v>
      </c>
      <c r="B306" s="228" t="s">
        <v>75</v>
      </c>
      <c r="C306" s="228" t="s">
        <v>75</v>
      </c>
      <c r="D306" s="228" t="s">
        <v>75</v>
      </c>
      <c r="E306" s="228" t="s">
        <v>75</v>
      </c>
      <c r="F306" s="245" t="s">
        <v>1371</v>
      </c>
      <c r="G306" s="228" t="s">
        <v>75</v>
      </c>
      <c r="H306" s="228">
        <v>28</v>
      </c>
      <c r="I306" s="228" t="s">
        <v>75</v>
      </c>
      <c r="J306" s="228" t="s">
        <v>75</v>
      </c>
      <c r="K306" s="228">
        <v>39</v>
      </c>
      <c r="L306" s="228" t="s">
        <v>75</v>
      </c>
      <c r="M306" s="228">
        <v>570</v>
      </c>
      <c r="N306" s="228" t="s">
        <v>75</v>
      </c>
      <c r="O306" s="228" t="s">
        <v>75</v>
      </c>
      <c r="P306" s="228">
        <v>6.2</v>
      </c>
      <c r="Q306" s="228" t="s">
        <v>75</v>
      </c>
      <c r="R306" s="228" t="s">
        <v>75</v>
      </c>
      <c r="S306" s="228"/>
    </row>
    <row r="307" spans="1:19" x14ac:dyDescent="0.25">
      <c r="A307" s="228" t="s">
        <v>1377</v>
      </c>
      <c r="B307" s="228" t="s">
        <v>1378</v>
      </c>
      <c r="C307" s="228" t="s">
        <v>1233</v>
      </c>
      <c r="D307" s="228" t="s">
        <v>1379</v>
      </c>
      <c r="E307" s="228" t="s">
        <v>75</v>
      </c>
      <c r="F307" s="228">
        <v>1020</v>
      </c>
      <c r="G307" s="228" t="s">
        <v>75</v>
      </c>
      <c r="H307" s="228">
        <v>16</v>
      </c>
      <c r="I307" s="228" t="s">
        <v>75</v>
      </c>
      <c r="J307" s="228" t="s">
        <v>80</v>
      </c>
      <c r="K307" s="228">
        <v>521</v>
      </c>
      <c r="L307" s="228">
        <v>538</v>
      </c>
      <c r="M307" s="228">
        <v>609</v>
      </c>
      <c r="N307" s="228" t="s">
        <v>75</v>
      </c>
      <c r="O307" s="228">
        <v>20.5</v>
      </c>
      <c r="P307" s="228">
        <v>362</v>
      </c>
      <c r="Q307" s="228" t="s">
        <v>75</v>
      </c>
      <c r="R307" s="228">
        <v>86</v>
      </c>
      <c r="S307" s="228">
        <v>1</v>
      </c>
    </row>
    <row r="308" spans="1:19" x14ac:dyDescent="0.25">
      <c r="A308" s="228" t="s">
        <v>1380</v>
      </c>
      <c r="B308" s="228" t="s">
        <v>1249</v>
      </c>
      <c r="C308" s="228" t="s">
        <v>75</v>
      </c>
      <c r="D308" s="228" t="s">
        <v>1250</v>
      </c>
      <c r="E308" s="228" t="s">
        <v>75</v>
      </c>
      <c r="F308" s="245" t="s">
        <v>888</v>
      </c>
      <c r="G308" s="228" t="s">
        <v>75</v>
      </c>
      <c r="H308" s="245" t="s">
        <v>912</v>
      </c>
      <c r="I308" s="228" t="s">
        <v>75</v>
      </c>
      <c r="J308" s="228" t="s">
        <v>75</v>
      </c>
      <c r="K308" s="228">
        <v>560</v>
      </c>
      <c r="L308" s="228" t="s">
        <v>75</v>
      </c>
      <c r="M308" s="228">
        <v>570</v>
      </c>
      <c r="N308" s="228" t="s">
        <v>75</v>
      </c>
      <c r="O308" s="228" t="s">
        <v>75</v>
      </c>
      <c r="P308" s="228">
        <v>301</v>
      </c>
      <c r="Q308" s="228" t="s">
        <v>75</v>
      </c>
      <c r="R308" s="228" t="s">
        <v>75</v>
      </c>
      <c r="S308" s="228">
        <v>1</v>
      </c>
    </row>
    <row r="309" spans="1:19" x14ac:dyDescent="0.25">
      <c r="A309" s="228" t="s">
        <v>1381</v>
      </c>
      <c r="B309" s="228" t="s">
        <v>1249</v>
      </c>
      <c r="C309" s="228" t="s">
        <v>883</v>
      </c>
      <c r="D309" s="228" t="s">
        <v>1250</v>
      </c>
      <c r="E309" s="228" t="s">
        <v>75</v>
      </c>
      <c r="F309" s="245" t="s">
        <v>907</v>
      </c>
      <c r="G309" s="228" t="s">
        <v>75</v>
      </c>
      <c r="H309" s="245" t="s">
        <v>908</v>
      </c>
      <c r="I309" s="228" t="s">
        <v>75</v>
      </c>
      <c r="J309" s="228" t="s">
        <v>1280</v>
      </c>
      <c r="K309" s="228">
        <v>540</v>
      </c>
      <c r="L309" s="228" t="s">
        <v>75</v>
      </c>
      <c r="M309" s="228">
        <v>628</v>
      </c>
      <c r="N309" s="228" t="s">
        <v>75</v>
      </c>
      <c r="O309" s="228" t="s">
        <v>75</v>
      </c>
      <c r="P309" s="228">
        <v>396</v>
      </c>
      <c r="Q309" s="228" t="s">
        <v>75</v>
      </c>
      <c r="R309" s="228" t="s">
        <v>75</v>
      </c>
      <c r="S309" s="228">
        <v>1</v>
      </c>
    </row>
    <row r="310" spans="1:19" x14ac:dyDescent="0.25">
      <c r="A310" s="228" t="s">
        <v>1382</v>
      </c>
      <c r="B310" s="228" t="s">
        <v>1249</v>
      </c>
      <c r="C310" s="228" t="s">
        <v>75</v>
      </c>
      <c r="D310" s="228" t="s">
        <v>1250</v>
      </c>
      <c r="E310" s="228" t="s">
        <v>75</v>
      </c>
      <c r="F310" s="245" t="s">
        <v>1383</v>
      </c>
      <c r="G310" s="228" t="s">
        <v>75</v>
      </c>
      <c r="H310" s="228">
        <v>16</v>
      </c>
      <c r="I310" s="228" t="s">
        <v>75</v>
      </c>
      <c r="J310" s="228" t="s">
        <v>75</v>
      </c>
      <c r="K310" s="228">
        <v>532</v>
      </c>
      <c r="L310" s="228" t="s">
        <v>75</v>
      </c>
      <c r="M310" s="228">
        <v>570</v>
      </c>
      <c r="N310" s="228" t="s">
        <v>75</v>
      </c>
      <c r="O310" s="228" t="s">
        <v>75</v>
      </c>
      <c r="P310" s="228">
        <v>267</v>
      </c>
      <c r="Q310" s="228" t="s">
        <v>75</v>
      </c>
      <c r="R310" s="228" t="s">
        <v>75</v>
      </c>
      <c r="S310" s="228">
        <v>1</v>
      </c>
    </row>
    <row r="311" spans="1:19" x14ac:dyDescent="0.25">
      <c r="A311" s="228" t="s">
        <v>1384</v>
      </c>
      <c r="B311" s="228" t="s">
        <v>1249</v>
      </c>
      <c r="C311" s="228" t="s">
        <v>75</v>
      </c>
      <c r="D311" s="228" t="s">
        <v>1250</v>
      </c>
      <c r="E311" s="228" t="s">
        <v>75</v>
      </c>
      <c r="F311" s="245" t="s">
        <v>896</v>
      </c>
      <c r="G311" s="228" t="s">
        <v>75</v>
      </c>
      <c r="H311" s="228">
        <v>16</v>
      </c>
      <c r="I311" s="228" t="s">
        <v>75</v>
      </c>
      <c r="J311" s="228" t="s">
        <v>75</v>
      </c>
      <c r="K311" s="228">
        <v>524</v>
      </c>
      <c r="L311" s="228" t="s">
        <v>75</v>
      </c>
      <c r="M311" s="228">
        <v>570</v>
      </c>
      <c r="N311" s="228" t="s">
        <v>75</v>
      </c>
      <c r="O311" s="228" t="s">
        <v>75</v>
      </c>
      <c r="P311" s="228">
        <v>180</v>
      </c>
      <c r="Q311" s="228" t="s">
        <v>75</v>
      </c>
      <c r="R311" s="228" t="s">
        <v>75</v>
      </c>
      <c r="S311" s="228">
        <v>1</v>
      </c>
    </row>
    <row r="312" spans="1:19" x14ac:dyDescent="0.25">
      <c r="A312" s="228" t="s">
        <v>1385</v>
      </c>
      <c r="B312" s="228" t="s">
        <v>1249</v>
      </c>
      <c r="C312" s="228" t="s">
        <v>75</v>
      </c>
      <c r="D312" s="228" t="s">
        <v>1250</v>
      </c>
      <c r="E312" s="228" t="s">
        <v>75</v>
      </c>
      <c r="F312" s="245" t="s">
        <v>1386</v>
      </c>
      <c r="G312" s="228" t="s">
        <v>75</v>
      </c>
      <c r="H312" s="228">
        <v>16</v>
      </c>
      <c r="I312" s="228" t="s">
        <v>75</v>
      </c>
      <c r="J312" s="228" t="s">
        <v>75</v>
      </c>
      <c r="K312" s="228">
        <v>532</v>
      </c>
      <c r="L312" s="228" t="s">
        <v>75</v>
      </c>
      <c r="M312" s="228">
        <v>570</v>
      </c>
      <c r="N312" s="228" t="s">
        <v>75</v>
      </c>
      <c r="O312" s="228" t="s">
        <v>75</v>
      </c>
      <c r="P312" s="228">
        <v>267</v>
      </c>
      <c r="Q312" s="228" t="s">
        <v>75</v>
      </c>
      <c r="R312" s="228" t="s">
        <v>75</v>
      </c>
      <c r="S312" s="228">
        <v>1</v>
      </c>
    </row>
    <row r="313" spans="1:19" x14ac:dyDescent="0.25">
      <c r="A313" s="228" t="s">
        <v>806</v>
      </c>
      <c r="B313" s="228" t="s">
        <v>1366</v>
      </c>
      <c r="C313" s="228" t="s">
        <v>1233</v>
      </c>
      <c r="D313" s="228" t="s">
        <v>1367</v>
      </c>
      <c r="E313" s="228" t="s">
        <v>75</v>
      </c>
      <c r="F313" s="228">
        <v>1020</v>
      </c>
      <c r="G313" s="228" t="s">
        <v>75</v>
      </c>
      <c r="H313" s="228">
        <v>12.9</v>
      </c>
      <c r="I313" s="228"/>
      <c r="J313" s="228" t="s">
        <v>75</v>
      </c>
      <c r="K313" s="228">
        <v>47.9</v>
      </c>
      <c r="L313" s="228" t="s">
        <v>75</v>
      </c>
      <c r="M313" s="228">
        <v>603</v>
      </c>
      <c r="N313" s="228" t="s">
        <v>75</v>
      </c>
      <c r="O313" s="228" t="s">
        <v>75</v>
      </c>
      <c r="P313" s="228">
        <v>60.4</v>
      </c>
      <c r="Q313" s="228" t="s">
        <v>75</v>
      </c>
      <c r="R313" s="228" t="s">
        <v>75</v>
      </c>
      <c r="S313" s="228"/>
    </row>
    <row r="314" spans="1:19" x14ac:dyDescent="0.25">
      <c r="A314" s="228" t="s">
        <v>1387</v>
      </c>
      <c r="B314" s="228" t="s">
        <v>75</v>
      </c>
      <c r="C314" s="228" t="s">
        <v>75</v>
      </c>
      <c r="D314" s="228" t="s">
        <v>75</v>
      </c>
      <c r="E314" s="228" t="s">
        <v>75</v>
      </c>
      <c r="F314" s="245" t="s">
        <v>888</v>
      </c>
      <c r="G314" s="228" t="s">
        <v>75</v>
      </c>
      <c r="H314" s="245" t="s">
        <v>889</v>
      </c>
      <c r="I314" s="228" t="s">
        <v>75</v>
      </c>
      <c r="J314" s="228" t="s">
        <v>75</v>
      </c>
      <c r="K314" s="228">
        <v>560</v>
      </c>
      <c r="L314" s="228" t="s">
        <v>75</v>
      </c>
      <c r="M314" s="228">
        <v>570</v>
      </c>
      <c r="N314" s="228" t="s">
        <v>75</v>
      </c>
      <c r="O314" s="228" t="s">
        <v>75</v>
      </c>
      <c r="P314" s="228">
        <v>301</v>
      </c>
      <c r="Q314" s="228" t="s">
        <v>75</v>
      </c>
      <c r="R314" s="228" t="s">
        <v>75</v>
      </c>
      <c r="S314" s="228"/>
    </row>
    <row r="315" spans="1:19" x14ac:dyDescent="0.25">
      <c r="A315" s="228" t="s">
        <v>1388</v>
      </c>
      <c r="B315" s="228" t="s">
        <v>1389</v>
      </c>
      <c r="C315" s="228" t="s">
        <v>883</v>
      </c>
      <c r="D315" s="228" t="s">
        <v>1390</v>
      </c>
      <c r="E315" s="228" t="s">
        <v>75</v>
      </c>
      <c r="F315" s="245" t="s">
        <v>907</v>
      </c>
      <c r="G315" s="228" t="s">
        <v>75</v>
      </c>
      <c r="H315" s="245" t="s">
        <v>1287</v>
      </c>
      <c r="I315" s="228" t="s">
        <v>75</v>
      </c>
      <c r="J315" s="228" t="s">
        <v>1280</v>
      </c>
      <c r="K315" s="228">
        <v>540</v>
      </c>
      <c r="L315" s="228" t="s">
        <v>75</v>
      </c>
      <c r="M315" s="228">
        <v>628</v>
      </c>
      <c r="N315" s="228" t="s">
        <v>75</v>
      </c>
      <c r="O315" s="228" t="s">
        <v>75</v>
      </c>
      <c r="P315" s="228">
        <v>396</v>
      </c>
      <c r="Q315" s="228" t="s">
        <v>75</v>
      </c>
      <c r="R315" s="228" t="s">
        <v>75</v>
      </c>
      <c r="S315" s="228"/>
    </row>
    <row r="316" spans="1:19" x14ac:dyDescent="0.25">
      <c r="A316" s="228" t="s">
        <v>1391</v>
      </c>
      <c r="B316" s="228" t="s">
        <v>75</v>
      </c>
      <c r="C316" s="228" t="s">
        <v>75</v>
      </c>
      <c r="D316" s="228" t="s">
        <v>75</v>
      </c>
      <c r="E316" s="228" t="s">
        <v>75</v>
      </c>
      <c r="F316" s="245" t="s">
        <v>1035</v>
      </c>
      <c r="G316" s="228" t="s">
        <v>75</v>
      </c>
      <c r="H316" s="228">
        <v>32</v>
      </c>
      <c r="I316" s="228" t="s">
        <v>75</v>
      </c>
      <c r="J316" s="228" t="s">
        <v>75</v>
      </c>
      <c r="K316" s="228">
        <v>532</v>
      </c>
      <c r="L316" s="228" t="s">
        <v>75</v>
      </c>
      <c r="M316" s="228">
        <v>570</v>
      </c>
      <c r="N316" s="228" t="s">
        <v>75</v>
      </c>
      <c r="O316" s="228" t="s">
        <v>75</v>
      </c>
      <c r="P316" s="228">
        <v>267</v>
      </c>
      <c r="Q316" s="228" t="s">
        <v>75</v>
      </c>
      <c r="R316" s="228" t="s">
        <v>75</v>
      </c>
      <c r="S316" s="228"/>
    </row>
    <row r="317" spans="1:19" x14ac:dyDescent="0.25">
      <c r="A317" s="228" t="s">
        <v>1392</v>
      </c>
      <c r="B317" s="228" t="s">
        <v>75</v>
      </c>
      <c r="C317" s="228" t="s">
        <v>75</v>
      </c>
      <c r="D317" s="228" t="s">
        <v>75</v>
      </c>
      <c r="E317" s="228" t="s">
        <v>75</v>
      </c>
      <c r="F317" s="245" t="s">
        <v>896</v>
      </c>
      <c r="G317" s="228" t="s">
        <v>75</v>
      </c>
      <c r="H317" s="228">
        <v>32</v>
      </c>
      <c r="I317" s="228" t="s">
        <v>75</v>
      </c>
      <c r="J317" s="228" t="s">
        <v>75</v>
      </c>
      <c r="K317" s="228">
        <v>524</v>
      </c>
      <c r="L317" s="228" t="s">
        <v>75</v>
      </c>
      <c r="M317" s="228">
        <v>570</v>
      </c>
      <c r="N317" s="228" t="s">
        <v>75</v>
      </c>
      <c r="O317" s="228" t="s">
        <v>75</v>
      </c>
      <c r="P317" s="228">
        <v>180</v>
      </c>
      <c r="Q317" s="228" t="s">
        <v>75</v>
      </c>
      <c r="R317" s="228" t="s">
        <v>75</v>
      </c>
      <c r="S317" s="228"/>
    </row>
    <row r="318" spans="1:19" x14ac:dyDescent="0.25">
      <c r="A318" s="228" t="s">
        <v>1393</v>
      </c>
      <c r="B318" s="228" t="s">
        <v>75</v>
      </c>
      <c r="C318" s="228" t="s">
        <v>75</v>
      </c>
      <c r="D318" s="228" t="s">
        <v>75</v>
      </c>
      <c r="E318" s="228" t="s">
        <v>75</v>
      </c>
      <c r="F318" s="245" t="s">
        <v>1371</v>
      </c>
      <c r="G318" s="228" t="s">
        <v>75</v>
      </c>
      <c r="H318" s="228">
        <v>28</v>
      </c>
      <c r="I318" s="228" t="s">
        <v>75</v>
      </c>
      <c r="J318" s="228" t="s">
        <v>75</v>
      </c>
      <c r="K318" s="228">
        <v>532</v>
      </c>
      <c r="L318" s="228" t="s">
        <v>75</v>
      </c>
      <c r="M318" s="228">
        <v>570</v>
      </c>
      <c r="N318" s="228" t="s">
        <v>75</v>
      </c>
      <c r="O318" s="228" t="s">
        <v>75</v>
      </c>
      <c r="P318" s="228">
        <v>267</v>
      </c>
      <c r="Q318" s="228" t="s">
        <v>75</v>
      </c>
      <c r="R318" s="228" t="s">
        <v>75</v>
      </c>
      <c r="S318" s="228"/>
    </row>
    <row r="319" spans="1:19" x14ac:dyDescent="0.25">
      <c r="A319" s="228" t="s">
        <v>788</v>
      </c>
      <c r="B319" s="228" t="s">
        <v>1366</v>
      </c>
      <c r="C319" s="228" t="s">
        <v>1233</v>
      </c>
      <c r="D319" s="228" t="s">
        <v>1367</v>
      </c>
      <c r="E319" s="228" t="s">
        <v>75</v>
      </c>
      <c r="F319" s="228">
        <v>1020</v>
      </c>
      <c r="G319" s="228" t="s">
        <v>75</v>
      </c>
      <c r="H319" s="228">
        <v>12.9</v>
      </c>
      <c r="I319" s="228"/>
      <c r="J319" s="228" t="s">
        <v>75</v>
      </c>
      <c r="K319" s="228">
        <v>47.9</v>
      </c>
      <c r="L319" s="228" t="s">
        <v>75</v>
      </c>
      <c r="M319" s="228">
        <v>603</v>
      </c>
      <c r="N319" s="228" t="s">
        <v>75</v>
      </c>
      <c r="O319" s="228" t="s">
        <v>75</v>
      </c>
      <c r="P319" s="228">
        <v>60.4</v>
      </c>
      <c r="Q319" s="228" t="s">
        <v>75</v>
      </c>
      <c r="R319" s="228" t="s">
        <v>75</v>
      </c>
      <c r="S319" s="228"/>
    </row>
    <row r="320" spans="1:19" x14ac:dyDescent="0.25">
      <c r="A320" s="228" t="s">
        <v>1394</v>
      </c>
      <c r="B320" s="228" t="s">
        <v>75</v>
      </c>
      <c r="C320" s="228" t="s">
        <v>75</v>
      </c>
      <c r="D320" s="228" t="s">
        <v>75</v>
      </c>
      <c r="E320" s="228" t="s">
        <v>75</v>
      </c>
      <c r="F320" s="245" t="s">
        <v>888</v>
      </c>
      <c r="G320" s="228" t="s">
        <v>75</v>
      </c>
      <c r="H320" s="245" t="s">
        <v>889</v>
      </c>
      <c r="I320" s="228" t="s">
        <v>75</v>
      </c>
      <c r="J320" s="228" t="s">
        <v>75</v>
      </c>
      <c r="K320" s="228">
        <v>380</v>
      </c>
      <c r="L320" s="228" t="s">
        <v>75</v>
      </c>
      <c r="M320" s="228">
        <v>602</v>
      </c>
      <c r="N320" s="228" t="s">
        <v>75</v>
      </c>
      <c r="O320" s="228" t="s">
        <v>75</v>
      </c>
      <c r="P320" s="228">
        <v>58</v>
      </c>
      <c r="Q320" s="228" t="s">
        <v>75</v>
      </c>
      <c r="R320" s="228" t="s">
        <v>75</v>
      </c>
      <c r="S320" s="228"/>
    </row>
    <row r="321" spans="1:19" x14ac:dyDescent="0.25">
      <c r="A321" s="228" t="s">
        <v>1395</v>
      </c>
      <c r="B321" s="228" t="s">
        <v>75</v>
      </c>
      <c r="C321" s="228" t="s">
        <v>75</v>
      </c>
      <c r="D321" s="228" t="s">
        <v>75</v>
      </c>
      <c r="E321" s="228" t="s">
        <v>75</v>
      </c>
      <c r="F321" s="245" t="s">
        <v>907</v>
      </c>
      <c r="G321" s="228" t="s">
        <v>75</v>
      </c>
      <c r="H321" s="245" t="s">
        <v>1287</v>
      </c>
      <c r="I321" s="228" t="s">
        <v>75</v>
      </c>
      <c r="J321" s="228" t="s">
        <v>75</v>
      </c>
      <c r="K321" s="228">
        <v>508</v>
      </c>
      <c r="L321" s="228" t="s">
        <v>75</v>
      </c>
      <c r="M321" s="228">
        <v>600</v>
      </c>
      <c r="N321" s="228" t="s">
        <v>75</v>
      </c>
      <c r="O321" s="228" t="s">
        <v>75</v>
      </c>
      <c r="P321" s="228">
        <v>307</v>
      </c>
      <c r="Q321" s="228" t="s">
        <v>75</v>
      </c>
      <c r="R321" s="228" t="s">
        <v>75</v>
      </c>
      <c r="S321" s="228"/>
    </row>
    <row r="322" spans="1:19" x14ac:dyDescent="0.25">
      <c r="A322" s="228" t="s">
        <v>1396</v>
      </c>
      <c r="B322" s="228" t="s">
        <v>75</v>
      </c>
      <c r="C322" s="228" t="s">
        <v>75</v>
      </c>
      <c r="D322" s="228" t="s">
        <v>75</v>
      </c>
      <c r="E322" s="228" t="s">
        <v>75</v>
      </c>
      <c r="F322" s="245" t="s">
        <v>1035</v>
      </c>
      <c r="G322" s="228" t="s">
        <v>75</v>
      </c>
      <c r="H322" s="228">
        <v>32</v>
      </c>
      <c r="I322" s="228" t="s">
        <v>75</v>
      </c>
      <c r="J322" s="228" t="s">
        <v>75</v>
      </c>
      <c r="K322" s="228">
        <v>441</v>
      </c>
      <c r="L322" s="228" t="s">
        <v>75</v>
      </c>
      <c r="M322" s="228">
        <v>570</v>
      </c>
      <c r="N322" s="228" t="s">
        <v>75</v>
      </c>
      <c r="O322" s="228" t="s">
        <v>75</v>
      </c>
      <c r="P322" s="228">
        <v>34.4</v>
      </c>
      <c r="Q322" s="228" t="s">
        <v>75</v>
      </c>
      <c r="R322" s="228" t="s">
        <v>75</v>
      </c>
      <c r="S322" s="228"/>
    </row>
    <row r="323" spans="1:19" x14ac:dyDescent="0.25">
      <c r="A323" s="228" t="s">
        <v>1397</v>
      </c>
      <c r="B323" s="228" t="s">
        <v>75</v>
      </c>
      <c r="C323" s="228" t="s">
        <v>75</v>
      </c>
      <c r="D323" s="228" t="s">
        <v>75</v>
      </c>
      <c r="E323" s="228" t="s">
        <v>75</v>
      </c>
      <c r="F323" s="245" t="s">
        <v>896</v>
      </c>
      <c r="G323" s="228" t="s">
        <v>75</v>
      </c>
      <c r="H323" s="228">
        <v>32</v>
      </c>
      <c r="I323" s="228" t="s">
        <v>75</v>
      </c>
      <c r="J323" s="228" t="s">
        <v>75</v>
      </c>
      <c r="K323" s="228">
        <v>432</v>
      </c>
      <c r="L323" s="228" t="s">
        <v>75</v>
      </c>
      <c r="M323" s="228">
        <v>570</v>
      </c>
      <c r="N323" s="228" t="s">
        <v>75</v>
      </c>
      <c r="O323" s="228" t="s">
        <v>75</v>
      </c>
      <c r="P323" s="228">
        <v>49</v>
      </c>
      <c r="Q323" s="228" t="s">
        <v>75</v>
      </c>
      <c r="R323" s="228" t="s">
        <v>75</v>
      </c>
      <c r="S323" s="228"/>
    </row>
    <row r="324" spans="1:19" x14ac:dyDescent="0.25">
      <c r="A324" s="228" t="s">
        <v>1398</v>
      </c>
      <c r="B324" s="228" t="s">
        <v>75</v>
      </c>
      <c r="C324" s="228" t="s">
        <v>75</v>
      </c>
      <c r="D324" s="228" t="s">
        <v>75</v>
      </c>
      <c r="E324" s="228" t="s">
        <v>75</v>
      </c>
      <c r="F324" s="245" t="s">
        <v>1371</v>
      </c>
      <c r="G324" s="228" t="s">
        <v>75</v>
      </c>
      <c r="H324" s="228">
        <v>32</v>
      </c>
      <c r="I324" s="228" t="s">
        <v>75</v>
      </c>
      <c r="J324" s="228" t="s">
        <v>75</v>
      </c>
      <c r="K324" s="228">
        <v>43.5</v>
      </c>
      <c r="L324" s="228" t="s">
        <v>75</v>
      </c>
      <c r="M324" s="228">
        <v>570</v>
      </c>
      <c r="N324" s="228" t="s">
        <v>75</v>
      </c>
      <c r="O324" s="228" t="s">
        <v>75</v>
      </c>
      <c r="P324" s="228">
        <v>4.2</v>
      </c>
      <c r="Q324" s="228" t="s">
        <v>75</v>
      </c>
      <c r="R324" s="228" t="s">
        <v>75</v>
      </c>
      <c r="S324" s="228"/>
    </row>
    <row r="325" spans="1:19" x14ac:dyDescent="0.25">
      <c r="A325" s="228" t="s">
        <v>852</v>
      </c>
      <c r="B325" s="228" t="s">
        <v>75</v>
      </c>
      <c r="C325" s="228" t="s">
        <v>75</v>
      </c>
      <c r="D325" s="228" t="s">
        <v>1399</v>
      </c>
      <c r="E325" s="228" t="s">
        <v>75</v>
      </c>
      <c r="F325" s="228">
        <v>1020</v>
      </c>
      <c r="G325" s="228" t="s">
        <v>75</v>
      </c>
      <c r="H325" s="228">
        <v>21.5</v>
      </c>
      <c r="I325" s="228" t="s">
        <v>75</v>
      </c>
      <c r="J325" s="228" t="s">
        <v>75</v>
      </c>
      <c r="K325" s="228">
        <v>40</v>
      </c>
      <c r="L325" s="228" t="s">
        <v>75</v>
      </c>
      <c r="M325" s="228">
        <v>602</v>
      </c>
      <c r="N325" s="228" t="s">
        <v>75</v>
      </c>
      <c r="O325" s="228" t="s">
        <v>75</v>
      </c>
      <c r="P325" s="228">
        <v>53</v>
      </c>
      <c r="Q325" s="228" t="s">
        <v>75</v>
      </c>
      <c r="R325" s="228" t="s">
        <v>75</v>
      </c>
      <c r="S325" s="228"/>
    </row>
    <row r="326" spans="1:19" x14ac:dyDescent="0.25">
      <c r="A326" s="228" t="s">
        <v>848</v>
      </c>
      <c r="B326" s="228" t="s">
        <v>75</v>
      </c>
      <c r="C326" s="228" t="s">
        <v>75</v>
      </c>
      <c r="D326" s="228" t="s">
        <v>1400</v>
      </c>
      <c r="E326" s="228" t="s">
        <v>75</v>
      </c>
      <c r="F326" s="228">
        <v>1020</v>
      </c>
      <c r="G326" s="228" t="s">
        <v>75</v>
      </c>
      <c r="H326" s="228">
        <v>16</v>
      </c>
      <c r="I326" s="228" t="s">
        <v>75</v>
      </c>
      <c r="J326" s="228" t="s">
        <v>75</v>
      </c>
      <c r="K326" s="228">
        <v>46.3</v>
      </c>
      <c r="L326" s="228" t="s">
        <v>75</v>
      </c>
      <c r="M326" s="228">
        <v>555</v>
      </c>
      <c r="N326" s="228" t="s">
        <v>75</v>
      </c>
      <c r="O326" s="228" t="s">
        <v>75</v>
      </c>
      <c r="P326" s="228">
        <v>61</v>
      </c>
      <c r="Q326" s="228" t="s">
        <v>75</v>
      </c>
      <c r="R326" s="228" t="s">
        <v>75</v>
      </c>
      <c r="S326" s="228"/>
    </row>
    <row r="327" spans="1:19" x14ac:dyDescent="0.25">
      <c r="A327" s="228" t="s">
        <v>786</v>
      </c>
      <c r="B327" s="228" t="s">
        <v>1401</v>
      </c>
      <c r="C327" s="228" t="s">
        <v>891</v>
      </c>
      <c r="D327" s="228" t="s">
        <v>1237</v>
      </c>
      <c r="E327" s="228" t="s">
        <v>75</v>
      </c>
      <c r="F327" s="245" t="s">
        <v>867</v>
      </c>
      <c r="G327" s="228" t="s">
        <v>75</v>
      </c>
      <c r="H327" s="245" t="s">
        <v>1244</v>
      </c>
      <c r="I327" s="228" t="s">
        <v>75</v>
      </c>
      <c r="J327" s="228" t="s">
        <v>75</v>
      </c>
      <c r="K327" s="228">
        <v>340</v>
      </c>
      <c r="L327" s="228" t="s">
        <v>75</v>
      </c>
      <c r="M327" s="228">
        <v>490</v>
      </c>
      <c r="N327" s="228" t="s">
        <v>75</v>
      </c>
      <c r="O327" s="228" t="s">
        <v>75</v>
      </c>
      <c r="P327" s="228">
        <v>169</v>
      </c>
      <c r="Q327" s="228" t="s">
        <v>75</v>
      </c>
      <c r="R327" s="228" t="s">
        <v>75</v>
      </c>
      <c r="S327" s="228"/>
    </row>
    <row r="328" spans="1:19" x14ac:dyDescent="0.25">
      <c r="A328" s="228" t="s">
        <v>851</v>
      </c>
      <c r="B328" s="228" t="s">
        <v>1401</v>
      </c>
      <c r="C328" s="228" t="s">
        <v>891</v>
      </c>
      <c r="D328" s="228" t="s">
        <v>1237</v>
      </c>
      <c r="E328" s="228" t="s">
        <v>75</v>
      </c>
      <c r="F328" s="245" t="s">
        <v>869</v>
      </c>
      <c r="G328" s="228" t="s">
        <v>75</v>
      </c>
      <c r="H328" s="245" t="s">
        <v>870</v>
      </c>
      <c r="I328" s="228" t="s">
        <v>75</v>
      </c>
      <c r="J328" s="228" t="s">
        <v>75</v>
      </c>
      <c r="K328" s="228">
        <v>470</v>
      </c>
      <c r="L328" s="228" t="s">
        <v>75</v>
      </c>
      <c r="M328" s="228">
        <v>500</v>
      </c>
      <c r="N328" s="228" t="s">
        <v>75</v>
      </c>
      <c r="O328" s="228" t="s">
        <v>75</v>
      </c>
      <c r="P328" s="228">
        <v>313</v>
      </c>
      <c r="Q328" s="228" t="s">
        <v>75</v>
      </c>
      <c r="R328" s="228" t="s">
        <v>75</v>
      </c>
      <c r="S328" s="228"/>
    </row>
    <row r="329" spans="1:19" x14ac:dyDescent="0.25">
      <c r="A329" s="228" t="s">
        <v>850</v>
      </c>
      <c r="B329" s="228" t="s">
        <v>1402</v>
      </c>
      <c r="C329" s="228" t="s">
        <v>75</v>
      </c>
      <c r="D329" s="228" t="s">
        <v>1237</v>
      </c>
      <c r="E329" s="228" t="s">
        <v>75</v>
      </c>
      <c r="F329" s="245" t="s">
        <v>878</v>
      </c>
      <c r="G329" s="228" t="s">
        <v>75</v>
      </c>
      <c r="H329" s="228">
        <v>28</v>
      </c>
      <c r="I329" s="228" t="s">
        <v>75</v>
      </c>
      <c r="J329" s="228" t="s">
        <v>75</v>
      </c>
      <c r="K329" s="228">
        <v>39.5</v>
      </c>
      <c r="L329" s="228" t="s">
        <v>75</v>
      </c>
      <c r="M329" s="228">
        <v>500</v>
      </c>
      <c r="N329" s="228" t="s">
        <v>75</v>
      </c>
      <c r="O329" s="228" t="s">
        <v>75</v>
      </c>
      <c r="P329" s="228">
        <v>6.5</v>
      </c>
      <c r="Q329" s="228" t="s">
        <v>75</v>
      </c>
      <c r="R329" s="228" t="s">
        <v>75</v>
      </c>
      <c r="S329" s="228"/>
    </row>
    <row r="330" spans="1:19" x14ac:dyDescent="0.25">
      <c r="A330" s="228" t="s">
        <v>1403</v>
      </c>
      <c r="B330" s="228" t="s">
        <v>75</v>
      </c>
      <c r="C330" s="228" t="s">
        <v>75</v>
      </c>
      <c r="D330" s="228" t="s">
        <v>1400</v>
      </c>
      <c r="E330" s="228" t="s">
        <v>75</v>
      </c>
      <c r="F330" s="228">
        <v>1020</v>
      </c>
      <c r="G330" s="228" t="s">
        <v>75</v>
      </c>
      <c r="H330" s="228">
        <v>16</v>
      </c>
      <c r="I330" s="228" t="s">
        <v>75</v>
      </c>
      <c r="J330" s="228" t="s">
        <v>75</v>
      </c>
      <c r="K330" s="228">
        <v>46.3</v>
      </c>
      <c r="L330" s="228" t="s">
        <v>75</v>
      </c>
      <c r="M330" s="228">
        <v>555</v>
      </c>
      <c r="N330" s="228" t="s">
        <v>75</v>
      </c>
      <c r="O330" s="228" t="s">
        <v>75</v>
      </c>
      <c r="P330" s="228">
        <v>61</v>
      </c>
      <c r="Q330" s="228" t="s">
        <v>75</v>
      </c>
      <c r="R330" s="228" t="s">
        <v>75</v>
      </c>
      <c r="S330" s="228"/>
    </row>
    <row r="331" spans="1:19" x14ac:dyDescent="0.25">
      <c r="A331" s="228" t="s">
        <v>784</v>
      </c>
      <c r="B331" s="228" t="s">
        <v>1404</v>
      </c>
      <c r="C331" s="228" t="s">
        <v>891</v>
      </c>
      <c r="D331" s="228" t="s">
        <v>1237</v>
      </c>
      <c r="E331" s="228" t="s">
        <v>75</v>
      </c>
      <c r="F331" s="245" t="s">
        <v>886</v>
      </c>
      <c r="G331" s="228" t="s">
        <v>75</v>
      </c>
      <c r="H331" s="245" t="s">
        <v>868</v>
      </c>
      <c r="I331" s="228" t="s">
        <v>75</v>
      </c>
      <c r="J331" s="228" t="s">
        <v>75</v>
      </c>
      <c r="K331" s="228">
        <v>34</v>
      </c>
      <c r="L331" s="228" t="s">
        <v>75</v>
      </c>
      <c r="M331" s="228">
        <v>500</v>
      </c>
      <c r="N331" s="228" t="s">
        <v>75</v>
      </c>
      <c r="O331" s="228" t="s">
        <v>75</v>
      </c>
      <c r="P331" s="228">
        <v>5</v>
      </c>
      <c r="Q331" s="228" t="s">
        <v>75</v>
      </c>
      <c r="R331" s="228" t="s">
        <v>75</v>
      </c>
      <c r="S331" s="228"/>
    </row>
    <row r="332" spans="1:19" x14ac:dyDescent="0.25">
      <c r="A332" s="228" t="s">
        <v>785</v>
      </c>
      <c r="B332" s="228" t="s">
        <v>1401</v>
      </c>
      <c r="C332" s="228" t="s">
        <v>891</v>
      </c>
      <c r="D332" s="228" t="s">
        <v>1237</v>
      </c>
      <c r="E332" s="228" t="s">
        <v>75</v>
      </c>
      <c r="F332" s="245" t="s">
        <v>867</v>
      </c>
      <c r="G332" s="228" t="s">
        <v>75</v>
      </c>
      <c r="H332" s="245" t="s">
        <v>1244</v>
      </c>
      <c r="I332" s="228" t="s">
        <v>75</v>
      </c>
      <c r="J332" s="228" t="s">
        <v>75</v>
      </c>
      <c r="K332" s="228">
        <v>49</v>
      </c>
      <c r="L332" s="228" t="s">
        <v>75</v>
      </c>
      <c r="M332" s="228">
        <v>490</v>
      </c>
      <c r="N332" s="228" t="s">
        <v>75</v>
      </c>
      <c r="O332" s="228" t="s">
        <v>75</v>
      </c>
      <c r="P332" s="228">
        <v>169</v>
      </c>
      <c r="Q332" s="228" t="s">
        <v>75</v>
      </c>
      <c r="R332" s="228" t="s">
        <v>75</v>
      </c>
      <c r="S332" s="228"/>
    </row>
    <row r="333" spans="1:19" x14ac:dyDescent="0.25">
      <c r="A333" s="228" t="s">
        <v>1405</v>
      </c>
      <c r="B333" s="228" t="s">
        <v>1402</v>
      </c>
      <c r="C333" s="228" t="s">
        <v>75</v>
      </c>
      <c r="D333" s="228" t="s">
        <v>1237</v>
      </c>
      <c r="E333" s="228" t="s">
        <v>75</v>
      </c>
      <c r="F333" s="245" t="s">
        <v>878</v>
      </c>
      <c r="G333" s="228" t="s">
        <v>75</v>
      </c>
      <c r="H333" s="228">
        <v>28</v>
      </c>
      <c r="I333" s="228" t="s">
        <v>75</v>
      </c>
      <c r="J333" s="228" t="s">
        <v>75</v>
      </c>
      <c r="K333" s="228">
        <v>340</v>
      </c>
      <c r="L333" s="228" t="s">
        <v>75</v>
      </c>
      <c r="M333" s="228">
        <v>500</v>
      </c>
      <c r="N333" s="228" t="s">
        <v>75</v>
      </c>
      <c r="O333" s="228" t="s">
        <v>75</v>
      </c>
      <c r="P333" s="228">
        <v>49</v>
      </c>
      <c r="Q333" s="228" t="s">
        <v>75</v>
      </c>
      <c r="R333" s="228" t="s">
        <v>75</v>
      </c>
      <c r="S333" s="228"/>
    </row>
    <row r="334" spans="1:19" x14ac:dyDescent="0.25">
      <c r="A334" s="228" t="s">
        <v>1406</v>
      </c>
      <c r="B334" s="228" t="s">
        <v>75</v>
      </c>
      <c r="C334" s="228" t="s">
        <v>75</v>
      </c>
      <c r="D334" s="228" t="s">
        <v>75</v>
      </c>
      <c r="E334" s="228" t="s">
        <v>75</v>
      </c>
      <c r="F334" s="245" t="s">
        <v>1407</v>
      </c>
      <c r="G334" s="228" t="s">
        <v>75</v>
      </c>
      <c r="H334" s="228">
        <v>28</v>
      </c>
      <c r="I334" s="228" t="s">
        <v>75</v>
      </c>
      <c r="J334" s="228" t="s">
        <v>75</v>
      </c>
      <c r="K334" s="228">
        <v>355</v>
      </c>
      <c r="L334" s="228" t="s">
        <v>75</v>
      </c>
      <c r="M334" s="228">
        <v>570</v>
      </c>
      <c r="N334" s="228" t="s">
        <v>75</v>
      </c>
      <c r="O334" s="228" t="s">
        <v>75</v>
      </c>
      <c r="P334" s="228">
        <v>50</v>
      </c>
      <c r="Q334" s="228" t="s">
        <v>75</v>
      </c>
      <c r="R334" s="228" t="s">
        <v>75</v>
      </c>
      <c r="S334" s="228"/>
    </row>
    <row r="335" spans="1:19" x14ac:dyDescent="0.25">
      <c r="A335" s="228" t="s">
        <v>805</v>
      </c>
      <c r="B335" s="228" t="s">
        <v>75</v>
      </c>
      <c r="C335" s="228" t="s">
        <v>883</v>
      </c>
      <c r="D335" s="228" t="s">
        <v>1347</v>
      </c>
      <c r="E335" s="228" t="s">
        <v>75</v>
      </c>
      <c r="F335" s="245" t="s">
        <v>904</v>
      </c>
      <c r="G335" s="228" t="s">
        <v>75</v>
      </c>
      <c r="H335" s="245" t="s">
        <v>874</v>
      </c>
      <c r="I335" s="228" t="s">
        <v>75</v>
      </c>
      <c r="J335" s="228" t="s">
        <v>75</v>
      </c>
      <c r="K335" s="228">
        <v>38</v>
      </c>
      <c r="L335" s="228" t="s">
        <v>75</v>
      </c>
      <c r="M335" s="228">
        <v>550</v>
      </c>
      <c r="N335" s="228" t="s">
        <v>75</v>
      </c>
      <c r="O335" s="228" t="s">
        <v>75</v>
      </c>
      <c r="P335" s="228">
        <v>8.5</v>
      </c>
      <c r="Q335" s="228" t="s">
        <v>75</v>
      </c>
      <c r="R335" s="228" t="s">
        <v>75</v>
      </c>
      <c r="S335" s="228"/>
    </row>
    <row r="336" spans="1:19" x14ac:dyDescent="0.25">
      <c r="A336" s="228" t="s">
        <v>809</v>
      </c>
      <c r="B336" s="228" t="s">
        <v>75</v>
      </c>
      <c r="C336" s="228" t="s">
        <v>75</v>
      </c>
      <c r="D336" s="228" t="s">
        <v>1399</v>
      </c>
      <c r="E336" s="228" t="s">
        <v>75</v>
      </c>
      <c r="F336" s="228">
        <v>1020</v>
      </c>
      <c r="G336" s="228" t="s">
        <v>75</v>
      </c>
      <c r="H336" s="228">
        <v>21.5</v>
      </c>
      <c r="I336" s="228" t="s">
        <v>75</v>
      </c>
      <c r="J336" s="228" t="s">
        <v>75</v>
      </c>
      <c r="K336" s="228">
        <v>40</v>
      </c>
      <c r="L336" s="228" t="s">
        <v>75</v>
      </c>
      <c r="M336" s="228">
        <v>602</v>
      </c>
      <c r="N336" s="228" t="s">
        <v>75</v>
      </c>
      <c r="O336" s="228" t="s">
        <v>75</v>
      </c>
      <c r="P336" s="228">
        <v>53</v>
      </c>
      <c r="Q336" s="228" t="s">
        <v>75</v>
      </c>
      <c r="R336" s="228" t="s">
        <v>75</v>
      </c>
      <c r="S336" s="228"/>
    </row>
    <row r="337" spans="1:19" x14ac:dyDescent="0.25">
      <c r="A337" s="228" t="s">
        <v>808</v>
      </c>
      <c r="B337" s="228" t="s">
        <v>75</v>
      </c>
      <c r="C337" s="228" t="s">
        <v>75</v>
      </c>
      <c r="D337" s="228" t="s">
        <v>1400</v>
      </c>
      <c r="E337" s="228" t="s">
        <v>75</v>
      </c>
      <c r="F337" s="228">
        <v>1020</v>
      </c>
      <c r="G337" s="228" t="s">
        <v>75</v>
      </c>
      <c r="H337" s="228">
        <v>16</v>
      </c>
      <c r="I337" s="228" t="s">
        <v>75</v>
      </c>
      <c r="J337" s="228" t="s">
        <v>75</v>
      </c>
      <c r="K337" s="228">
        <v>46.3</v>
      </c>
      <c r="L337" s="228" t="s">
        <v>75</v>
      </c>
      <c r="M337" s="228">
        <v>555</v>
      </c>
      <c r="N337" s="228" t="s">
        <v>75</v>
      </c>
      <c r="O337" s="228" t="s">
        <v>75</v>
      </c>
      <c r="P337" s="228">
        <v>61</v>
      </c>
      <c r="Q337" s="228" t="s">
        <v>75</v>
      </c>
      <c r="R337" s="228" t="s">
        <v>75</v>
      </c>
      <c r="S337" s="228"/>
    </row>
    <row r="338" spans="1:19" x14ac:dyDescent="0.25">
      <c r="A338" s="228" t="s">
        <v>858</v>
      </c>
      <c r="B338" s="228" t="s">
        <v>75</v>
      </c>
      <c r="C338" s="228" t="s">
        <v>75</v>
      </c>
      <c r="D338" s="228" t="s">
        <v>1350</v>
      </c>
      <c r="E338" s="228" t="s">
        <v>75</v>
      </c>
      <c r="F338" s="228">
        <v>720</v>
      </c>
      <c r="G338" s="228" t="s">
        <v>75</v>
      </c>
      <c r="H338" s="228">
        <v>11.3</v>
      </c>
      <c r="I338" s="228" t="s">
        <v>75</v>
      </c>
      <c r="J338" s="228" t="s">
        <v>75</v>
      </c>
      <c r="K338" s="228">
        <v>47</v>
      </c>
      <c r="L338" s="228" t="s">
        <v>75</v>
      </c>
      <c r="M338" s="228">
        <v>600</v>
      </c>
      <c r="N338" s="228" t="s">
        <v>75</v>
      </c>
      <c r="O338" s="228" t="s">
        <v>75</v>
      </c>
      <c r="P338" s="228">
        <v>60</v>
      </c>
      <c r="Q338" s="228" t="s">
        <v>75</v>
      </c>
      <c r="R338" s="228" t="s">
        <v>75</v>
      </c>
      <c r="S338" s="228"/>
    </row>
    <row r="339" spans="1:19" x14ac:dyDescent="0.25">
      <c r="A339" s="228" t="s">
        <v>1408</v>
      </c>
      <c r="B339" s="228" t="s">
        <v>1071</v>
      </c>
      <c r="C339" s="228" t="s">
        <v>75</v>
      </c>
      <c r="D339" s="228" t="s">
        <v>1322</v>
      </c>
      <c r="E339" s="228" t="s">
        <v>75</v>
      </c>
      <c r="F339" s="245" t="s">
        <v>904</v>
      </c>
      <c r="G339" s="228" t="s">
        <v>75</v>
      </c>
      <c r="H339" s="245" t="s">
        <v>1178</v>
      </c>
      <c r="I339" s="228" t="s">
        <v>75</v>
      </c>
      <c r="J339" s="228" t="s">
        <v>1106</v>
      </c>
      <c r="K339" s="228">
        <v>380</v>
      </c>
      <c r="L339" s="228" t="s">
        <v>75</v>
      </c>
      <c r="M339" s="228">
        <v>570</v>
      </c>
      <c r="N339" s="228" t="s">
        <v>75</v>
      </c>
      <c r="O339" s="228" t="s">
        <v>75</v>
      </c>
      <c r="P339" s="228">
        <v>58</v>
      </c>
      <c r="Q339" s="228" t="s">
        <v>75</v>
      </c>
      <c r="R339" s="228" t="s">
        <v>75</v>
      </c>
      <c r="S339" s="228"/>
    </row>
    <row r="340" spans="1:19" x14ac:dyDescent="0.25">
      <c r="A340" s="228" t="s">
        <v>856</v>
      </c>
      <c r="B340" s="228" t="s">
        <v>75</v>
      </c>
      <c r="C340" s="228" t="s">
        <v>75</v>
      </c>
      <c r="D340" s="228" t="s">
        <v>75</v>
      </c>
      <c r="E340" s="228" t="s">
        <v>75</v>
      </c>
      <c r="F340" s="245" t="s">
        <v>904</v>
      </c>
      <c r="G340" s="228" t="s">
        <v>75</v>
      </c>
      <c r="H340" s="245" t="s">
        <v>1178</v>
      </c>
      <c r="I340" s="228" t="s">
        <v>75</v>
      </c>
      <c r="J340" s="228" t="s">
        <v>75</v>
      </c>
      <c r="K340" s="228">
        <v>380</v>
      </c>
      <c r="L340" s="228" t="s">
        <v>75</v>
      </c>
      <c r="M340" s="228">
        <v>600</v>
      </c>
      <c r="N340" s="228" t="s">
        <v>75</v>
      </c>
      <c r="O340" s="228" t="s">
        <v>75</v>
      </c>
      <c r="P340" s="228">
        <v>58</v>
      </c>
      <c r="Q340" s="228" t="s">
        <v>75</v>
      </c>
      <c r="R340" s="228" t="s">
        <v>75</v>
      </c>
      <c r="S340" s="228"/>
    </row>
    <row r="341" spans="1:19" x14ac:dyDescent="0.25">
      <c r="A341" s="228" t="s">
        <v>783</v>
      </c>
      <c r="B341" s="228" t="s">
        <v>1401</v>
      </c>
      <c r="C341" s="228" t="s">
        <v>891</v>
      </c>
      <c r="D341" s="228" t="s">
        <v>1237</v>
      </c>
      <c r="E341" s="228" t="s">
        <v>75</v>
      </c>
      <c r="F341" s="245" t="s">
        <v>867</v>
      </c>
      <c r="G341" s="228" t="s">
        <v>75</v>
      </c>
      <c r="H341" s="245" t="s">
        <v>1244</v>
      </c>
      <c r="I341" s="228" t="s">
        <v>75</v>
      </c>
      <c r="J341" s="228" t="s">
        <v>75</v>
      </c>
      <c r="K341" s="228">
        <v>49</v>
      </c>
      <c r="L341" s="228" t="s">
        <v>75</v>
      </c>
      <c r="M341" s="228">
        <v>490</v>
      </c>
      <c r="N341" s="228" t="s">
        <v>75</v>
      </c>
      <c r="O341" s="228" t="s">
        <v>75</v>
      </c>
      <c r="P341" s="228">
        <v>169</v>
      </c>
      <c r="Q341" s="228" t="s">
        <v>75</v>
      </c>
      <c r="R341" s="228" t="s">
        <v>75</v>
      </c>
      <c r="S341" s="228"/>
    </row>
    <row r="342" spans="1:19" x14ac:dyDescent="0.25">
      <c r="A342" s="228" t="s">
        <v>1409</v>
      </c>
      <c r="B342" s="228" t="s">
        <v>1401</v>
      </c>
      <c r="C342" s="228" t="s">
        <v>891</v>
      </c>
      <c r="D342" s="228" t="s">
        <v>1237</v>
      </c>
      <c r="E342" s="228" t="s">
        <v>75</v>
      </c>
      <c r="F342" s="245" t="s">
        <v>869</v>
      </c>
      <c r="G342" s="228" t="s">
        <v>75</v>
      </c>
      <c r="H342" s="245" t="s">
        <v>870</v>
      </c>
      <c r="I342" s="228" t="s">
        <v>75</v>
      </c>
      <c r="J342" s="228" t="s">
        <v>75</v>
      </c>
      <c r="K342" s="228">
        <v>470</v>
      </c>
      <c r="L342" s="228" t="s">
        <v>75</v>
      </c>
      <c r="M342" s="228">
        <v>500</v>
      </c>
      <c r="N342" s="228" t="s">
        <v>75</v>
      </c>
      <c r="O342" s="228" t="s">
        <v>75</v>
      </c>
      <c r="P342" s="228">
        <v>313</v>
      </c>
      <c r="Q342" s="228" t="s">
        <v>75</v>
      </c>
      <c r="R342" s="228" t="s">
        <v>75</v>
      </c>
      <c r="S342" s="228"/>
    </row>
    <row r="343" spans="1:19" x14ac:dyDescent="0.25">
      <c r="A343" s="228" t="s">
        <v>860</v>
      </c>
      <c r="B343" s="228" t="s">
        <v>75</v>
      </c>
      <c r="C343" s="228" t="s">
        <v>75</v>
      </c>
      <c r="D343" s="228" t="s">
        <v>75</v>
      </c>
      <c r="E343" s="228" t="s">
        <v>75</v>
      </c>
      <c r="F343" s="245" t="s">
        <v>910</v>
      </c>
      <c r="G343" s="228" t="s">
        <v>75</v>
      </c>
      <c r="H343" s="245" t="s">
        <v>911</v>
      </c>
      <c r="I343" s="228" t="s">
        <v>75</v>
      </c>
      <c r="J343" s="228" t="s">
        <v>75</v>
      </c>
      <c r="K343" s="228">
        <v>298</v>
      </c>
      <c r="L343" s="228" t="s">
        <v>75</v>
      </c>
      <c r="M343" s="228">
        <v>560</v>
      </c>
      <c r="N343" s="228" t="s">
        <v>75</v>
      </c>
      <c r="O343" s="228" t="s">
        <v>75</v>
      </c>
      <c r="P343" s="228">
        <v>169</v>
      </c>
      <c r="Q343" s="228" t="s">
        <v>75</v>
      </c>
      <c r="R343" s="228" t="s">
        <v>75</v>
      </c>
      <c r="S343" s="228"/>
    </row>
    <row r="344" spans="1:19" x14ac:dyDescent="0.25">
      <c r="A344" s="228" t="s">
        <v>1410</v>
      </c>
      <c r="B344" s="228" t="s">
        <v>75</v>
      </c>
      <c r="C344" s="228" t="s">
        <v>75</v>
      </c>
      <c r="D344" s="228" t="s">
        <v>75</v>
      </c>
      <c r="E344" s="228" t="s">
        <v>75</v>
      </c>
      <c r="F344" s="245" t="s">
        <v>873</v>
      </c>
      <c r="G344" s="228" t="s">
        <v>75</v>
      </c>
      <c r="H344" s="245" t="s">
        <v>1127</v>
      </c>
      <c r="I344" s="228" t="s">
        <v>75</v>
      </c>
      <c r="J344" s="228" t="s">
        <v>75</v>
      </c>
      <c r="K344" s="228">
        <v>441</v>
      </c>
      <c r="L344" s="228" t="s">
        <v>75</v>
      </c>
      <c r="M344" s="228">
        <v>540</v>
      </c>
      <c r="N344" s="228" t="s">
        <v>75</v>
      </c>
      <c r="O344" s="228" t="s">
        <v>75</v>
      </c>
      <c r="P344" s="228">
        <v>49</v>
      </c>
      <c r="Q344" s="228" t="s">
        <v>75</v>
      </c>
      <c r="R344" s="228" t="s">
        <v>75</v>
      </c>
      <c r="S344" s="228"/>
    </row>
    <row r="345" spans="1:19" x14ac:dyDescent="0.25">
      <c r="A345" s="228" t="s">
        <v>1411</v>
      </c>
      <c r="B345" s="228" t="s">
        <v>75</v>
      </c>
      <c r="C345" s="228" t="s">
        <v>75</v>
      </c>
      <c r="D345" s="228" t="s">
        <v>75</v>
      </c>
      <c r="E345" s="228" t="s">
        <v>75</v>
      </c>
      <c r="F345" s="245" t="s">
        <v>1156</v>
      </c>
      <c r="G345" s="228" t="s">
        <v>75</v>
      </c>
      <c r="H345" s="245" t="s">
        <v>1127</v>
      </c>
      <c r="I345" s="228" t="s">
        <v>75</v>
      </c>
      <c r="J345" s="228" t="s">
        <v>75</v>
      </c>
      <c r="K345" s="228">
        <v>60</v>
      </c>
      <c r="L345" s="228" t="s">
        <v>75</v>
      </c>
      <c r="M345" s="228">
        <v>600</v>
      </c>
      <c r="N345" s="228" t="s">
        <v>75</v>
      </c>
      <c r="O345" s="228" t="s">
        <v>75</v>
      </c>
      <c r="P345" s="228">
        <v>11.2</v>
      </c>
      <c r="Q345" s="228" t="s">
        <v>75</v>
      </c>
      <c r="R345" s="228" t="s">
        <v>75</v>
      </c>
      <c r="S345" s="228"/>
    </row>
    <row r="346" spans="1:19" x14ac:dyDescent="0.25">
      <c r="A346" s="228" t="s">
        <v>857</v>
      </c>
      <c r="B346" s="228" t="s">
        <v>1402</v>
      </c>
      <c r="C346" s="228" t="s">
        <v>75</v>
      </c>
      <c r="D346" s="228" t="s">
        <v>1237</v>
      </c>
      <c r="E346" s="228" t="s">
        <v>75</v>
      </c>
      <c r="F346" s="245" t="s">
        <v>878</v>
      </c>
      <c r="G346" s="228" t="s">
        <v>75</v>
      </c>
      <c r="H346" s="228">
        <v>28</v>
      </c>
      <c r="I346" s="228" t="s">
        <v>75</v>
      </c>
      <c r="J346" s="228" t="s">
        <v>75</v>
      </c>
      <c r="K346" s="228">
        <v>39.5</v>
      </c>
      <c r="L346" s="228" t="s">
        <v>75</v>
      </c>
      <c r="M346" s="228">
        <v>500</v>
      </c>
      <c r="N346" s="228" t="s">
        <v>75</v>
      </c>
      <c r="O346" s="228" t="s">
        <v>75</v>
      </c>
      <c r="P346" s="228">
        <v>6.5</v>
      </c>
      <c r="Q346" s="228" t="s">
        <v>75</v>
      </c>
      <c r="R346" s="228" t="s">
        <v>75</v>
      </c>
      <c r="S346" s="228"/>
    </row>
    <row r="347" spans="1:19" x14ac:dyDescent="0.25">
      <c r="A347" s="228" t="s">
        <v>853</v>
      </c>
      <c r="B347" s="228" t="s">
        <v>75</v>
      </c>
      <c r="C347" s="228" t="s">
        <v>75</v>
      </c>
      <c r="D347" s="228" t="s">
        <v>75</v>
      </c>
      <c r="E347" s="228" t="s">
        <v>75</v>
      </c>
      <c r="F347" s="245" t="s">
        <v>896</v>
      </c>
      <c r="G347" s="228" t="s">
        <v>75</v>
      </c>
      <c r="H347" s="228">
        <v>28</v>
      </c>
      <c r="I347" s="228" t="s">
        <v>75</v>
      </c>
      <c r="J347" s="228" t="s">
        <v>75</v>
      </c>
      <c r="K347" s="228">
        <v>375</v>
      </c>
      <c r="L347" s="228" t="s">
        <v>75</v>
      </c>
      <c r="M347" s="228">
        <v>570</v>
      </c>
      <c r="N347" s="228" t="s">
        <v>75</v>
      </c>
      <c r="O347" s="228" t="s">
        <v>75</v>
      </c>
      <c r="P347" s="228">
        <v>313</v>
      </c>
      <c r="Q347" s="228" t="s">
        <v>75</v>
      </c>
      <c r="R347" s="228" t="s">
        <v>75</v>
      </c>
      <c r="S347" s="228"/>
    </row>
    <row r="348" spans="1:19" x14ac:dyDescent="0.25">
      <c r="A348" s="228" t="s">
        <v>859</v>
      </c>
      <c r="B348" s="228" t="s">
        <v>75</v>
      </c>
      <c r="C348" s="228" t="s">
        <v>75</v>
      </c>
      <c r="D348" s="228" t="s">
        <v>75</v>
      </c>
      <c r="E348" s="228" t="s">
        <v>75</v>
      </c>
      <c r="F348" s="245" t="s">
        <v>879</v>
      </c>
      <c r="G348" s="228" t="s">
        <v>75</v>
      </c>
      <c r="H348" s="228">
        <v>28</v>
      </c>
      <c r="I348" s="228" t="s">
        <v>75</v>
      </c>
      <c r="J348" s="228" t="s">
        <v>75</v>
      </c>
      <c r="K348" s="228">
        <v>355</v>
      </c>
      <c r="L348" s="228" t="s">
        <v>75</v>
      </c>
      <c r="M348" s="228">
        <v>540</v>
      </c>
      <c r="N348" s="228" t="s">
        <v>75</v>
      </c>
      <c r="O348" s="228" t="s">
        <v>75</v>
      </c>
      <c r="P348" s="228">
        <v>50</v>
      </c>
      <c r="Q348" s="228" t="s">
        <v>75</v>
      </c>
      <c r="R348" s="228" t="s">
        <v>75</v>
      </c>
      <c r="S348" s="228"/>
    </row>
    <row r="349" spans="1:19" x14ac:dyDescent="0.25">
      <c r="A349" s="228" t="s">
        <v>861</v>
      </c>
      <c r="B349" s="228" t="s">
        <v>75</v>
      </c>
      <c r="C349" s="228" t="s">
        <v>75</v>
      </c>
      <c r="D349" s="228" t="s">
        <v>75</v>
      </c>
      <c r="E349" s="228" t="s">
        <v>75</v>
      </c>
      <c r="F349" s="245" t="s">
        <v>901</v>
      </c>
      <c r="G349" s="228" t="s">
        <v>75</v>
      </c>
      <c r="H349" s="228">
        <v>28</v>
      </c>
      <c r="I349" s="228" t="s">
        <v>75</v>
      </c>
      <c r="J349" s="228" t="s">
        <v>75</v>
      </c>
      <c r="K349" s="228">
        <v>36</v>
      </c>
      <c r="L349" s="228" t="s">
        <v>75</v>
      </c>
      <c r="M349" s="228">
        <v>540</v>
      </c>
      <c r="N349" s="228" t="s">
        <v>75</v>
      </c>
      <c r="O349" s="228" t="s">
        <v>75</v>
      </c>
      <c r="P349" s="228">
        <v>8.1999999999999993</v>
      </c>
      <c r="Q349" s="228" t="s">
        <v>75</v>
      </c>
      <c r="R349" s="228" t="s">
        <v>75</v>
      </c>
      <c r="S349" s="228"/>
    </row>
    <row r="350" spans="1:19" x14ac:dyDescent="0.25">
      <c r="A350" s="228" t="s">
        <v>1412</v>
      </c>
      <c r="B350" s="228" t="s">
        <v>75</v>
      </c>
      <c r="C350" s="228" t="s">
        <v>75</v>
      </c>
      <c r="D350" s="228" t="s">
        <v>75</v>
      </c>
      <c r="E350" s="228" t="s">
        <v>75</v>
      </c>
      <c r="F350" s="245" t="s">
        <v>873</v>
      </c>
      <c r="G350" s="228" t="s">
        <v>75</v>
      </c>
      <c r="H350" s="245" t="s">
        <v>1127</v>
      </c>
      <c r="I350" s="228" t="s">
        <v>75</v>
      </c>
      <c r="J350" s="228" t="s">
        <v>75</v>
      </c>
      <c r="K350" s="228">
        <v>441</v>
      </c>
      <c r="L350" s="228" t="s">
        <v>75</v>
      </c>
      <c r="M350" s="228">
        <v>570</v>
      </c>
      <c r="N350" s="228" t="s">
        <v>75</v>
      </c>
      <c r="O350" s="228" t="s">
        <v>75</v>
      </c>
      <c r="P350" s="228">
        <v>49</v>
      </c>
      <c r="Q350" s="228" t="s">
        <v>75</v>
      </c>
      <c r="R350" s="228" t="s">
        <v>75</v>
      </c>
      <c r="S350" s="228"/>
    </row>
    <row r="351" spans="1:19" x14ac:dyDescent="0.25">
      <c r="A351" s="228" t="s">
        <v>1413</v>
      </c>
      <c r="B351" s="228" t="s">
        <v>1404</v>
      </c>
      <c r="C351" s="228" t="s">
        <v>891</v>
      </c>
      <c r="D351" s="228" t="s">
        <v>1237</v>
      </c>
      <c r="E351" s="228" t="s">
        <v>75</v>
      </c>
      <c r="F351" s="245" t="s">
        <v>886</v>
      </c>
      <c r="G351" s="228" t="s">
        <v>75</v>
      </c>
      <c r="H351" s="245" t="s">
        <v>868</v>
      </c>
      <c r="I351" s="228" t="s">
        <v>75</v>
      </c>
      <c r="J351" s="228" t="s">
        <v>75</v>
      </c>
      <c r="K351" s="228">
        <v>34</v>
      </c>
      <c r="L351" s="228" t="s">
        <v>75</v>
      </c>
      <c r="M351" s="228">
        <v>500</v>
      </c>
      <c r="N351" s="228" t="s">
        <v>75</v>
      </c>
      <c r="O351" s="228" t="s">
        <v>75</v>
      </c>
      <c r="P351" s="228">
        <v>5</v>
      </c>
      <c r="Q351" s="228" t="s">
        <v>75</v>
      </c>
      <c r="R351" s="228" t="s">
        <v>75</v>
      </c>
      <c r="S351" s="228"/>
    </row>
    <row r="352" spans="1:19" x14ac:dyDescent="0.25">
      <c r="A352" s="228" t="s">
        <v>1414</v>
      </c>
      <c r="B352" s="228" t="s">
        <v>1401</v>
      </c>
      <c r="C352" s="228" t="s">
        <v>891</v>
      </c>
      <c r="D352" s="228" t="s">
        <v>1237</v>
      </c>
      <c r="E352" s="228" t="s">
        <v>75</v>
      </c>
      <c r="F352" s="245" t="s">
        <v>869</v>
      </c>
      <c r="G352" s="228" t="s">
        <v>75</v>
      </c>
      <c r="H352" s="245" t="s">
        <v>870</v>
      </c>
      <c r="I352" s="228" t="s">
        <v>75</v>
      </c>
      <c r="J352" s="228" t="s">
        <v>75</v>
      </c>
      <c r="K352" s="228">
        <v>470</v>
      </c>
      <c r="L352" s="228" t="s">
        <v>75</v>
      </c>
      <c r="M352" s="228">
        <v>500</v>
      </c>
      <c r="N352" s="228" t="s">
        <v>75</v>
      </c>
      <c r="O352" s="228" t="s">
        <v>75</v>
      </c>
      <c r="P352" s="228">
        <v>313</v>
      </c>
      <c r="Q352" s="228" t="s">
        <v>75</v>
      </c>
      <c r="R352" s="228" t="s">
        <v>75</v>
      </c>
      <c r="S352" s="228"/>
    </row>
    <row r="353" spans="1:19" x14ac:dyDescent="0.25">
      <c r="A353" s="228" t="s">
        <v>1415</v>
      </c>
      <c r="B353" s="228" t="s">
        <v>1366</v>
      </c>
      <c r="C353" s="228" t="s">
        <v>1233</v>
      </c>
      <c r="D353" s="228" t="s">
        <v>1367</v>
      </c>
      <c r="E353" s="228" t="s">
        <v>75</v>
      </c>
      <c r="F353" s="228">
        <v>1020</v>
      </c>
      <c r="G353" s="228" t="s">
        <v>75</v>
      </c>
      <c r="H353" s="228">
        <v>12.9</v>
      </c>
      <c r="I353" s="228"/>
      <c r="J353" s="228" t="s">
        <v>75</v>
      </c>
      <c r="K353" s="228">
        <v>47.9</v>
      </c>
      <c r="L353" s="228" t="s">
        <v>75</v>
      </c>
      <c r="M353" s="228">
        <v>603</v>
      </c>
      <c r="N353" s="228" t="s">
        <v>75</v>
      </c>
      <c r="O353" s="228" t="s">
        <v>75</v>
      </c>
      <c r="P353" s="228">
        <v>60.4</v>
      </c>
      <c r="Q353" s="228" t="s">
        <v>75</v>
      </c>
      <c r="R353" s="228" t="s">
        <v>75</v>
      </c>
      <c r="S353" s="228"/>
    </row>
    <row r="354" spans="1:19" x14ac:dyDescent="0.25">
      <c r="A354" s="228" t="s">
        <v>1416</v>
      </c>
      <c r="B354" s="228" t="s">
        <v>75</v>
      </c>
      <c r="C354" s="228" t="s">
        <v>75</v>
      </c>
      <c r="D354" s="228" t="s">
        <v>75</v>
      </c>
      <c r="E354" s="228" t="s">
        <v>75</v>
      </c>
      <c r="F354" s="245" t="s">
        <v>888</v>
      </c>
      <c r="G354" s="228" t="s">
        <v>75</v>
      </c>
      <c r="H354" s="245" t="s">
        <v>889</v>
      </c>
      <c r="I354" s="228" t="s">
        <v>75</v>
      </c>
      <c r="J354" s="228" t="s">
        <v>75</v>
      </c>
      <c r="K354" s="228">
        <v>380</v>
      </c>
      <c r="L354" s="228" t="s">
        <v>75</v>
      </c>
      <c r="M354" s="228">
        <v>602</v>
      </c>
      <c r="N354" s="228" t="s">
        <v>75</v>
      </c>
      <c r="O354" s="228" t="s">
        <v>75</v>
      </c>
      <c r="P354" s="228">
        <v>58</v>
      </c>
      <c r="Q354" s="228" t="s">
        <v>75</v>
      </c>
      <c r="R354" s="228" t="s">
        <v>75</v>
      </c>
      <c r="S354" s="228"/>
    </row>
    <row r="355" spans="1:19" x14ac:dyDescent="0.25">
      <c r="A355" s="228" t="s">
        <v>1417</v>
      </c>
      <c r="B355" s="228" t="s">
        <v>75</v>
      </c>
      <c r="C355" s="228" t="s">
        <v>75</v>
      </c>
      <c r="D355" s="228" t="s">
        <v>75</v>
      </c>
      <c r="E355" s="228" t="s">
        <v>75</v>
      </c>
      <c r="F355" s="245" t="s">
        <v>907</v>
      </c>
      <c r="G355" s="228" t="s">
        <v>75</v>
      </c>
      <c r="H355" s="245" t="s">
        <v>1287</v>
      </c>
      <c r="I355" s="228" t="s">
        <v>75</v>
      </c>
      <c r="J355" s="228" t="s">
        <v>75</v>
      </c>
      <c r="K355" s="228">
        <v>508</v>
      </c>
      <c r="L355" s="228" t="s">
        <v>75</v>
      </c>
      <c r="M355" s="228">
        <v>570</v>
      </c>
      <c r="N355" s="228" t="s">
        <v>75</v>
      </c>
      <c r="O355" s="228" t="s">
        <v>75</v>
      </c>
      <c r="P355" s="228">
        <v>307</v>
      </c>
      <c r="Q355" s="228" t="s">
        <v>75</v>
      </c>
      <c r="R355" s="228" t="s">
        <v>75</v>
      </c>
      <c r="S355" s="228"/>
    </row>
    <row r="356" spans="1:19" x14ac:dyDescent="0.25">
      <c r="A356" s="228" t="s">
        <v>1418</v>
      </c>
      <c r="B356" s="228" t="s">
        <v>75</v>
      </c>
      <c r="C356" s="228" t="s">
        <v>75</v>
      </c>
      <c r="D356" s="228" t="s">
        <v>75</v>
      </c>
      <c r="E356" s="228" t="s">
        <v>75</v>
      </c>
      <c r="F356" s="245" t="s">
        <v>896</v>
      </c>
      <c r="G356" s="228" t="s">
        <v>75</v>
      </c>
      <c r="H356" s="228">
        <v>28</v>
      </c>
      <c r="I356" s="228" t="s">
        <v>75</v>
      </c>
      <c r="J356" s="228" t="s">
        <v>75</v>
      </c>
      <c r="K356" s="228">
        <v>375</v>
      </c>
      <c r="L356" s="228" t="s">
        <v>75</v>
      </c>
      <c r="M356" s="228">
        <v>570</v>
      </c>
      <c r="N356" s="228" t="s">
        <v>75</v>
      </c>
      <c r="O356" s="228" t="s">
        <v>75</v>
      </c>
      <c r="P356" s="228">
        <v>313</v>
      </c>
      <c r="Q356" s="228" t="s">
        <v>75</v>
      </c>
      <c r="R356" s="228" t="s">
        <v>75</v>
      </c>
      <c r="S356" s="228"/>
    </row>
    <row r="357" spans="1:19" x14ac:dyDescent="0.25">
      <c r="A357" s="228" t="s">
        <v>1419</v>
      </c>
      <c r="B357" s="228" t="s">
        <v>75</v>
      </c>
      <c r="C357" s="228" t="s">
        <v>75</v>
      </c>
      <c r="D357" s="228" t="s">
        <v>75</v>
      </c>
      <c r="E357" s="228" t="s">
        <v>75</v>
      </c>
      <c r="F357" s="245" t="s">
        <v>1371</v>
      </c>
      <c r="G357" s="228" t="s">
        <v>75</v>
      </c>
      <c r="H357" s="228">
        <v>28</v>
      </c>
      <c r="I357" s="228" t="s">
        <v>75</v>
      </c>
      <c r="J357" s="228" t="s">
        <v>75</v>
      </c>
      <c r="K357" s="228">
        <v>375</v>
      </c>
      <c r="L357" s="228" t="s">
        <v>75</v>
      </c>
      <c r="M357" s="228">
        <v>570</v>
      </c>
      <c r="N357" s="228" t="s">
        <v>75</v>
      </c>
      <c r="O357" s="228" t="s">
        <v>75</v>
      </c>
      <c r="P357" s="228">
        <v>313</v>
      </c>
      <c r="Q357" s="228" t="s">
        <v>75</v>
      </c>
      <c r="R357" s="228" t="s">
        <v>75</v>
      </c>
      <c r="S357" s="228"/>
    </row>
    <row r="358" spans="1:19" x14ac:dyDescent="0.25">
      <c r="A358" s="228" t="s">
        <v>1420</v>
      </c>
      <c r="B358" s="228" t="s">
        <v>1366</v>
      </c>
      <c r="C358" s="228" t="s">
        <v>1233</v>
      </c>
      <c r="D358" s="228" t="s">
        <v>1367</v>
      </c>
      <c r="E358" s="228" t="s">
        <v>75</v>
      </c>
      <c r="F358" s="228">
        <v>1020</v>
      </c>
      <c r="G358" s="228" t="s">
        <v>75</v>
      </c>
      <c r="H358" s="228">
        <v>12.9</v>
      </c>
      <c r="I358" s="228" t="s">
        <v>75</v>
      </c>
      <c r="J358" s="228" t="s">
        <v>75</v>
      </c>
      <c r="K358" s="228">
        <v>47.9</v>
      </c>
      <c r="L358" s="228" t="s">
        <v>75</v>
      </c>
      <c r="M358" s="228">
        <v>603</v>
      </c>
      <c r="N358" s="228" t="s">
        <v>75</v>
      </c>
      <c r="O358" s="228" t="s">
        <v>75</v>
      </c>
      <c r="P358" s="228">
        <v>60.4</v>
      </c>
      <c r="Q358" s="228" t="s">
        <v>75</v>
      </c>
      <c r="R358" s="228" t="s">
        <v>75</v>
      </c>
      <c r="S358" s="228"/>
    </row>
    <row r="359" spans="1:19" x14ac:dyDescent="0.25">
      <c r="A359" s="228" t="s">
        <v>1421</v>
      </c>
      <c r="B359" s="228" t="s">
        <v>75</v>
      </c>
      <c r="C359" s="228" t="s">
        <v>75</v>
      </c>
      <c r="D359" s="228" t="s">
        <v>75</v>
      </c>
      <c r="E359" s="228" t="s">
        <v>75</v>
      </c>
      <c r="F359" s="245" t="s">
        <v>888</v>
      </c>
      <c r="G359" s="228" t="s">
        <v>75</v>
      </c>
      <c r="H359" s="245" t="s">
        <v>889</v>
      </c>
      <c r="I359" s="228" t="s">
        <v>75</v>
      </c>
      <c r="J359" s="228" t="s">
        <v>75</v>
      </c>
      <c r="K359" s="228">
        <v>295</v>
      </c>
      <c r="L359" s="228" t="s">
        <v>75</v>
      </c>
      <c r="M359" s="228">
        <v>600</v>
      </c>
      <c r="N359" s="228" t="s">
        <v>75</v>
      </c>
      <c r="O359" s="228" t="s">
        <v>75</v>
      </c>
      <c r="P359" s="228">
        <v>180</v>
      </c>
      <c r="Q359" s="228" t="s">
        <v>75</v>
      </c>
      <c r="R359" s="228" t="s">
        <v>75</v>
      </c>
      <c r="S359" s="228"/>
    </row>
    <row r="360" spans="1:19" x14ac:dyDescent="0.25">
      <c r="A360" s="228" t="s">
        <v>1422</v>
      </c>
      <c r="B360" s="228" t="s">
        <v>75</v>
      </c>
      <c r="C360" s="228" t="s">
        <v>75</v>
      </c>
      <c r="D360" s="228" t="s">
        <v>75</v>
      </c>
      <c r="E360" s="228" t="s">
        <v>75</v>
      </c>
      <c r="F360" s="245" t="s">
        <v>907</v>
      </c>
      <c r="G360" s="228" t="s">
        <v>75</v>
      </c>
      <c r="H360" s="245" t="s">
        <v>1287</v>
      </c>
      <c r="I360" s="228" t="s">
        <v>75</v>
      </c>
      <c r="J360" s="228" t="s">
        <v>75</v>
      </c>
      <c r="K360" s="228">
        <v>508</v>
      </c>
      <c r="L360" s="228" t="s">
        <v>75</v>
      </c>
      <c r="M360" s="228">
        <v>603</v>
      </c>
      <c r="N360" s="228" t="s">
        <v>75</v>
      </c>
      <c r="O360" s="228" t="s">
        <v>75</v>
      </c>
      <c r="P360" s="228">
        <v>307</v>
      </c>
      <c r="Q360" s="228" t="s">
        <v>75</v>
      </c>
      <c r="R360" s="228" t="s">
        <v>75</v>
      </c>
      <c r="S360" s="228"/>
    </row>
    <row r="361" spans="1:19" x14ac:dyDescent="0.25">
      <c r="A361" s="228" t="s">
        <v>1423</v>
      </c>
      <c r="B361" s="228" t="s">
        <v>75</v>
      </c>
      <c r="C361" s="228" t="s">
        <v>75</v>
      </c>
      <c r="D361" s="228" t="s">
        <v>75</v>
      </c>
      <c r="E361" s="228" t="s">
        <v>75</v>
      </c>
      <c r="F361" s="245" t="s">
        <v>896</v>
      </c>
      <c r="G361" s="228" t="s">
        <v>75</v>
      </c>
      <c r="H361" s="228">
        <v>28</v>
      </c>
      <c r="I361" s="228" t="s">
        <v>75</v>
      </c>
      <c r="J361" s="228" t="s">
        <v>75</v>
      </c>
      <c r="K361" s="228">
        <v>375</v>
      </c>
      <c r="L361" s="228" t="s">
        <v>75</v>
      </c>
      <c r="M361" s="228">
        <v>570</v>
      </c>
      <c r="N361" s="228" t="s">
        <v>75</v>
      </c>
      <c r="O361" s="228" t="s">
        <v>75</v>
      </c>
      <c r="P361" s="228">
        <v>313</v>
      </c>
      <c r="Q361" s="228" t="s">
        <v>75</v>
      </c>
      <c r="R361" s="228" t="s">
        <v>75</v>
      </c>
      <c r="S361" s="228"/>
    </row>
    <row r="362" spans="1:19" x14ac:dyDescent="0.25">
      <c r="A362" s="228" t="s">
        <v>1424</v>
      </c>
      <c r="B362" s="228" t="s">
        <v>75</v>
      </c>
      <c r="C362" s="228" t="s">
        <v>75</v>
      </c>
      <c r="D362" s="228" t="s">
        <v>75</v>
      </c>
      <c r="E362" s="228" t="s">
        <v>75</v>
      </c>
      <c r="F362" s="245" t="s">
        <v>1371</v>
      </c>
      <c r="G362" s="228" t="s">
        <v>75</v>
      </c>
      <c r="H362" s="228">
        <v>28</v>
      </c>
      <c r="I362" s="228" t="s">
        <v>75</v>
      </c>
      <c r="J362" s="228" t="s">
        <v>75</v>
      </c>
      <c r="K362" s="228">
        <v>375</v>
      </c>
      <c r="L362" s="228" t="s">
        <v>75</v>
      </c>
      <c r="M362" s="228">
        <v>570</v>
      </c>
      <c r="N362" s="228" t="s">
        <v>75</v>
      </c>
      <c r="O362" s="228" t="s">
        <v>75</v>
      </c>
      <c r="P362" s="228">
        <v>313</v>
      </c>
      <c r="Q362" s="228" t="s">
        <v>75</v>
      </c>
      <c r="R362" s="228" t="s">
        <v>75</v>
      </c>
      <c r="S362" s="228"/>
    </row>
    <row r="363" spans="1:19" x14ac:dyDescent="0.25">
      <c r="A363" s="228" t="s">
        <v>1425</v>
      </c>
      <c r="B363" s="228" t="s">
        <v>1175</v>
      </c>
      <c r="C363" s="228" t="s">
        <v>1233</v>
      </c>
      <c r="D363" s="228" t="s">
        <v>1275</v>
      </c>
      <c r="E363" s="228" t="s">
        <v>75</v>
      </c>
      <c r="F363" s="228">
        <v>1020</v>
      </c>
      <c r="G363" s="228" t="s">
        <v>75</v>
      </c>
      <c r="H363" s="228">
        <v>16</v>
      </c>
      <c r="I363" s="228" t="s">
        <v>75</v>
      </c>
      <c r="J363" s="228" t="s">
        <v>75</v>
      </c>
      <c r="K363" s="228">
        <v>530</v>
      </c>
      <c r="L363" s="228" t="s">
        <v>75</v>
      </c>
      <c r="M363" s="228">
        <v>630</v>
      </c>
      <c r="N363" s="228" t="s">
        <v>75</v>
      </c>
      <c r="O363" s="228">
        <v>0.84</v>
      </c>
      <c r="P363" s="228">
        <v>351</v>
      </c>
      <c r="Q363" s="228" t="s">
        <v>75</v>
      </c>
      <c r="R363" s="228">
        <v>100</v>
      </c>
      <c r="S363" s="228">
        <v>1</v>
      </c>
    </row>
    <row r="364" spans="1:19" x14ac:dyDescent="0.25">
      <c r="A364" s="228" t="s">
        <v>1426</v>
      </c>
      <c r="B364" s="228" t="s">
        <v>1427</v>
      </c>
      <c r="C364" s="228" t="s">
        <v>883</v>
      </c>
      <c r="D364" s="228" t="s">
        <v>1428</v>
      </c>
      <c r="E364" s="228" t="s">
        <v>1126</v>
      </c>
      <c r="F364" s="245" t="s">
        <v>888</v>
      </c>
      <c r="G364" s="228" t="s">
        <v>75</v>
      </c>
      <c r="H364" s="245" t="s">
        <v>912</v>
      </c>
      <c r="I364" s="228" t="s">
        <v>75</v>
      </c>
      <c r="J364" s="228" t="s">
        <v>1280</v>
      </c>
      <c r="K364" s="228">
        <v>522</v>
      </c>
      <c r="L364" s="228" t="s">
        <v>75</v>
      </c>
      <c r="M364" s="228">
        <v>618</v>
      </c>
      <c r="N364" s="228" t="s">
        <v>75</v>
      </c>
      <c r="O364" s="228">
        <v>22</v>
      </c>
      <c r="P364" s="228">
        <v>180</v>
      </c>
      <c r="Q364" s="228" t="s">
        <v>75</v>
      </c>
      <c r="R364" s="228" t="s">
        <v>75</v>
      </c>
      <c r="S364" s="228">
        <v>1</v>
      </c>
    </row>
    <row r="365" spans="1:19" x14ac:dyDescent="0.25">
      <c r="A365" s="228" t="s">
        <v>1429</v>
      </c>
      <c r="B365" s="228" t="s">
        <v>1427</v>
      </c>
      <c r="C365" s="228" t="s">
        <v>883</v>
      </c>
      <c r="D365" s="228" t="s">
        <v>1428</v>
      </c>
      <c r="E365" s="228" t="s">
        <v>1126</v>
      </c>
      <c r="F365" s="245" t="s">
        <v>907</v>
      </c>
      <c r="G365" s="228" t="s">
        <v>75</v>
      </c>
      <c r="H365" s="245" t="s">
        <v>908</v>
      </c>
      <c r="I365" s="228" t="s">
        <v>75</v>
      </c>
      <c r="J365" s="228" t="s">
        <v>1280</v>
      </c>
      <c r="K365" s="228">
        <v>522</v>
      </c>
      <c r="L365" s="228" t="s">
        <v>75</v>
      </c>
      <c r="M365" s="228">
        <v>618</v>
      </c>
      <c r="N365" s="228" t="s">
        <v>75</v>
      </c>
      <c r="O365" s="228">
        <v>22</v>
      </c>
      <c r="P365" s="228">
        <v>180</v>
      </c>
      <c r="Q365" s="228" t="s">
        <v>75</v>
      </c>
      <c r="R365" s="228" t="s">
        <v>75</v>
      </c>
      <c r="S365" s="228">
        <v>1</v>
      </c>
    </row>
    <row r="366" spans="1:19" x14ac:dyDescent="0.25">
      <c r="A366" s="228" t="s">
        <v>1430</v>
      </c>
      <c r="B366" s="228" t="s">
        <v>1431</v>
      </c>
      <c r="C366" s="228" t="s">
        <v>925</v>
      </c>
      <c r="D366" s="228" t="s">
        <v>1312</v>
      </c>
      <c r="E366" s="228" t="s">
        <v>885</v>
      </c>
      <c r="F366" s="245" t="s">
        <v>896</v>
      </c>
      <c r="G366" s="228" t="s">
        <v>75</v>
      </c>
      <c r="H366" s="228">
        <v>16</v>
      </c>
      <c r="I366" s="228" t="s">
        <v>75</v>
      </c>
      <c r="J366" s="228" t="s">
        <v>80</v>
      </c>
      <c r="K366" s="228">
        <v>458</v>
      </c>
      <c r="L366" s="228" t="s">
        <v>75</v>
      </c>
      <c r="M366" s="228">
        <v>590</v>
      </c>
      <c r="N366" s="228" t="s">
        <v>75</v>
      </c>
      <c r="O366" s="228">
        <v>26.8</v>
      </c>
      <c r="P366" s="228">
        <v>238.7</v>
      </c>
      <c r="Q366" s="228" t="s">
        <v>75</v>
      </c>
      <c r="R366" s="228">
        <v>77</v>
      </c>
      <c r="S366" s="228">
        <v>1</v>
      </c>
    </row>
    <row r="367" spans="1:19" x14ac:dyDescent="0.25">
      <c r="A367" s="228" t="s">
        <v>1432</v>
      </c>
      <c r="B367" s="228" t="s">
        <v>1433</v>
      </c>
      <c r="C367" s="228" t="s">
        <v>1434</v>
      </c>
      <c r="D367" s="228" t="s">
        <v>1435</v>
      </c>
      <c r="E367" s="228" t="s">
        <v>75</v>
      </c>
      <c r="F367" s="245" t="s">
        <v>1436</v>
      </c>
      <c r="G367" s="228" t="s">
        <v>75</v>
      </c>
      <c r="H367" s="228">
        <v>16</v>
      </c>
      <c r="I367" s="228" t="s">
        <v>75</v>
      </c>
      <c r="J367" s="228" t="s">
        <v>80</v>
      </c>
      <c r="K367" s="228">
        <v>550</v>
      </c>
      <c r="L367" s="228" t="s">
        <v>75</v>
      </c>
      <c r="M367" s="228">
        <v>648</v>
      </c>
      <c r="N367" s="228" t="s">
        <v>75</v>
      </c>
      <c r="O367" s="228">
        <v>24</v>
      </c>
      <c r="P367" s="228">
        <v>203.9</v>
      </c>
      <c r="Q367" s="228" t="s">
        <v>75</v>
      </c>
      <c r="R367" s="228">
        <v>100</v>
      </c>
      <c r="S367" s="228">
        <v>1</v>
      </c>
    </row>
    <row r="368" spans="1:19" x14ac:dyDescent="0.25">
      <c r="A368" s="228" t="s">
        <v>1437</v>
      </c>
      <c r="B368" s="228" t="s">
        <v>1378</v>
      </c>
      <c r="C368" s="228" t="s">
        <v>1233</v>
      </c>
      <c r="D368" s="228" t="s">
        <v>1379</v>
      </c>
      <c r="E368" s="228" t="s">
        <v>75</v>
      </c>
      <c r="F368" s="228">
        <v>1020</v>
      </c>
      <c r="G368" s="228" t="s">
        <v>75</v>
      </c>
      <c r="H368" s="228">
        <v>16</v>
      </c>
      <c r="I368" s="228" t="s">
        <v>75</v>
      </c>
      <c r="J368" s="228" t="s">
        <v>80</v>
      </c>
      <c r="K368" s="228">
        <v>521</v>
      </c>
      <c r="L368" s="228">
        <v>538</v>
      </c>
      <c r="M368" s="228">
        <v>609</v>
      </c>
      <c r="N368" s="228" t="s">
        <v>75</v>
      </c>
      <c r="O368" s="228">
        <v>20.5</v>
      </c>
      <c r="P368" s="228">
        <v>362</v>
      </c>
      <c r="Q368" s="228" t="s">
        <v>75</v>
      </c>
      <c r="R368" s="228">
        <v>86</v>
      </c>
      <c r="S368" s="228">
        <v>1</v>
      </c>
    </row>
    <row r="369" spans="1:19" x14ac:dyDescent="0.25">
      <c r="A369" s="228" t="s">
        <v>1438</v>
      </c>
      <c r="B369" s="228" t="s">
        <v>992</v>
      </c>
      <c r="C369" s="228" t="s">
        <v>883</v>
      </c>
      <c r="D369" s="228" t="s">
        <v>1390</v>
      </c>
      <c r="E369" s="228" t="s">
        <v>75</v>
      </c>
      <c r="F369" s="245" t="s">
        <v>888</v>
      </c>
      <c r="G369" s="228" t="s">
        <v>75</v>
      </c>
      <c r="H369" s="245" t="s">
        <v>912</v>
      </c>
      <c r="I369" s="228" t="s">
        <v>75</v>
      </c>
      <c r="J369" s="228" t="s">
        <v>80</v>
      </c>
      <c r="K369" s="228">
        <v>477</v>
      </c>
      <c r="L369" s="228" t="s">
        <v>75</v>
      </c>
      <c r="M369" s="228">
        <v>598</v>
      </c>
      <c r="N369" s="228">
        <v>0.8</v>
      </c>
      <c r="O369" s="228">
        <v>25.5</v>
      </c>
      <c r="P369" s="228">
        <v>234</v>
      </c>
      <c r="Q369" s="228" t="s">
        <v>75</v>
      </c>
      <c r="R369" s="228" t="s">
        <v>75</v>
      </c>
      <c r="S369" s="228">
        <v>1</v>
      </c>
    </row>
    <row r="370" spans="1:19" x14ac:dyDescent="0.25">
      <c r="A370" s="228" t="s">
        <v>1439</v>
      </c>
      <c r="B370" s="228" t="s">
        <v>1112</v>
      </c>
      <c r="C370" s="228" t="s">
        <v>883</v>
      </c>
      <c r="D370" s="228" t="s">
        <v>1250</v>
      </c>
      <c r="E370" s="228" t="s">
        <v>885</v>
      </c>
      <c r="F370" s="245" t="s">
        <v>907</v>
      </c>
      <c r="G370" s="228" t="s">
        <v>75</v>
      </c>
      <c r="H370" s="245" t="s">
        <v>908</v>
      </c>
      <c r="I370" s="228" t="s">
        <v>75</v>
      </c>
      <c r="J370" s="228" t="s">
        <v>80</v>
      </c>
      <c r="K370" s="228">
        <v>473</v>
      </c>
      <c r="L370" s="228" t="s">
        <v>75</v>
      </c>
      <c r="M370" s="228">
        <v>619</v>
      </c>
      <c r="N370" s="228">
        <v>0.77</v>
      </c>
      <c r="O370" s="228">
        <v>27.2</v>
      </c>
      <c r="P370" s="228">
        <v>345</v>
      </c>
      <c r="Q370" s="228" t="s">
        <v>75</v>
      </c>
      <c r="R370" s="228" t="s">
        <v>75</v>
      </c>
      <c r="S370" s="228">
        <v>1</v>
      </c>
    </row>
    <row r="371" spans="1:19" x14ac:dyDescent="0.25">
      <c r="A371" s="228" t="s">
        <v>1440</v>
      </c>
      <c r="B371" s="228" t="s">
        <v>1112</v>
      </c>
      <c r="C371" s="228" t="s">
        <v>1302</v>
      </c>
      <c r="D371" s="228" t="s">
        <v>1250</v>
      </c>
      <c r="E371" s="228" t="s">
        <v>885</v>
      </c>
      <c r="F371" s="245" t="s">
        <v>896</v>
      </c>
      <c r="G371" s="228" t="s">
        <v>75</v>
      </c>
      <c r="H371" s="228">
        <v>16</v>
      </c>
      <c r="I371" s="228" t="s">
        <v>75</v>
      </c>
      <c r="J371" s="228" t="s">
        <v>80</v>
      </c>
      <c r="K371" s="228">
        <v>524</v>
      </c>
      <c r="L371" s="228" t="s">
        <v>75</v>
      </c>
      <c r="M371" s="228">
        <v>654</v>
      </c>
      <c r="N371" s="228">
        <v>0.8</v>
      </c>
      <c r="O371" s="228">
        <v>25.5</v>
      </c>
      <c r="P371" s="228">
        <v>298</v>
      </c>
      <c r="Q371" s="228" t="s">
        <v>75</v>
      </c>
      <c r="R371" s="228" t="s">
        <v>75</v>
      </c>
      <c r="S371" s="228">
        <v>1</v>
      </c>
    </row>
    <row r="372" spans="1:19" x14ac:dyDescent="0.25">
      <c r="A372" s="228" t="s">
        <v>1441</v>
      </c>
      <c r="B372" s="228" t="s">
        <v>1175</v>
      </c>
      <c r="C372" s="228" t="s">
        <v>1442</v>
      </c>
      <c r="D372" s="228" t="s">
        <v>1250</v>
      </c>
      <c r="E372" s="228" t="s">
        <v>75</v>
      </c>
      <c r="F372" s="245" t="s">
        <v>1436</v>
      </c>
      <c r="G372" s="228" t="s">
        <v>75</v>
      </c>
      <c r="H372" s="228">
        <v>16</v>
      </c>
      <c r="I372" s="228" t="s">
        <v>75</v>
      </c>
      <c r="J372" s="228" t="s">
        <v>80</v>
      </c>
      <c r="K372" s="228">
        <v>540</v>
      </c>
      <c r="L372" s="228" t="s">
        <v>75</v>
      </c>
      <c r="M372" s="228">
        <v>640</v>
      </c>
      <c r="N372" s="228" t="s">
        <v>75</v>
      </c>
      <c r="O372" s="228" t="s">
        <v>75</v>
      </c>
      <c r="P372" s="228">
        <v>294</v>
      </c>
      <c r="Q372" s="228" t="s">
        <v>75</v>
      </c>
      <c r="R372" s="228" t="s">
        <v>75</v>
      </c>
      <c r="S372" s="228">
        <v>1</v>
      </c>
    </row>
    <row r="373" spans="1:19" x14ac:dyDescent="0.25">
      <c r="A373" s="228" t="s">
        <v>807</v>
      </c>
      <c r="B373" s="228" t="s">
        <v>1366</v>
      </c>
      <c r="C373" s="228" t="s">
        <v>1233</v>
      </c>
      <c r="D373" s="228" t="s">
        <v>1367</v>
      </c>
      <c r="E373" s="228" t="s">
        <v>75</v>
      </c>
      <c r="F373" s="228">
        <v>1020</v>
      </c>
      <c r="G373" s="228" t="s">
        <v>75</v>
      </c>
      <c r="H373" s="228">
        <v>12.9</v>
      </c>
      <c r="I373" s="228" t="s">
        <v>75</v>
      </c>
      <c r="J373" s="228" t="s">
        <v>75</v>
      </c>
      <c r="K373" s="228">
        <v>47.9</v>
      </c>
      <c r="L373" s="228" t="s">
        <v>75</v>
      </c>
      <c r="M373" s="228">
        <v>603</v>
      </c>
      <c r="N373" s="228" t="s">
        <v>75</v>
      </c>
      <c r="O373" s="228" t="s">
        <v>75</v>
      </c>
      <c r="P373" s="228">
        <v>60.4</v>
      </c>
      <c r="Q373" s="228" t="s">
        <v>75</v>
      </c>
      <c r="R373" s="228" t="s">
        <v>75</v>
      </c>
      <c r="S373" s="228"/>
    </row>
    <row r="374" spans="1:19" x14ac:dyDescent="0.25">
      <c r="A374" s="228" t="s">
        <v>1443</v>
      </c>
      <c r="B374" s="228" t="s">
        <v>992</v>
      </c>
      <c r="C374" s="228" t="s">
        <v>883</v>
      </c>
      <c r="D374" s="228" t="s">
        <v>1390</v>
      </c>
      <c r="E374" s="228" t="s">
        <v>75</v>
      </c>
      <c r="F374" s="245" t="s">
        <v>888</v>
      </c>
      <c r="G374" s="228" t="s">
        <v>75</v>
      </c>
      <c r="H374" s="245" t="s">
        <v>912</v>
      </c>
      <c r="I374" s="228" t="s">
        <v>75</v>
      </c>
      <c r="J374" s="228" t="s">
        <v>80</v>
      </c>
      <c r="K374" s="228">
        <v>477</v>
      </c>
      <c r="L374" s="228" t="s">
        <v>75</v>
      </c>
      <c r="M374" s="228">
        <v>618</v>
      </c>
      <c r="N374" s="228" t="s">
        <v>75</v>
      </c>
      <c r="O374" s="228" t="s">
        <v>75</v>
      </c>
      <c r="P374" s="228">
        <v>263</v>
      </c>
      <c r="Q374" s="228" t="s">
        <v>75</v>
      </c>
      <c r="R374" s="228" t="s">
        <v>75</v>
      </c>
      <c r="S374" s="228"/>
    </row>
    <row r="375" spans="1:19" x14ac:dyDescent="0.25">
      <c r="A375" s="228" t="s">
        <v>1444</v>
      </c>
      <c r="B375" s="228" t="s">
        <v>75</v>
      </c>
      <c r="C375" s="228" t="s">
        <v>75</v>
      </c>
      <c r="D375" s="228" t="s">
        <v>75</v>
      </c>
      <c r="E375" s="228" t="s">
        <v>75</v>
      </c>
      <c r="F375" s="245" t="s">
        <v>907</v>
      </c>
      <c r="G375" s="228" t="s">
        <v>75</v>
      </c>
      <c r="H375" s="245" t="s">
        <v>1287</v>
      </c>
      <c r="I375" s="228" t="s">
        <v>75</v>
      </c>
      <c r="J375" s="228" t="s">
        <v>75</v>
      </c>
      <c r="K375" s="228">
        <v>52.2</v>
      </c>
      <c r="L375" s="228" t="s">
        <v>75</v>
      </c>
      <c r="M375" s="228">
        <v>620</v>
      </c>
      <c r="N375" s="228" t="s">
        <v>75</v>
      </c>
      <c r="O375" s="228" t="s">
        <v>75</v>
      </c>
      <c r="P375" s="228">
        <v>180</v>
      </c>
      <c r="Q375" s="228" t="s">
        <v>75</v>
      </c>
      <c r="R375" s="228" t="s">
        <v>75</v>
      </c>
      <c r="S375" s="228"/>
    </row>
    <row r="376" spans="1:19" x14ac:dyDescent="0.25">
      <c r="A376" s="228" t="s">
        <v>1445</v>
      </c>
      <c r="B376" s="228" t="s">
        <v>75</v>
      </c>
      <c r="C376" s="228" t="s">
        <v>75</v>
      </c>
      <c r="D376" s="228" t="s">
        <v>75</v>
      </c>
      <c r="E376" s="228" t="s">
        <v>75</v>
      </c>
      <c r="F376" s="245" t="s">
        <v>896</v>
      </c>
      <c r="G376" s="228" t="s">
        <v>75</v>
      </c>
      <c r="H376" s="228">
        <v>28</v>
      </c>
      <c r="I376" s="228" t="s">
        <v>75</v>
      </c>
      <c r="J376" s="228" t="s">
        <v>75</v>
      </c>
      <c r="K376" s="228">
        <v>458</v>
      </c>
      <c r="L376" s="228" t="s">
        <v>75</v>
      </c>
      <c r="M376" s="228">
        <v>570</v>
      </c>
      <c r="N376" s="228" t="s">
        <v>75</v>
      </c>
      <c r="O376" s="228" t="s">
        <v>75</v>
      </c>
      <c r="P376" s="228">
        <v>238.7</v>
      </c>
      <c r="Q376" s="228" t="s">
        <v>75</v>
      </c>
      <c r="R376" s="228" t="s">
        <v>75</v>
      </c>
      <c r="S376" s="228"/>
    </row>
    <row r="377" spans="1:19" x14ac:dyDescent="0.25">
      <c r="A377" s="228" t="s">
        <v>1446</v>
      </c>
      <c r="B377" s="228" t="s">
        <v>75</v>
      </c>
      <c r="C377" s="228" t="s">
        <v>75</v>
      </c>
      <c r="D377" s="228" t="s">
        <v>75</v>
      </c>
      <c r="E377" s="228" t="s">
        <v>75</v>
      </c>
      <c r="F377" s="245" t="s">
        <v>1371</v>
      </c>
      <c r="G377" s="228" t="s">
        <v>75</v>
      </c>
      <c r="H377" s="228">
        <v>28</v>
      </c>
      <c r="I377" s="228" t="s">
        <v>75</v>
      </c>
      <c r="J377" s="228" t="s">
        <v>75</v>
      </c>
      <c r="K377" s="228">
        <v>550</v>
      </c>
      <c r="L377" s="228" t="s">
        <v>75</v>
      </c>
      <c r="M377" s="228">
        <v>570</v>
      </c>
      <c r="N377" s="228" t="s">
        <v>75</v>
      </c>
      <c r="O377" s="228" t="s">
        <v>75</v>
      </c>
      <c r="P377" s="228">
        <v>193.2</v>
      </c>
      <c r="Q377" s="228" t="s">
        <v>75</v>
      </c>
      <c r="R377" s="228" t="s">
        <v>75</v>
      </c>
      <c r="S377" s="228"/>
    </row>
    <row r="378" spans="1:19" x14ac:dyDescent="0.25">
      <c r="A378" s="228" t="s">
        <v>810</v>
      </c>
      <c r="B378" s="228" t="s">
        <v>1366</v>
      </c>
      <c r="C378" s="228" t="s">
        <v>1233</v>
      </c>
      <c r="D378" s="228" t="s">
        <v>1367</v>
      </c>
      <c r="E378" s="228" t="s">
        <v>75</v>
      </c>
      <c r="F378" s="228">
        <v>1020</v>
      </c>
      <c r="G378" s="228" t="s">
        <v>75</v>
      </c>
      <c r="H378" s="228">
        <v>12.9</v>
      </c>
      <c r="I378" s="228" t="s">
        <v>75</v>
      </c>
      <c r="J378" s="228" t="s">
        <v>75</v>
      </c>
      <c r="K378" s="228">
        <v>47.9</v>
      </c>
      <c r="L378" s="228" t="s">
        <v>75</v>
      </c>
      <c r="M378" s="228">
        <v>603</v>
      </c>
      <c r="N378" s="228" t="s">
        <v>75</v>
      </c>
      <c r="O378" s="228" t="s">
        <v>75</v>
      </c>
      <c r="P378" s="228">
        <v>60.4</v>
      </c>
      <c r="Q378" s="228" t="s">
        <v>75</v>
      </c>
      <c r="R378" s="228" t="s">
        <v>75</v>
      </c>
      <c r="S378" s="228"/>
    </row>
    <row r="379" spans="1:19" x14ac:dyDescent="0.25">
      <c r="A379" s="228" t="s">
        <v>1447</v>
      </c>
      <c r="B379" s="228" t="s">
        <v>992</v>
      </c>
      <c r="C379" s="228" t="s">
        <v>883</v>
      </c>
      <c r="D379" s="228" t="s">
        <v>1390</v>
      </c>
      <c r="E379" s="228" t="s">
        <v>75</v>
      </c>
      <c r="F379" s="245" t="s">
        <v>888</v>
      </c>
      <c r="G379" s="228" t="s">
        <v>75</v>
      </c>
      <c r="H379" s="245" t="s">
        <v>912</v>
      </c>
      <c r="I379" s="228" t="s">
        <v>75</v>
      </c>
      <c r="J379" s="228" t="s">
        <v>80</v>
      </c>
      <c r="K379" s="228">
        <v>477</v>
      </c>
      <c r="L379" s="228" t="s">
        <v>75</v>
      </c>
      <c r="M379" s="228">
        <v>620</v>
      </c>
      <c r="N379" s="228" t="s">
        <v>75</v>
      </c>
      <c r="O379" s="228" t="s">
        <v>75</v>
      </c>
      <c r="P379" s="228">
        <v>263</v>
      </c>
      <c r="Q379" s="228" t="s">
        <v>75</v>
      </c>
      <c r="R379" s="228" t="s">
        <v>75</v>
      </c>
      <c r="S379" s="228"/>
    </row>
    <row r="380" spans="1:19" x14ac:dyDescent="0.25">
      <c r="A380" s="228" t="s">
        <v>1448</v>
      </c>
      <c r="B380" s="228" t="s">
        <v>75</v>
      </c>
      <c r="C380" s="228" t="s">
        <v>75</v>
      </c>
      <c r="D380" s="228" t="s">
        <v>75</v>
      </c>
      <c r="E380" s="228" t="s">
        <v>75</v>
      </c>
      <c r="F380" s="245" t="s">
        <v>907</v>
      </c>
      <c r="G380" s="228" t="s">
        <v>75</v>
      </c>
      <c r="H380" s="245" t="s">
        <v>1287</v>
      </c>
      <c r="I380" s="228" t="s">
        <v>75</v>
      </c>
      <c r="J380" s="228" t="s">
        <v>75</v>
      </c>
      <c r="K380" s="228">
        <v>52.2</v>
      </c>
      <c r="L380" s="228" t="s">
        <v>75</v>
      </c>
      <c r="M380" s="228">
        <v>600</v>
      </c>
      <c r="N380" s="228" t="s">
        <v>75</v>
      </c>
      <c r="O380" s="228" t="s">
        <v>75</v>
      </c>
      <c r="P380" s="228">
        <v>180</v>
      </c>
      <c r="Q380" s="228" t="s">
        <v>75</v>
      </c>
      <c r="R380" s="228" t="s">
        <v>75</v>
      </c>
      <c r="S380" s="228"/>
    </row>
    <row r="381" spans="1:19" x14ac:dyDescent="0.25">
      <c r="A381" s="228" t="s">
        <v>1449</v>
      </c>
      <c r="B381" s="228" t="s">
        <v>75</v>
      </c>
      <c r="C381" s="228" t="s">
        <v>75</v>
      </c>
      <c r="D381" s="228" t="s">
        <v>75</v>
      </c>
      <c r="E381" s="228" t="s">
        <v>75</v>
      </c>
      <c r="F381" s="245" t="s">
        <v>896</v>
      </c>
      <c r="G381" s="228" t="s">
        <v>75</v>
      </c>
      <c r="H381" s="228">
        <v>28</v>
      </c>
      <c r="I381" s="228" t="s">
        <v>75</v>
      </c>
      <c r="J381" s="228" t="s">
        <v>75</v>
      </c>
      <c r="K381" s="228">
        <v>524</v>
      </c>
      <c r="L381" s="228" t="s">
        <v>75</v>
      </c>
      <c r="M381" s="228">
        <v>570</v>
      </c>
      <c r="N381" s="228" t="s">
        <v>75</v>
      </c>
      <c r="O381" s="228" t="s">
        <v>75</v>
      </c>
      <c r="P381" s="228">
        <v>289</v>
      </c>
      <c r="Q381" s="228" t="s">
        <v>75</v>
      </c>
      <c r="R381" s="228" t="s">
        <v>75</v>
      </c>
      <c r="S381" s="228"/>
    </row>
    <row r="382" spans="1:19" x14ac:dyDescent="0.25">
      <c r="A382" s="228" t="s">
        <v>1450</v>
      </c>
      <c r="B382" s="228" t="s">
        <v>75</v>
      </c>
      <c r="C382" s="228" t="s">
        <v>75</v>
      </c>
      <c r="D382" s="228" t="s">
        <v>75</v>
      </c>
      <c r="E382" s="228" t="s">
        <v>75</v>
      </c>
      <c r="F382" s="245" t="s">
        <v>1371</v>
      </c>
      <c r="G382" s="228" t="s">
        <v>75</v>
      </c>
      <c r="H382" s="228">
        <v>28</v>
      </c>
      <c r="I382" s="228" t="s">
        <v>75</v>
      </c>
      <c r="J382" s="228" t="s">
        <v>75</v>
      </c>
      <c r="K382" s="228">
        <v>540</v>
      </c>
      <c r="L382" s="228" t="s">
        <v>75</v>
      </c>
      <c r="M382" s="228">
        <v>570</v>
      </c>
      <c r="N382" s="228" t="s">
        <v>75</v>
      </c>
      <c r="O382" s="228" t="s">
        <v>75</v>
      </c>
      <c r="P382" s="228">
        <v>294</v>
      </c>
      <c r="Q382" s="228" t="s">
        <v>75</v>
      </c>
      <c r="R382" s="228" t="s">
        <v>75</v>
      </c>
      <c r="S382" s="228"/>
    </row>
    <row r="383" spans="1:19" x14ac:dyDescent="0.25">
      <c r="A383" s="228" t="s">
        <v>1451</v>
      </c>
      <c r="B383" s="228" t="s">
        <v>1452</v>
      </c>
      <c r="C383" s="228" t="s">
        <v>1453</v>
      </c>
      <c r="D383" s="228" t="s">
        <v>1454</v>
      </c>
      <c r="E383" s="228" t="s">
        <v>75</v>
      </c>
      <c r="F383" s="228">
        <v>720</v>
      </c>
      <c r="G383" s="228" t="s">
        <v>75</v>
      </c>
      <c r="H383" s="228">
        <v>16</v>
      </c>
      <c r="I383" s="228" t="s">
        <v>75</v>
      </c>
      <c r="J383" s="228" t="s">
        <v>75</v>
      </c>
      <c r="K383" s="228">
        <v>421</v>
      </c>
      <c r="L383" s="228" t="s">
        <v>75</v>
      </c>
      <c r="M383" s="228">
        <v>644</v>
      </c>
      <c r="N383" s="228" t="s">
        <v>75</v>
      </c>
      <c r="O383" s="228" t="s">
        <v>75</v>
      </c>
      <c r="P383" s="228">
        <v>29.4</v>
      </c>
      <c r="Q383" s="228" t="s">
        <v>75</v>
      </c>
      <c r="R383" s="228" t="s">
        <v>75</v>
      </c>
      <c r="S383" s="228"/>
    </row>
    <row r="384" spans="1:19" x14ac:dyDescent="0.25">
      <c r="A384" s="228" t="s">
        <v>1455</v>
      </c>
      <c r="B384" s="228" t="s">
        <v>1456</v>
      </c>
      <c r="C384" s="228" t="s">
        <v>1453</v>
      </c>
      <c r="D384" s="228" t="s">
        <v>945</v>
      </c>
      <c r="E384" s="228" t="s">
        <v>75</v>
      </c>
      <c r="F384" s="228">
        <v>1020</v>
      </c>
      <c r="G384" s="228" t="s">
        <v>75</v>
      </c>
      <c r="H384" s="228">
        <v>16</v>
      </c>
      <c r="I384" s="228" t="s">
        <v>75</v>
      </c>
      <c r="J384" s="228" t="s">
        <v>75</v>
      </c>
      <c r="K384" s="228">
        <v>460</v>
      </c>
      <c r="L384" s="228" t="s">
        <v>75</v>
      </c>
      <c r="M384" s="228">
        <v>642</v>
      </c>
      <c r="N384" s="228" t="s">
        <v>75</v>
      </c>
      <c r="O384" s="228" t="s">
        <v>75</v>
      </c>
      <c r="P384" s="228">
        <v>78</v>
      </c>
      <c r="Q384" s="228" t="s">
        <v>75</v>
      </c>
      <c r="R384" s="228" t="s">
        <v>75</v>
      </c>
      <c r="S384" s="228"/>
    </row>
    <row r="385" spans="1:19" x14ac:dyDescent="0.25">
      <c r="A385" s="228" t="s">
        <v>732</v>
      </c>
      <c r="B385" s="228" t="s">
        <v>1457</v>
      </c>
      <c r="C385" s="228" t="s">
        <v>1453</v>
      </c>
      <c r="D385" s="228" t="s">
        <v>1458</v>
      </c>
      <c r="E385" s="228" t="s">
        <v>75</v>
      </c>
      <c r="F385" s="228">
        <v>1020</v>
      </c>
      <c r="G385" s="228" t="s">
        <v>75</v>
      </c>
      <c r="H385" s="228">
        <v>21.5</v>
      </c>
      <c r="I385" s="228" t="s">
        <v>75</v>
      </c>
      <c r="J385" s="228" t="s">
        <v>75</v>
      </c>
      <c r="K385" s="228">
        <v>460</v>
      </c>
      <c r="L385" s="228" t="s">
        <v>75</v>
      </c>
      <c r="M385" s="228">
        <v>640</v>
      </c>
      <c r="N385" s="228" t="s">
        <v>75</v>
      </c>
      <c r="O385" s="228" t="s">
        <v>75</v>
      </c>
      <c r="P385" s="228">
        <v>78</v>
      </c>
      <c r="Q385" s="228" t="s">
        <v>75</v>
      </c>
      <c r="R385" s="228" t="s">
        <v>75</v>
      </c>
      <c r="S385" s="228"/>
    </row>
    <row r="386" spans="1:19" x14ac:dyDescent="0.25">
      <c r="A386" s="228" t="s">
        <v>733</v>
      </c>
      <c r="B386" s="228" t="s">
        <v>75</v>
      </c>
      <c r="C386" s="228" t="s">
        <v>75</v>
      </c>
      <c r="D386" s="228" t="s">
        <v>75</v>
      </c>
      <c r="E386" s="228" t="s">
        <v>75</v>
      </c>
      <c r="F386" s="245" t="s">
        <v>886</v>
      </c>
      <c r="G386" s="228" t="s">
        <v>75</v>
      </c>
      <c r="H386" s="245" t="s">
        <v>868</v>
      </c>
      <c r="I386" s="228" t="s">
        <v>75</v>
      </c>
      <c r="J386" s="228" t="s">
        <v>75</v>
      </c>
      <c r="K386" s="228">
        <v>34</v>
      </c>
      <c r="L386" s="228" t="s">
        <v>75</v>
      </c>
      <c r="M386" s="228">
        <v>590</v>
      </c>
      <c r="N386" s="228" t="s">
        <v>75</v>
      </c>
      <c r="O386" s="228" t="s">
        <v>75</v>
      </c>
      <c r="P386" s="228">
        <v>5</v>
      </c>
      <c r="Q386" s="228" t="s">
        <v>75</v>
      </c>
      <c r="R386" s="228" t="s">
        <v>75</v>
      </c>
      <c r="S386" s="228"/>
    </row>
    <row r="387" spans="1:19" x14ac:dyDescent="0.25">
      <c r="A387" s="228" t="s">
        <v>840</v>
      </c>
      <c r="B387" s="228" t="s">
        <v>1459</v>
      </c>
      <c r="C387" s="228" t="s">
        <v>1453</v>
      </c>
      <c r="D387" s="228" t="s">
        <v>1460</v>
      </c>
      <c r="E387" s="228" t="s">
        <v>75</v>
      </c>
      <c r="F387" s="228">
        <v>720</v>
      </c>
      <c r="G387" s="228" t="s">
        <v>75</v>
      </c>
      <c r="H387" s="228">
        <v>16</v>
      </c>
      <c r="I387" s="228" t="s">
        <v>75</v>
      </c>
      <c r="J387" s="228" t="s">
        <v>75</v>
      </c>
      <c r="K387" s="228">
        <v>470</v>
      </c>
      <c r="L387" s="228" t="s">
        <v>75</v>
      </c>
      <c r="M387" s="228">
        <v>644</v>
      </c>
      <c r="N387" s="228" t="s">
        <v>75</v>
      </c>
      <c r="O387" s="228" t="s">
        <v>75</v>
      </c>
      <c r="P387" s="228">
        <v>98</v>
      </c>
      <c r="Q387" s="228" t="s">
        <v>75</v>
      </c>
      <c r="R387" s="228" t="s">
        <v>75</v>
      </c>
      <c r="S387" s="228"/>
    </row>
    <row r="388" spans="1:19" x14ac:dyDescent="0.25">
      <c r="A388" s="228" t="s">
        <v>1461</v>
      </c>
      <c r="B388" s="228" t="s">
        <v>1456</v>
      </c>
      <c r="C388" s="228" t="s">
        <v>1453</v>
      </c>
      <c r="D388" s="228" t="s">
        <v>945</v>
      </c>
      <c r="E388" s="228" t="s">
        <v>75</v>
      </c>
      <c r="F388" s="228">
        <v>1020</v>
      </c>
      <c r="G388" s="228" t="s">
        <v>75</v>
      </c>
      <c r="H388" s="228">
        <v>16</v>
      </c>
      <c r="I388" s="228" t="s">
        <v>75</v>
      </c>
      <c r="J388" s="228" t="s">
        <v>75</v>
      </c>
      <c r="K388" s="228">
        <v>460</v>
      </c>
      <c r="L388" s="228" t="s">
        <v>75</v>
      </c>
      <c r="M388" s="228">
        <v>642</v>
      </c>
      <c r="N388" s="228" t="s">
        <v>75</v>
      </c>
      <c r="O388" s="228" t="s">
        <v>75</v>
      </c>
      <c r="P388" s="228">
        <v>78</v>
      </c>
      <c r="Q388" s="228" t="s">
        <v>75</v>
      </c>
      <c r="R388" s="228" t="s">
        <v>75</v>
      </c>
      <c r="S388" s="228"/>
    </row>
    <row r="389" spans="1:19" x14ac:dyDescent="0.25">
      <c r="A389" s="228" t="s">
        <v>1462</v>
      </c>
      <c r="B389" s="228" t="s">
        <v>1463</v>
      </c>
      <c r="C389" s="228" t="s">
        <v>1453</v>
      </c>
      <c r="D389" s="228" t="s">
        <v>1458</v>
      </c>
      <c r="E389" s="228" t="s">
        <v>75</v>
      </c>
      <c r="F389" s="228">
        <v>1020</v>
      </c>
      <c r="G389" s="228" t="s">
        <v>75</v>
      </c>
      <c r="H389" s="228">
        <v>21.5</v>
      </c>
      <c r="I389" s="228" t="s">
        <v>75</v>
      </c>
      <c r="J389" s="228" t="s">
        <v>75</v>
      </c>
      <c r="K389" s="228">
        <v>460</v>
      </c>
      <c r="L389" s="228" t="s">
        <v>75</v>
      </c>
      <c r="M389" s="228">
        <v>610</v>
      </c>
      <c r="N389" s="228" t="s">
        <v>75</v>
      </c>
      <c r="O389" s="228" t="s">
        <v>75</v>
      </c>
      <c r="P389" s="228">
        <v>78</v>
      </c>
      <c r="Q389" s="228" t="s">
        <v>75</v>
      </c>
      <c r="R389" s="228" t="s">
        <v>75</v>
      </c>
      <c r="S389" s="228"/>
    </row>
    <row r="390" spans="1:19" x14ac:dyDescent="0.25">
      <c r="A390" s="228" t="s">
        <v>1464</v>
      </c>
      <c r="B390" s="228" t="s">
        <v>75</v>
      </c>
      <c r="C390" s="228" t="s">
        <v>1453</v>
      </c>
      <c r="D390" s="228" t="s">
        <v>1465</v>
      </c>
      <c r="E390" s="228" t="s">
        <v>75</v>
      </c>
      <c r="F390" s="228">
        <v>1020</v>
      </c>
      <c r="G390" s="228" t="s">
        <v>75</v>
      </c>
      <c r="H390" s="228">
        <v>16</v>
      </c>
      <c r="I390" s="228" t="s">
        <v>75</v>
      </c>
      <c r="J390" s="228" t="s">
        <v>75</v>
      </c>
      <c r="K390" s="228">
        <v>460</v>
      </c>
      <c r="L390" s="228" t="s">
        <v>75</v>
      </c>
      <c r="M390" s="228">
        <v>642</v>
      </c>
      <c r="N390" s="228" t="s">
        <v>75</v>
      </c>
      <c r="O390" s="228" t="s">
        <v>75</v>
      </c>
      <c r="P390" s="228">
        <v>78</v>
      </c>
      <c r="Q390" s="228" t="s">
        <v>75</v>
      </c>
      <c r="R390" s="228" t="s">
        <v>75</v>
      </c>
      <c r="S390" s="228"/>
    </row>
    <row r="391" spans="1:19" x14ac:dyDescent="0.25">
      <c r="A391" s="228" t="s">
        <v>1466</v>
      </c>
      <c r="B391" s="228" t="s">
        <v>1293</v>
      </c>
      <c r="C391" s="228" t="s">
        <v>1453</v>
      </c>
      <c r="D391" s="228" t="s">
        <v>1294</v>
      </c>
      <c r="E391" s="228" t="s">
        <v>930</v>
      </c>
      <c r="F391" s="228">
        <v>1020</v>
      </c>
      <c r="G391" s="228" t="s">
        <v>75</v>
      </c>
      <c r="H391" s="228">
        <v>16</v>
      </c>
      <c r="I391" s="228" t="s">
        <v>75</v>
      </c>
      <c r="J391" s="228" t="s">
        <v>80</v>
      </c>
      <c r="K391" s="228">
        <v>571</v>
      </c>
      <c r="L391" s="228" t="s">
        <v>75</v>
      </c>
      <c r="M391" s="228">
        <v>563</v>
      </c>
      <c r="N391" s="228" t="s">
        <v>75</v>
      </c>
      <c r="O391" s="228" t="s">
        <v>75</v>
      </c>
      <c r="P391" s="228">
        <v>27.4</v>
      </c>
      <c r="Q391" s="228" t="s">
        <v>75</v>
      </c>
      <c r="R391" s="228" t="s">
        <v>75</v>
      </c>
      <c r="S391" s="228"/>
    </row>
    <row r="392" spans="1:19" x14ac:dyDescent="0.25">
      <c r="A392" s="228" t="s">
        <v>1467</v>
      </c>
      <c r="B392" s="228" t="s">
        <v>1202</v>
      </c>
      <c r="C392" s="228" t="s">
        <v>883</v>
      </c>
      <c r="D392" s="228" t="s">
        <v>1468</v>
      </c>
      <c r="E392" s="228" t="s">
        <v>1126</v>
      </c>
      <c r="F392" s="245" t="s">
        <v>888</v>
      </c>
      <c r="G392" s="228" t="s">
        <v>75</v>
      </c>
      <c r="H392" s="245" t="s">
        <v>912</v>
      </c>
      <c r="I392" s="228" t="s">
        <v>75</v>
      </c>
      <c r="J392" s="228" t="s">
        <v>80</v>
      </c>
      <c r="K392" s="228">
        <v>372</v>
      </c>
      <c r="L392" s="228" t="s">
        <v>75</v>
      </c>
      <c r="M392" s="228">
        <v>628</v>
      </c>
      <c r="N392" s="228" t="s">
        <v>75</v>
      </c>
      <c r="O392" s="228" t="s">
        <v>75</v>
      </c>
      <c r="P392" s="228">
        <v>98</v>
      </c>
      <c r="Q392" s="228" t="s">
        <v>75</v>
      </c>
      <c r="R392" s="228" t="s">
        <v>75</v>
      </c>
      <c r="S392" s="228"/>
    </row>
    <row r="393" spans="1:19" x14ac:dyDescent="0.25">
      <c r="A393" s="228" t="s">
        <v>1469</v>
      </c>
      <c r="B393" s="228" t="s">
        <v>1202</v>
      </c>
      <c r="C393" s="228" t="s">
        <v>883</v>
      </c>
      <c r="D393" s="228" t="s">
        <v>1468</v>
      </c>
      <c r="E393" s="228" t="s">
        <v>1126</v>
      </c>
      <c r="F393" s="245" t="s">
        <v>907</v>
      </c>
      <c r="G393" s="228" t="s">
        <v>75</v>
      </c>
      <c r="H393" s="245" t="s">
        <v>1470</v>
      </c>
      <c r="I393" s="228" t="s">
        <v>75</v>
      </c>
      <c r="J393" s="228" t="s">
        <v>1471</v>
      </c>
      <c r="K393" s="228">
        <v>372</v>
      </c>
      <c r="L393" s="228" t="s">
        <v>75</v>
      </c>
      <c r="M393" s="228">
        <v>562</v>
      </c>
      <c r="N393" s="228" t="s">
        <v>75</v>
      </c>
      <c r="O393" s="228" t="s">
        <v>75</v>
      </c>
      <c r="P393" s="228">
        <v>98</v>
      </c>
      <c r="Q393" s="228" t="s">
        <v>75</v>
      </c>
      <c r="R393" s="228" t="s">
        <v>75</v>
      </c>
      <c r="S393" s="228"/>
    </row>
    <row r="394" spans="1:19" x14ac:dyDescent="0.25">
      <c r="A394" s="228" t="s">
        <v>1472</v>
      </c>
      <c r="B394" s="228" t="s">
        <v>1278</v>
      </c>
      <c r="C394" s="228" t="s">
        <v>925</v>
      </c>
      <c r="D394" s="228" t="s">
        <v>1473</v>
      </c>
      <c r="E394" s="228" t="s">
        <v>885</v>
      </c>
      <c r="F394" s="245" t="s">
        <v>878</v>
      </c>
      <c r="G394" s="228" t="s">
        <v>75</v>
      </c>
      <c r="H394" s="228">
        <v>21.5</v>
      </c>
      <c r="I394" s="228" t="s">
        <v>75</v>
      </c>
      <c r="J394" s="228" t="s">
        <v>80</v>
      </c>
      <c r="K394" s="228">
        <v>460</v>
      </c>
      <c r="L394" s="228" t="s">
        <v>75</v>
      </c>
      <c r="M394" s="228">
        <v>590</v>
      </c>
      <c r="N394" s="228" t="s">
        <v>75</v>
      </c>
      <c r="O394" s="228" t="s">
        <v>75</v>
      </c>
      <c r="P394" s="228">
        <v>29.4</v>
      </c>
      <c r="Q394" s="228" t="s">
        <v>75</v>
      </c>
      <c r="R394" s="228" t="s">
        <v>75</v>
      </c>
      <c r="S394" s="228"/>
    </row>
    <row r="395" spans="1:19" x14ac:dyDescent="0.25">
      <c r="A395" s="228" t="s">
        <v>1474</v>
      </c>
      <c r="B395" s="228" t="s">
        <v>1278</v>
      </c>
      <c r="C395" s="228" t="s">
        <v>925</v>
      </c>
      <c r="D395" s="228" t="s">
        <v>1473</v>
      </c>
      <c r="E395" s="228" t="s">
        <v>885</v>
      </c>
      <c r="F395" s="245" t="s">
        <v>896</v>
      </c>
      <c r="G395" s="228" t="s">
        <v>75</v>
      </c>
      <c r="H395" s="228">
        <v>21.5</v>
      </c>
      <c r="I395" s="228" t="s">
        <v>75</v>
      </c>
      <c r="J395" s="228" t="s">
        <v>80</v>
      </c>
      <c r="K395" s="228">
        <v>460</v>
      </c>
      <c r="L395" s="228" t="s">
        <v>75</v>
      </c>
      <c r="M395" s="228">
        <v>593</v>
      </c>
      <c r="N395" s="228" t="s">
        <v>75</v>
      </c>
      <c r="O395" s="228" t="s">
        <v>75</v>
      </c>
      <c r="P395" s="228">
        <v>29.4</v>
      </c>
      <c r="Q395" s="228" t="s">
        <v>75</v>
      </c>
      <c r="R395" s="228" t="s">
        <v>75</v>
      </c>
      <c r="S395" s="228"/>
    </row>
    <row r="396" spans="1:19" x14ac:dyDescent="0.25">
      <c r="A396" s="228" t="s">
        <v>1475</v>
      </c>
      <c r="B396" s="228" t="s">
        <v>1293</v>
      </c>
      <c r="C396" s="228" t="s">
        <v>1453</v>
      </c>
      <c r="D396" s="228" t="s">
        <v>1294</v>
      </c>
      <c r="E396" s="228" t="s">
        <v>930</v>
      </c>
      <c r="F396" s="228">
        <v>1020</v>
      </c>
      <c r="G396" s="228" t="s">
        <v>75</v>
      </c>
      <c r="H396" s="228">
        <v>16</v>
      </c>
      <c r="I396" s="228" t="s">
        <v>75</v>
      </c>
      <c r="J396" s="228" t="s">
        <v>80</v>
      </c>
      <c r="K396" s="228">
        <v>571</v>
      </c>
      <c r="L396" s="228" t="s">
        <v>75</v>
      </c>
      <c r="M396" s="228">
        <v>563</v>
      </c>
      <c r="N396" s="228" t="s">
        <v>75</v>
      </c>
      <c r="O396" s="228" t="s">
        <v>75</v>
      </c>
      <c r="P396" s="228">
        <v>266</v>
      </c>
      <c r="Q396" s="228" t="s">
        <v>75</v>
      </c>
      <c r="R396" s="228" t="s">
        <v>75</v>
      </c>
      <c r="S396" s="228"/>
    </row>
    <row r="397" spans="1:19" x14ac:dyDescent="0.25">
      <c r="A397" s="228" t="s">
        <v>1476</v>
      </c>
      <c r="B397" s="228" t="s">
        <v>1202</v>
      </c>
      <c r="C397" s="228" t="s">
        <v>883</v>
      </c>
      <c r="D397" s="228" t="s">
        <v>1468</v>
      </c>
      <c r="E397" s="228" t="s">
        <v>1126</v>
      </c>
      <c r="F397" s="245" t="s">
        <v>888</v>
      </c>
      <c r="G397" s="228" t="s">
        <v>75</v>
      </c>
      <c r="H397" s="245" t="s">
        <v>912</v>
      </c>
      <c r="I397" s="228" t="s">
        <v>75</v>
      </c>
      <c r="J397" s="228" t="s">
        <v>80</v>
      </c>
      <c r="K397" s="228">
        <v>372</v>
      </c>
      <c r="L397" s="228" t="s">
        <v>75</v>
      </c>
      <c r="M397" s="228">
        <v>628</v>
      </c>
      <c r="N397" s="228" t="s">
        <v>75</v>
      </c>
      <c r="O397" s="228" t="s">
        <v>75</v>
      </c>
      <c r="P397" s="228">
        <v>98</v>
      </c>
      <c r="Q397" s="228" t="s">
        <v>75</v>
      </c>
      <c r="R397" s="228" t="s">
        <v>75</v>
      </c>
      <c r="S397" s="228"/>
    </row>
    <row r="398" spans="1:19" x14ac:dyDescent="0.25">
      <c r="A398" s="228" t="s">
        <v>1477</v>
      </c>
      <c r="B398" s="228" t="s">
        <v>1202</v>
      </c>
      <c r="C398" s="228" t="s">
        <v>883</v>
      </c>
      <c r="D398" s="228" t="s">
        <v>1468</v>
      </c>
      <c r="E398" s="228" t="s">
        <v>1126</v>
      </c>
      <c r="F398" s="245" t="s">
        <v>907</v>
      </c>
      <c r="G398" s="228" t="s">
        <v>75</v>
      </c>
      <c r="H398" s="245" t="s">
        <v>1470</v>
      </c>
      <c r="I398" s="228" t="s">
        <v>75</v>
      </c>
      <c r="J398" s="228" t="s">
        <v>1471</v>
      </c>
      <c r="K398" s="228">
        <v>372</v>
      </c>
      <c r="L398" s="228" t="s">
        <v>75</v>
      </c>
      <c r="M398" s="228">
        <v>562</v>
      </c>
      <c r="N398" s="228" t="s">
        <v>75</v>
      </c>
      <c r="O398" s="228" t="s">
        <v>75</v>
      </c>
      <c r="P398" s="228">
        <v>98</v>
      </c>
      <c r="Q398" s="228" t="s">
        <v>75</v>
      </c>
      <c r="R398" s="228" t="s">
        <v>75</v>
      </c>
      <c r="S398" s="228"/>
    </row>
    <row r="399" spans="1:19" x14ac:dyDescent="0.25">
      <c r="A399" s="228" t="s">
        <v>1478</v>
      </c>
      <c r="B399" s="228" t="s">
        <v>1278</v>
      </c>
      <c r="C399" s="228" t="s">
        <v>925</v>
      </c>
      <c r="D399" s="228" t="s">
        <v>1473</v>
      </c>
      <c r="E399" s="228" t="s">
        <v>885</v>
      </c>
      <c r="F399" s="245" t="s">
        <v>878</v>
      </c>
      <c r="G399" s="228" t="s">
        <v>75</v>
      </c>
      <c r="H399" s="228">
        <v>21.5</v>
      </c>
      <c r="I399" s="228" t="s">
        <v>75</v>
      </c>
      <c r="J399" s="228" t="s">
        <v>80</v>
      </c>
      <c r="K399" s="228">
        <v>460</v>
      </c>
      <c r="L399" s="228" t="s">
        <v>75</v>
      </c>
      <c r="M399" s="228">
        <v>590</v>
      </c>
      <c r="N399" s="228" t="s">
        <v>75</v>
      </c>
      <c r="O399" s="228" t="s">
        <v>75</v>
      </c>
      <c r="P399" s="228">
        <v>29.4</v>
      </c>
      <c r="Q399" s="228" t="s">
        <v>75</v>
      </c>
      <c r="R399" s="228" t="s">
        <v>75</v>
      </c>
      <c r="S399" s="228"/>
    </row>
    <row r="400" spans="1:19" x14ac:dyDescent="0.25">
      <c r="A400" s="228" t="s">
        <v>1479</v>
      </c>
      <c r="B400" s="228" t="s">
        <v>1278</v>
      </c>
      <c r="C400" s="228" t="s">
        <v>925</v>
      </c>
      <c r="D400" s="228" t="s">
        <v>1473</v>
      </c>
      <c r="E400" s="228" t="s">
        <v>885</v>
      </c>
      <c r="F400" s="245" t="s">
        <v>896</v>
      </c>
      <c r="G400" s="228" t="s">
        <v>75</v>
      </c>
      <c r="H400" s="228">
        <v>21.5</v>
      </c>
      <c r="I400" s="228" t="s">
        <v>75</v>
      </c>
      <c r="J400" s="228" t="s">
        <v>80</v>
      </c>
      <c r="K400" s="228">
        <v>460</v>
      </c>
      <c r="L400" s="228" t="s">
        <v>75</v>
      </c>
      <c r="M400" s="228">
        <v>593</v>
      </c>
      <c r="N400" s="228" t="s">
        <v>75</v>
      </c>
      <c r="O400" s="228" t="s">
        <v>75</v>
      </c>
      <c r="P400" s="228">
        <v>29.4</v>
      </c>
      <c r="Q400" s="228" t="s">
        <v>75</v>
      </c>
      <c r="R400" s="228" t="s">
        <v>75</v>
      </c>
      <c r="S400" s="228"/>
    </row>
    <row r="401" spans="1:19" x14ac:dyDescent="0.25">
      <c r="A401" s="228" t="s">
        <v>776</v>
      </c>
      <c r="B401" s="228" t="s">
        <v>1071</v>
      </c>
      <c r="C401" s="228" t="s">
        <v>883</v>
      </c>
      <c r="D401" s="228" t="s">
        <v>1322</v>
      </c>
      <c r="E401" s="228" t="s">
        <v>75</v>
      </c>
      <c r="F401" s="245" t="s">
        <v>893</v>
      </c>
      <c r="G401" s="228" t="s">
        <v>75</v>
      </c>
      <c r="H401" s="245" t="s">
        <v>1480</v>
      </c>
      <c r="I401" s="228" t="s">
        <v>75</v>
      </c>
      <c r="J401" s="228" t="s">
        <v>1106</v>
      </c>
      <c r="K401" s="228">
        <v>372</v>
      </c>
      <c r="L401" s="228" t="s">
        <v>75</v>
      </c>
      <c r="M401" s="228">
        <v>430</v>
      </c>
      <c r="N401" s="228" t="s">
        <v>75</v>
      </c>
      <c r="O401" s="228" t="s">
        <v>75</v>
      </c>
      <c r="P401" s="228">
        <v>98</v>
      </c>
      <c r="Q401" s="228" t="s">
        <v>75</v>
      </c>
      <c r="R401" s="228" t="s">
        <v>75</v>
      </c>
      <c r="S401" s="228"/>
    </row>
    <row r="402" spans="1:19" x14ac:dyDescent="0.25">
      <c r="A402" s="228" t="s">
        <v>1481</v>
      </c>
      <c r="B402" s="228" t="s">
        <v>1482</v>
      </c>
      <c r="C402" s="228" t="s">
        <v>1483</v>
      </c>
      <c r="D402" s="228" t="s">
        <v>1484</v>
      </c>
      <c r="E402" s="228" t="s">
        <v>75</v>
      </c>
      <c r="F402" s="228">
        <v>1020</v>
      </c>
      <c r="G402" s="228" t="s">
        <v>75</v>
      </c>
      <c r="H402" s="228">
        <v>16</v>
      </c>
      <c r="I402" s="228" t="s">
        <v>75</v>
      </c>
      <c r="J402" s="228" t="s">
        <v>75</v>
      </c>
      <c r="K402" s="228">
        <v>494</v>
      </c>
      <c r="L402" s="228" t="s">
        <v>75</v>
      </c>
      <c r="M402" s="228">
        <v>642</v>
      </c>
      <c r="N402" s="228" t="s">
        <v>75</v>
      </c>
      <c r="O402" s="228" t="s">
        <v>75</v>
      </c>
      <c r="P402" s="228">
        <v>21</v>
      </c>
      <c r="Q402" s="228" t="s">
        <v>75</v>
      </c>
      <c r="R402" s="228" t="s">
        <v>75</v>
      </c>
      <c r="S402" s="228"/>
    </row>
    <row r="403" spans="1:19" x14ac:dyDescent="0.25">
      <c r="A403" s="228" t="s">
        <v>1485</v>
      </c>
      <c r="B403" s="228" t="s">
        <v>1482</v>
      </c>
      <c r="C403" s="228" t="s">
        <v>1483</v>
      </c>
      <c r="D403" s="228" t="s">
        <v>1484</v>
      </c>
      <c r="E403" s="228" t="s">
        <v>75</v>
      </c>
      <c r="F403" s="228">
        <v>720</v>
      </c>
      <c r="G403" s="228" t="s">
        <v>75</v>
      </c>
      <c r="H403" s="228">
        <v>11.3</v>
      </c>
      <c r="I403" s="228" t="s">
        <v>75</v>
      </c>
      <c r="J403" s="228" t="s">
        <v>75</v>
      </c>
      <c r="K403" s="228">
        <v>494</v>
      </c>
      <c r="L403" s="228" t="s">
        <v>75</v>
      </c>
      <c r="M403" s="228">
        <v>681</v>
      </c>
      <c r="N403" s="228" t="s">
        <v>75</v>
      </c>
      <c r="O403" s="228" t="s">
        <v>75</v>
      </c>
      <c r="P403" s="228">
        <v>21</v>
      </c>
      <c r="Q403" s="228" t="s">
        <v>75</v>
      </c>
      <c r="R403" s="228" t="s">
        <v>75</v>
      </c>
      <c r="S403" s="228"/>
    </row>
    <row r="404" spans="1:19" x14ac:dyDescent="0.25">
      <c r="A404" s="228" t="s">
        <v>1486</v>
      </c>
      <c r="B404" s="228" t="s">
        <v>1202</v>
      </c>
      <c r="C404" s="228" t="s">
        <v>883</v>
      </c>
      <c r="D404" s="228" t="s">
        <v>1322</v>
      </c>
      <c r="E404" s="228" t="s">
        <v>75</v>
      </c>
      <c r="F404" s="245" t="s">
        <v>888</v>
      </c>
      <c r="G404" s="228" t="s">
        <v>75</v>
      </c>
      <c r="H404" s="245" t="s">
        <v>1067</v>
      </c>
      <c r="I404" s="228" t="s">
        <v>75</v>
      </c>
      <c r="J404" s="228" t="s">
        <v>75</v>
      </c>
      <c r="K404" s="228">
        <v>372</v>
      </c>
      <c r="L404" s="228" t="s">
        <v>75</v>
      </c>
      <c r="M404" s="228">
        <v>610</v>
      </c>
      <c r="N404" s="228" t="s">
        <v>75</v>
      </c>
      <c r="O404" s="228" t="s">
        <v>75</v>
      </c>
      <c r="P404" s="228">
        <v>98</v>
      </c>
      <c r="Q404" s="228" t="s">
        <v>75</v>
      </c>
      <c r="R404" s="228" t="s">
        <v>75</v>
      </c>
      <c r="S404" s="228"/>
    </row>
    <row r="405" spans="1:19" x14ac:dyDescent="0.25">
      <c r="A405" s="228" t="s">
        <v>1487</v>
      </c>
      <c r="B405" s="228" t="s">
        <v>1202</v>
      </c>
      <c r="C405" s="228" t="s">
        <v>883</v>
      </c>
      <c r="D405" s="228" t="s">
        <v>1322</v>
      </c>
      <c r="E405" s="228" t="s">
        <v>75</v>
      </c>
      <c r="F405" s="245" t="s">
        <v>907</v>
      </c>
      <c r="G405" s="228" t="s">
        <v>75</v>
      </c>
      <c r="H405" s="245" t="s">
        <v>1470</v>
      </c>
      <c r="I405" s="228" t="s">
        <v>75</v>
      </c>
      <c r="J405" s="228" t="s">
        <v>75</v>
      </c>
      <c r="K405" s="228">
        <v>372</v>
      </c>
      <c r="L405" s="228" t="s">
        <v>75</v>
      </c>
      <c r="M405" s="228">
        <v>610</v>
      </c>
      <c r="N405" s="228" t="s">
        <v>75</v>
      </c>
      <c r="O405" s="228" t="s">
        <v>75</v>
      </c>
      <c r="P405" s="228">
        <v>98</v>
      </c>
      <c r="Q405" s="228" t="s">
        <v>75</v>
      </c>
      <c r="R405" s="228" t="s">
        <v>75</v>
      </c>
      <c r="S405" s="228"/>
    </row>
    <row r="406" spans="1:19" x14ac:dyDescent="0.25">
      <c r="A406" s="228" t="s">
        <v>1488</v>
      </c>
      <c r="B406" s="228" t="s">
        <v>1175</v>
      </c>
      <c r="C406" s="228" t="s">
        <v>1483</v>
      </c>
      <c r="D406" s="228" t="s">
        <v>1489</v>
      </c>
      <c r="E406" s="228" t="s">
        <v>75</v>
      </c>
      <c r="F406" s="228">
        <v>1020</v>
      </c>
      <c r="G406" s="228" t="s">
        <v>75</v>
      </c>
      <c r="H406" s="228">
        <v>16</v>
      </c>
      <c r="I406" s="228" t="s">
        <v>75</v>
      </c>
      <c r="J406" s="228" t="s">
        <v>80</v>
      </c>
      <c r="K406" s="228">
        <v>54</v>
      </c>
      <c r="L406" s="228" t="s">
        <v>75</v>
      </c>
      <c r="M406" s="228">
        <v>651</v>
      </c>
      <c r="N406" s="228" t="s">
        <v>75</v>
      </c>
      <c r="O406" s="228" t="s">
        <v>75</v>
      </c>
      <c r="P406" s="228">
        <v>25</v>
      </c>
      <c r="Q406" s="228" t="s">
        <v>75</v>
      </c>
      <c r="R406" s="228" t="s">
        <v>75</v>
      </c>
      <c r="S406" s="228"/>
    </row>
    <row r="407" spans="1:19" x14ac:dyDescent="0.25">
      <c r="A407" s="228" t="s">
        <v>1490</v>
      </c>
      <c r="B407" s="228" t="s">
        <v>75</v>
      </c>
      <c r="C407" s="228" t="s">
        <v>877</v>
      </c>
      <c r="D407" s="228" t="s">
        <v>1491</v>
      </c>
      <c r="E407" s="228" t="s">
        <v>75</v>
      </c>
      <c r="F407" s="245" t="s">
        <v>878</v>
      </c>
      <c r="G407" s="228" t="s">
        <v>75</v>
      </c>
      <c r="H407" s="228">
        <v>21.5</v>
      </c>
      <c r="I407" s="228" t="s">
        <v>75</v>
      </c>
      <c r="J407" s="228" t="s">
        <v>80</v>
      </c>
      <c r="K407" s="228">
        <v>400</v>
      </c>
      <c r="L407" s="228" t="s">
        <v>75</v>
      </c>
      <c r="M407" s="228">
        <v>546</v>
      </c>
      <c r="N407" s="228" t="s">
        <v>75</v>
      </c>
      <c r="O407" s="228" t="s">
        <v>75</v>
      </c>
      <c r="P407" s="228">
        <v>59</v>
      </c>
      <c r="Q407" s="228" t="s">
        <v>75</v>
      </c>
      <c r="R407" s="228" t="s">
        <v>75</v>
      </c>
      <c r="S407" s="228"/>
    </row>
    <row r="408" spans="1:19" x14ac:dyDescent="0.25">
      <c r="A408" s="228" t="s">
        <v>1492</v>
      </c>
      <c r="B408" s="228" t="s">
        <v>75</v>
      </c>
      <c r="C408" s="228" t="s">
        <v>877</v>
      </c>
      <c r="D408" s="228" t="s">
        <v>1493</v>
      </c>
      <c r="E408" s="228" t="s">
        <v>75</v>
      </c>
      <c r="F408" s="245" t="s">
        <v>878</v>
      </c>
      <c r="G408" s="228" t="s">
        <v>75</v>
      </c>
      <c r="H408" s="228">
        <v>16</v>
      </c>
      <c r="I408" s="228" t="s">
        <v>75</v>
      </c>
      <c r="J408" s="228" t="s">
        <v>80</v>
      </c>
      <c r="K408" s="228">
        <v>460</v>
      </c>
      <c r="L408" s="228" t="s">
        <v>75</v>
      </c>
      <c r="M408" s="228">
        <v>546</v>
      </c>
      <c r="N408" s="228" t="s">
        <v>75</v>
      </c>
      <c r="O408" s="228" t="s">
        <v>75</v>
      </c>
      <c r="P408" s="228">
        <v>29.4</v>
      </c>
      <c r="Q408" s="228" t="s">
        <v>75</v>
      </c>
      <c r="R408" s="228" t="s">
        <v>75</v>
      </c>
      <c r="S408" s="228"/>
    </row>
    <row r="409" spans="1:19" x14ac:dyDescent="0.25">
      <c r="A409" s="228" t="s">
        <v>1494</v>
      </c>
      <c r="B409" s="228" t="s">
        <v>75</v>
      </c>
      <c r="C409" s="228" t="s">
        <v>925</v>
      </c>
      <c r="D409" s="228" t="s">
        <v>1493</v>
      </c>
      <c r="E409" s="228" t="s">
        <v>75</v>
      </c>
      <c r="F409" s="245" t="s">
        <v>896</v>
      </c>
      <c r="G409" s="228" t="s">
        <v>75</v>
      </c>
      <c r="H409" s="228">
        <v>16</v>
      </c>
      <c r="I409" s="228" t="s">
        <v>75</v>
      </c>
      <c r="J409" s="228" t="s">
        <v>80</v>
      </c>
      <c r="K409" s="228">
        <v>460</v>
      </c>
      <c r="L409" s="228" t="s">
        <v>75</v>
      </c>
      <c r="M409" s="228">
        <v>630</v>
      </c>
      <c r="N409" s="228" t="s">
        <v>75</v>
      </c>
      <c r="O409" s="228" t="s">
        <v>75</v>
      </c>
      <c r="P409" s="228">
        <v>29.4</v>
      </c>
      <c r="Q409" s="228" t="s">
        <v>75</v>
      </c>
      <c r="R409" s="228" t="s">
        <v>75</v>
      </c>
      <c r="S409" s="228"/>
    </row>
    <row r="410" spans="1:19" x14ac:dyDescent="0.25">
      <c r="A410" s="228" t="s">
        <v>1495</v>
      </c>
      <c r="B410" s="228" t="s">
        <v>75</v>
      </c>
      <c r="C410" s="228" t="s">
        <v>925</v>
      </c>
      <c r="D410" s="228" t="s">
        <v>1496</v>
      </c>
      <c r="E410" s="228" t="s">
        <v>75</v>
      </c>
      <c r="F410" s="245" t="s">
        <v>896</v>
      </c>
      <c r="G410" s="228" t="s">
        <v>75</v>
      </c>
      <c r="H410" s="228">
        <v>16</v>
      </c>
      <c r="I410" s="228" t="s">
        <v>75</v>
      </c>
      <c r="J410" s="228" t="s">
        <v>80</v>
      </c>
      <c r="K410" s="228">
        <v>460</v>
      </c>
      <c r="L410" s="228" t="s">
        <v>75</v>
      </c>
      <c r="M410" s="228">
        <v>630</v>
      </c>
      <c r="N410" s="228" t="s">
        <v>75</v>
      </c>
      <c r="O410" s="228" t="s">
        <v>75</v>
      </c>
      <c r="P410" s="228">
        <v>29.4</v>
      </c>
      <c r="Q410" s="228" t="s">
        <v>75</v>
      </c>
      <c r="R410" s="228" t="s">
        <v>75</v>
      </c>
      <c r="S410" s="228"/>
    </row>
    <row r="411" spans="1:19" x14ac:dyDescent="0.25">
      <c r="A411" s="228" t="s">
        <v>1497</v>
      </c>
      <c r="B411" s="228" t="s">
        <v>75</v>
      </c>
      <c r="C411" s="228" t="s">
        <v>925</v>
      </c>
      <c r="D411" s="228" t="s">
        <v>1493</v>
      </c>
      <c r="E411" s="228" t="s">
        <v>75</v>
      </c>
      <c r="F411" s="245" t="s">
        <v>1041</v>
      </c>
      <c r="G411" s="228" t="s">
        <v>75</v>
      </c>
      <c r="H411" s="228">
        <v>16</v>
      </c>
      <c r="I411" s="228" t="s">
        <v>75</v>
      </c>
      <c r="J411" s="228" t="s">
        <v>80</v>
      </c>
      <c r="K411" s="228">
        <v>460</v>
      </c>
      <c r="L411" s="228" t="s">
        <v>75</v>
      </c>
      <c r="M411" s="228">
        <v>630</v>
      </c>
      <c r="N411" s="228" t="s">
        <v>75</v>
      </c>
      <c r="O411" s="228" t="s">
        <v>75</v>
      </c>
      <c r="P411" s="228">
        <v>29.4</v>
      </c>
      <c r="Q411" s="228" t="s">
        <v>75</v>
      </c>
      <c r="R411" s="228" t="s">
        <v>75</v>
      </c>
      <c r="S411" s="228"/>
    </row>
    <row r="412" spans="1:19" x14ac:dyDescent="0.25">
      <c r="A412" s="228" t="s">
        <v>1498</v>
      </c>
      <c r="B412" s="228" t="s">
        <v>1175</v>
      </c>
      <c r="C412" s="228" t="s">
        <v>1483</v>
      </c>
      <c r="D412" s="228" t="s">
        <v>1489</v>
      </c>
      <c r="E412" s="228" t="s">
        <v>75</v>
      </c>
      <c r="F412" s="228">
        <v>1020</v>
      </c>
      <c r="G412" s="228" t="s">
        <v>75</v>
      </c>
      <c r="H412" s="228">
        <v>16</v>
      </c>
      <c r="I412" s="228" t="s">
        <v>75</v>
      </c>
      <c r="J412" s="228" t="s">
        <v>80</v>
      </c>
      <c r="K412" s="228">
        <v>54</v>
      </c>
      <c r="L412" s="228" t="s">
        <v>75</v>
      </c>
      <c r="M412" s="228">
        <v>651</v>
      </c>
      <c r="N412" s="228" t="s">
        <v>75</v>
      </c>
      <c r="O412" s="228" t="s">
        <v>75</v>
      </c>
      <c r="P412" s="228">
        <v>25</v>
      </c>
      <c r="Q412" s="228" t="s">
        <v>75</v>
      </c>
      <c r="R412" s="228" t="s">
        <v>75</v>
      </c>
      <c r="S412" s="228"/>
    </row>
    <row r="413" spans="1:19" x14ac:dyDescent="0.25">
      <c r="A413" s="228" t="s">
        <v>1499</v>
      </c>
      <c r="B413" s="228" t="s">
        <v>75</v>
      </c>
      <c r="C413" s="228" t="s">
        <v>877</v>
      </c>
      <c r="D413" s="228" t="s">
        <v>1491</v>
      </c>
      <c r="E413" s="228" t="s">
        <v>75</v>
      </c>
      <c r="F413" s="245" t="s">
        <v>878</v>
      </c>
      <c r="G413" s="228" t="s">
        <v>75</v>
      </c>
      <c r="H413" s="228">
        <v>21.5</v>
      </c>
      <c r="I413" s="228" t="s">
        <v>75</v>
      </c>
      <c r="J413" s="228" t="s">
        <v>80</v>
      </c>
      <c r="K413" s="228">
        <v>490</v>
      </c>
      <c r="L413" s="228" t="s">
        <v>75</v>
      </c>
      <c r="M413" s="228">
        <v>546</v>
      </c>
      <c r="N413" s="228" t="s">
        <v>75</v>
      </c>
      <c r="O413" s="228" t="s">
        <v>75</v>
      </c>
      <c r="P413" s="228">
        <v>59</v>
      </c>
      <c r="Q413" s="228" t="s">
        <v>75</v>
      </c>
      <c r="R413" s="228" t="s">
        <v>75</v>
      </c>
      <c r="S413" s="228"/>
    </row>
    <row r="414" spans="1:19" x14ac:dyDescent="0.25">
      <c r="A414" s="228" t="s">
        <v>1500</v>
      </c>
      <c r="B414" s="228" t="s">
        <v>75</v>
      </c>
      <c r="C414" s="228" t="s">
        <v>877</v>
      </c>
      <c r="D414" s="228" t="s">
        <v>1493</v>
      </c>
      <c r="E414" s="228" t="s">
        <v>75</v>
      </c>
      <c r="F414" s="245" t="s">
        <v>878</v>
      </c>
      <c r="G414" s="228" t="s">
        <v>75</v>
      </c>
      <c r="H414" s="228">
        <v>16</v>
      </c>
      <c r="I414" s="228" t="s">
        <v>75</v>
      </c>
      <c r="J414" s="228" t="s">
        <v>80</v>
      </c>
      <c r="K414" s="228">
        <v>460</v>
      </c>
      <c r="L414" s="228" t="s">
        <v>75</v>
      </c>
      <c r="M414" s="228">
        <v>546</v>
      </c>
      <c r="N414" s="228" t="s">
        <v>75</v>
      </c>
      <c r="O414" s="228" t="s">
        <v>75</v>
      </c>
      <c r="P414" s="228">
        <v>29.4</v>
      </c>
      <c r="Q414" s="228" t="s">
        <v>75</v>
      </c>
      <c r="R414" s="228" t="s">
        <v>75</v>
      </c>
      <c r="S414" s="228"/>
    </row>
    <row r="415" spans="1:19" x14ac:dyDescent="0.25">
      <c r="A415" s="228" t="s">
        <v>1501</v>
      </c>
      <c r="B415" s="228" t="s">
        <v>75</v>
      </c>
      <c r="C415" s="228" t="s">
        <v>925</v>
      </c>
      <c r="D415" s="228" t="s">
        <v>1493</v>
      </c>
      <c r="E415" s="228" t="s">
        <v>75</v>
      </c>
      <c r="F415" s="245" t="s">
        <v>896</v>
      </c>
      <c r="G415" s="228" t="s">
        <v>75</v>
      </c>
      <c r="H415" s="228">
        <v>16</v>
      </c>
      <c r="I415" s="228" t="s">
        <v>75</v>
      </c>
      <c r="J415" s="228" t="s">
        <v>80</v>
      </c>
      <c r="K415" s="228">
        <v>460</v>
      </c>
      <c r="L415" s="228" t="s">
        <v>75</v>
      </c>
      <c r="M415" s="228">
        <v>630</v>
      </c>
      <c r="N415" s="228" t="s">
        <v>75</v>
      </c>
      <c r="O415" s="228" t="s">
        <v>75</v>
      </c>
      <c r="P415" s="228">
        <v>29.4</v>
      </c>
      <c r="Q415" s="228" t="s">
        <v>75</v>
      </c>
      <c r="R415" s="228" t="s">
        <v>75</v>
      </c>
      <c r="S415" s="228"/>
    </row>
    <row r="416" spans="1:19" x14ac:dyDescent="0.25">
      <c r="A416" s="228" t="s">
        <v>1502</v>
      </c>
      <c r="B416" s="228" t="s">
        <v>75</v>
      </c>
      <c r="C416" s="228" t="s">
        <v>925</v>
      </c>
      <c r="D416" s="228" t="s">
        <v>1496</v>
      </c>
      <c r="E416" s="228" t="s">
        <v>75</v>
      </c>
      <c r="F416" s="245" t="s">
        <v>896</v>
      </c>
      <c r="G416" s="228" t="s">
        <v>75</v>
      </c>
      <c r="H416" s="228">
        <v>16</v>
      </c>
      <c r="I416" s="228" t="s">
        <v>75</v>
      </c>
      <c r="J416" s="228" t="s">
        <v>80</v>
      </c>
      <c r="K416" s="228">
        <v>460</v>
      </c>
      <c r="L416" s="228" t="s">
        <v>75</v>
      </c>
      <c r="M416" s="228">
        <v>630</v>
      </c>
      <c r="N416" s="228" t="s">
        <v>75</v>
      </c>
      <c r="O416" s="228" t="s">
        <v>75</v>
      </c>
      <c r="P416" s="228">
        <v>29.4</v>
      </c>
      <c r="Q416" s="228" t="s">
        <v>75</v>
      </c>
      <c r="R416" s="228" t="s">
        <v>75</v>
      </c>
      <c r="S416" s="228"/>
    </row>
    <row r="417" spans="1:19" x14ac:dyDescent="0.25">
      <c r="A417" s="228" t="s">
        <v>1503</v>
      </c>
      <c r="B417" s="228" t="s">
        <v>75</v>
      </c>
      <c r="C417" s="228" t="s">
        <v>925</v>
      </c>
      <c r="D417" s="228" t="s">
        <v>1493</v>
      </c>
      <c r="E417" s="228" t="s">
        <v>75</v>
      </c>
      <c r="F417" s="245" t="s">
        <v>1041</v>
      </c>
      <c r="G417" s="228" t="s">
        <v>75</v>
      </c>
      <c r="H417" s="228">
        <v>16</v>
      </c>
      <c r="I417" s="228" t="s">
        <v>75</v>
      </c>
      <c r="J417" s="228" t="s">
        <v>80</v>
      </c>
      <c r="K417" s="228">
        <v>460</v>
      </c>
      <c r="L417" s="228" t="s">
        <v>75</v>
      </c>
      <c r="M417" s="228">
        <v>630</v>
      </c>
      <c r="N417" s="228" t="s">
        <v>75</v>
      </c>
      <c r="O417" s="228" t="s">
        <v>75</v>
      </c>
      <c r="P417" s="228">
        <v>29.4</v>
      </c>
      <c r="Q417" s="228" t="s">
        <v>75</v>
      </c>
      <c r="R417" s="228" t="s">
        <v>75</v>
      </c>
      <c r="S417" s="228"/>
    </row>
    <row r="418" spans="1:19" x14ac:dyDescent="0.25">
      <c r="A418" s="228" t="s">
        <v>757</v>
      </c>
      <c r="B418" s="228" t="s">
        <v>1143</v>
      </c>
      <c r="C418" s="228" t="s">
        <v>866</v>
      </c>
      <c r="D418" s="228" t="s">
        <v>984</v>
      </c>
      <c r="E418" s="228" t="s">
        <v>75</v>
      </c>
      <c r="F418" s="245" t="s">
        <v>873</v>
      </c>
      <c r="G418" s="228" t="s">
        <v>75</v>
      </c>
      <c r="H418" s="245" t="s">
        <v>1504</v>
      </c>
      <c r="I418" s="228" t="s">
        <v>75</v>
      </c>
      <c r="J418" s="228" t="s">
        <v>75</v>
      </c>
      <c r="K418" s="228">
        <v>390</v>
      </c>
      <c r="L418" s="228" t="s">
        <v>75</v>
      </c>
      <c r="M418" s="228">
        <v>547</v>
      </c>
      <c r="N418" s="228" t="s">
        <v>75</v>
      </c>
      <c r="O418" s="228" t="s">
        <v>75</v>
      </c>
      <c r="P418" s="228">
        <v>78</v>
      </c>
      <c r="Q418" s="228" t="s">
        <v>75</v>
      </c>
      <c r="R418" s="228" t="s">
        <v>75</v>
      </c>
      <c r="S418" s="228"/>
    </row>
    <row r="419" spans="1:19" x14ac:dyDescent="0.25">
      <c r="A419" s="228" t="s">
        <v>1505</v>
      </c>
      <c r="B419" s="228" t="s">
        <v>1175</v>
      </c>
      <c r="C419" s="228" t="s">
        <v>1483</v>
      </c>
      <c r="D419" s="228" t="s">
        <v>1506</v>
      </c>
      <c r="E419" s="228" t="s">
        <v>75</v>
      </c>
      <c r="F419" s="228">
        <v>1020</v>
      </c>
      <c r="G419" s="228" t="s">
        <v>75</v>
      </c>
      <c r="H419" s="228">
        <v>16</v>
      </c>
      <c r="I419" s="228" t="s">
        <v>75</v>
      </c>
      <c r="J419" s="228" t="s">
        <v>80</v>
      </c>
      <c r="K419" s="228">
        <v>460</v>
      </c>
      <c r="L419" s="228" t="s">
        <v>75</v>
      </c>
      <c r="M419" s="228">
        <v>510</v>
      </c>
      <c r="N419" s="228" t="s">
        <v>75</v>
      </c>
      <c r="O419" s="228" t="s">
        <v>75</v>
      </c>
      <c r="P419" s="228">
        <v>29.4</v>
      </c>
      <c r="Q419" s="228" t="s">
        <v>75</v>
      </c>
      <c r="R419" s="228" t="s">
        <v>75</v>
      </c>
      <c r="S419" s="228"/>
    </row>
    <row r="420" spans="1:19" x14ac:dyDescent="0.25">
      <c r="A420" s="228" t="s">
        <v>1507</v>
      </c>
      <c r="B420" s="228" t="s">
        <v>1175</v>
      </c>
      <c r="C420" s="228" t="s">
        <v>1483</v>
      </c>
      <c r="D420" s="228" t="s">
        <v>1506</v>
      </c>
      <c r="E420" s="228" t="s">
        <v>75</v>
      </c>
      <c r="F420" s="228">
        <v>720</v>
      </c>
      <c r="G420" s="228" t="s">
        <v>75</v>
      </c>
      <c r="H420" s="228">
        <v>12</v>
      </c>
      <c r="I420" s="228" t="s">
        <v>75</v>
      </c>
      <c r="J420" s="228" t="s">
        <v>80</v>
      </c>
      <c r="K420" s="228">
        <v>460</v>
      </c>
      <c r="L420" s="228" t="s">
        <v>75</v>
      </c>
      <c r="M420" s="228">
        <v>547</v>
      </c>
      <c r="N420" s="228" t="s">
        <v>75</v>
      </c>
      <c r="O420" s="228" t="s">
        <v>75</v>
      </c>
      <c r="P420" s="228">
        <v>29.4</v>
      </c>
      <c r="Q420" s="228" t="s">
        <v>75</v>
      </c>
      <c r="R420" s="228" t="s">
        <v>75</v>
      </c>
      <c r="S420" s="228"/>
    </row>
    <row r="421" spans="1:19" x14ac:dyDescent="0.25">
      <c r="A421" s="228" t="s">
        <v>1508</v>
      </c>
      <c r="B421" s="228" t="s">
        <v>1202</v>
      </c>
      <c r="C421" s="228" t="s">
        <v>883</v>
      </c>
      <c r="D421" s="228" t="s">
        <v>1509</v>
      </c>
      <c r="E421" s="228" t="s">
        <v>75</v>
      </c>
      <c r="F421" s="245" t="s">
        <v>904</v>
      </c>
      <c r="G421" s="228" t="s">
        <v>75</v>
      </c>
      <c r="H421" s="245" t="s">
        <v>912</v>
      </c>
      <c r="I421" s="228" t="s">
        <v>75</v>
      </c>
      <c r="J421" s="228" t="s">
        <v>80</v>
      </c>
      <c r="K421" s="228">
        <v>372</v>
      </c>
      <c r="L421" s="228" t="s">
        <v>75</v>
      </c>
      <c r="M421" s="228">
        <v>500</v>
      </c>
      <c r="N421" s="228" t="s">
        <v>75</v>
      </c>
      <c r="O421" s="228" t="s">
        <v>75</v>
      </c>
      <c r="P421" s="228">
        <v>98</v>
      </c>
      <c r="Q421" s="228" t="s">
        <v>75</v>
      </c>
      <c r="R421" s="228" t="s">
        <v>75</v>
      </c>
      <c r="S421" s="228"/>
    </row>
    <row r="422" spans="1:19" x14ac:dyDescent="0.25">
      <c r="A422" s="228" t="s">
        <v>1510</v>
      </c>
      <c r="B422" s="228" t="s">
        <v>1511</v>
      </c>
      <c r="C422" s="228" t="s">
        <v>866</v>
      </c>
      <c r="D422" s="228" t="s">
        <v>1512</v>
      </c>
      <c r="E422" s="228" t="s">
        <v>75</v>
      </c>
      <c r="F422" s="245" t="s">
        <v>886</v>
      </c>
      <c r="G422" s="228" t="s">
        <v>75</v>
      </c>
      <c r="H422" s="245" t="s">
        <v>1513</v>
      </c>
      <c r="I422" s="228" t="s">
        <v>75</v>
      </c>
      <c r="J422" s="228" t="s">
        <v>75</v>
      </c>
      <c r="K422" s="228">
        <v>340</v>
      </c>
      <c r="L422" s="228" t="s">
        <v>75</v>
      </c>
      <c r="M422" s="228">
        <v>500</v>
      </c>
      <c r="N422" s="228" t="s">
        <v>75</v>
      </c>
      <c r="O422" s="228" t="s">
        <v>75</v>
      </c>
      <c r="P422" s="228">
        <v>169</v>
      </c>
      <c r="Q422" s="228" t="s">
        <v>75</v>
      </c>
      <c r="R422" s="228" t="s">
        <v>75</v>
      </c>
      <c r="S422" s="228"/>
    </row>
    <row r="423" spans="1:19" x14ac:dyDescent="0.25">
      <c r="A423" s="228" t="s">
        <v>1514</v>
      </c>
      <c r="B423" s="228" t="s">
        <v>1266</v>
      </c>
      <c r="C423" s="228" t="s">
        <v>883</v>
      </c>
      <c r="D423" s="228" t="s">
        <v>1066</v>
      </c>
      <c r="E423" s="228" t="s">
        <v>75</v>
      </c>
      <c r="F423" s="245" t="s">
        <v>910</v>
      </c>
      <c r="G423" s="228" t="s">
        <v>75</v>
      </c>
      <c r="H423" s="245" t="s">
        <v>1515</v>
      </c>
      <c r="I423" s="228" t="s">
        <v>75</v>
      </c>
      <c r="J423" s="228" t="s">
        <v>80</v>
      </c>
      <c r="K423" s="228">
        <v>372</v>
      </c>
      <c r="L423" s="228" t="s">
        <v>75</v>
      </c>
      <c r="M423" s="228">
        <v>530</v>
      </c>
      <c r="N423" s="228" t="s">
        <v>75</v>
      </c>
      <c r="O423" s="228" t="s">
        <v>75</v>
      </c>
      <c r="P423" s="228">
        <v>98</v>
      </c>
      <c r="Q423" s="228" t="s">
        <v>75</v>
      </c>
      <c r="R423" s="228" t="s">
        <v>75</v>
      </c>
      <c r="S423" s="228"/>
    </row>
    <row r="424" spans="1:19" x14ac:dyDescent="0.25">
      <c r="A424" s="228" t="s">
        <v>841</v>
      </c>
      <c r="B424" s="228" t="s">
        <v>1002</v>
      </c>
      <c r="C424" s="228" t="s">
        <v>75</v>
      </c>
      <c r="D424" s="228" t="s">
        <v>1512</v>
      </c>
      <c r="E424" s="228" t="s">
        <v>75</v>
      </c>
      <c r="F424" s="245" t="s">
        <v>878</v>
      </c>
      <c r="G424" s="228" t="s">
        <v>75</v>
      </c>
      <c r="H424" s="228">
        <v>28</v>
      </c>
      <c r="I424" s="228" t="s">
        <v>75</v>
      </c>
      <c r="J424" s="228" t="s">
        <v>75</v>
      </c>
      <c r="K424" s="228">
        <v>340</v>
      </c>
      <c r="L424" s="228" t="s">
        <v>75</v>
      </c>
      <c r="M424" s="228">
        <v>530</v>
      </c>
      <c r="N424" s="228" t="s">
        <v>75</v>
      </c>
      <c r="O424" s="228" t="s">
        <v>75</v>
      </c>
      <c r="P424" s="228">
        <v>169</v>
      </c>
      <c r="Q424" s="228" t="s">
        <v>75</v>
      </c>
      <c r="R424" s="228" t="s">
        <v>75</v>
      </c>
      <c r="S424" s="228"/>
    </row>
    <row r="425" spans="1:19" x14ac:dyDescent="0.25">
      <c r="A425" s="228" t="s">
        <v>1516</v>
      </c>
      <c r="B425" s="228" t="s">
        <v>1202</v>
      </c>
      <c r="C425" s="228" t="s">
        <v>1302</v>
      </c>
      <c r="D425" s="228" t="s">
        <v>1509</v>
      </c>
      <c r="E425" s="228" t="s">
        <v>75</v>
      </c>
      <c r="F425" s="245" t="s">
        <v>878</v>
      </c>
      <c r="G425" s="228" t="s">
        <v>75</v>
      </c>
      <c r="H425" s="228">
        <v>16</v>
      </c>
      <c r="I425" s="228" t="s">
        <v>75</v>
      </c>
      <c r="J425" s="228" t="s">
        <v>80</v>
      </c>
      <c r="K425" s="228">
        <v>372</v>
      </c>
      <c r="L425" s="228" t="s">
        <v>75</v>
      </c>
      <c r="M425" s="228">
        <v>530</v>
      </c>
      <c r="N425" s="228" t="s">
        <v>75</v>
      </c>
      <c r="O425" s="228" t="s">
        <v>75</v>
      </c>
      <c r="P425" s="228">
        <v>98</v>
      </c>
      <c r="Q425" s="228" t="s">
        <v>75</v>
      </c>
      <c r="R425" s="228" t="s">
        <v>75</v>
      </c>
      <c r="S425" s="228"/>
    </row>
    <row r="426" spans="1:19" x14ac:dyDescent="0.25">
      <c r="A426" s="228" t="s">
        <v>1517</v>
      </c>
      <c r="B426" s="228" t="s">
        <v>1202</v>
      </c>
      <c r="C426" s="228" t="s">
        <v>1302</v>
      </c>
      <c r="D426" s="228" t="s">
        <v>1509</v>
      </c>
      <c r="E426" s="228" t="s">
        <v>75</v>
      </c>
      <c r="F426" s="245" t="s">
        <v>896</v>
      </c>
      <c r="G426" s="228" t="s">
        <v>75</v>
      </c>
      <c r="H426" s="228">
        <v>16</v>
      </c>
      <c r="I426" s="228" t="s">
        <v>75</v>
      </c>
      <c r="J426" s="228" t="s">
        <v>80</v>
      </c>
      <c r="K426" s="228">
        <v>372</v>
      </c>
      <c r="L426" s="228" t="s">
        <v>75</v>
      </c>
      <c r="M426" s="228">
        <v>500</v>
      </c>
      <c r="N426" s="228" t="s">
        <v>75</v>
      </c>
      <c r="O426" s="228" t="s">
        <v>75</v>
      </c>
      <c r="P426" s="228">
        <v>98</v>
      </c>
      <c r="Q426" s="228" t="s">
        <v>75</v>
      </c>
      <c r="R426" s="228" t="s">
        <v>75</v>
      </c>
      <c r="S426" s="228"/>
    </row>
    <row r="427" spans="1:19" x14ac:dyDescent="0.25">
      <c r="A427" s="228" t="s">
        <v>1518</v>
      </c>
      <c r="B427" s="228" t="s">
        <v>1519</v>
      </c>
      <c r="C427" s="228" t="s">
        <v>75</v>
      </c>
      <c r="D427" s="228" t="s">
        <v>1000</v>
      </c>
      <c r="E427" s="228" t="s">
        <v>75</v>
      </c>
      <c r="F427" s="245" t="s">
        <v>879</v>
      </c>
      <c r="G427" s="228" t="s">
        <v>75</v>
      </c>
      <c r="H427" s="228">
        <v>16</v>
      </c>
      <c r="I427" s="228" t="s">
        <v>75</v>
      </c>
      <c r="J427" s="228" t="s">
        <v>75</v>
      </c>
      <c r="K427" s="228">
        <v>390</v>
      </c>
      <c r="L427" s="228" t="s">
        <v>75</v>
      </c>
      <c r="M427" s="228">
        <v>540</v>
      </c>
      <c r="N427" s="228" t="s">
        <v>75</v>
      </c>
      <c r="O427" s="228" t="s">
        <v>75</v>
      </c>
      <c r="P427" s="228">
        <v>76</v>
      </c>
      <c r="Q427" s="228" t="s">
        <v>75</v>
      </c>
      <c r="R427" s="228" t="s">
        <v>75</v>
      </c>
      <c r="S427" s="228"/>
    </row>
    <row r="428" spans="1:19" x14ac:dyDescent="0.25">
      <c r="A428" s="228" t="s">
        <v>1520</v>
      </c>
      <c r="B428" s="228" t="s">
        <v>1202</v>
      </c>
      <c r="C428" s="228" t="s">
        <v>1521</v>
      </c>
      <c r="D428" s="228" t="s">
        <v>1509</v>
      </c>
      <c r="E428" s="228" t="s">
        <v>75</v>
      </c>
      <c r="F428" s="228">
        <v>1020</v>
      </c>
      <c r="G428" s="228" t="s">
        <v>75</v>
      </c>
      <c r="H428" s="228">
        <v>16</v>
      </c>
      <c r="I428" s="228" t="s">
        <v>75</v>
      </c>
      <c r="J428" s="228" t="s">
        <v>80</v>
      </c>
      <c r="K428" s="228">
        <v>372</v>
      </c>
      <c r="L428" s="228" t="s">
        <v>75</v>
      </c>
      <c r="M428" s="228">
        <v>530</v>
      </c>
      <c r="N428" s="228" t="s">
        <v>75</v>
      </c>
      <c r="O428" s="228" t="s">
        <v>75</v>
      </c>
      <c r="P428" s="228">
        <v>98</v>
      </c>
      <c r="Q428" s="228" t="s">
        <v>75</v>
      </c>
      <c r="R428" s="228" t="s">
        <v>75</v>
      </c>
      <c r="S428" s="228"/>
    </row>
    <row r="429" spans="1:19" x14ac:dyDescent="0.25">
      <c r="A429" s="228" t="s">
        <v>1522</v>
      </c>
      <c r="B429" s="228" t="s">
        <v>75</v>
      </c>
      <c r="C429" s="228" t="s">
        <v>75</v>
      </c>
      <c r="D429" s="228" t="s">
        <v>1523</v>
      </c>
      <c r="E429" s="228" t="s">
        <v>75</v>
      </c>
      <c r="F429" s="228">
        <v>1020</v>
      </c>
      <c r="G429" s="228" t="s">
        <v>75</v>
      </c>
      <c r="H429" s="228">
        <v>16</v>
      </c>
      <c r="I429" s="228" t="s">
        <v>75</v>
      </c>
      <c r="J429" s="228" t="s">
        <v>75</v>
      </c>
      <c r="K429" s="228">
        <v>490</v>
      </c>
      <c r="L429" s="228" t="s">
        <v>75</v>
      </c>
      <c r="M429" s="228">
        <v>560</v>
      </c>
      <c r="N429" s="228" t="s">
        <v>75</v>
      </c>
      <c r="O429" s="228" t="s">
        <v>75</v>
      </c>
      <c r="P429" s="228">
        <v>29.4</v>
      </c>
      <c r="Q429" s="228" t="s">
        <v>75</v>
      </c>
      <c r="R429" s="228" t="s">
        <v>75</v>
      </c>
      <c r="S429" s="228"/>
    </row>
    <row r="430" spans="1:19" x14ac:dyDescent="0.25">
      <c r="A430" s="228" t="s">
        <v>1524</v>
      </c>
      <c r="B430" s="228" t="s">
        <v>1525</v>
      </c>
      <c r="C430" s="228" t="s">
        <v>75</v>
      </c>
      <c r="D430" s="228" t="s">
        <v>1526</v>
      </c>
      <c r="E430" s="228" t="s">
        <v>75</v>
      </c>
      <c r="F430" s="228">
        <v>1020</v>
      </c>
      <c r="G430" s="228" t="s">
        <v>75</v>
      </c>
      <c r="H430" s="228">
        <v>16</v>
      </c>
      <c r="I430" s="228" t="s">
        <v>75</v>
      </c>
      <c r="J430" s="228" t="s">
        <v>75</v>
      </c>
      <c r="K430" s="228">
        <v>480</v>
      </c>
      <c r="L430" s="228" t="s">
        <v>75</v>
      </c>
      <c r="M430" s="228">
        <v>560</v>
      </c>
      <c r="N430" s="228" t="s">
        <v>75</v>
      </c>
      <c r="O430" s="228" t="s">
        <v>75</v>
      </c>
      <c r="P430" s="228">
        <v>313</v>
      </c>
      <c r="Q430" s="228" t="s">
        <v>75</v>
      </c>
      <c r="R430" s="228" t="s">
        <v>75</v>
      </c>
      <c r="S430" s="228"/>
    </row>
    <row r="431" spans="1:19" x14ac:dyDescent="0.25">
      <c r="A431" s="228" t="s">
        <v>1527</v>
      </c>
      <c r="B431" s="228" t="s">
        <v>75</v>
      </c>
      <c r="C431" s="228" t="s">
        <v>75</v>
      </c>
      <c r="D431" s="228" t="s">
        <v>1523</v>
      </c>
      <c r="E431" s="228" t="s">
        <v>75</v>
      </c>
      <c r="F431" s="228">
        <v>1020</v>
      </c>
      <c r="G431" s="228" t="s">
        <v>75</v>
      </c>
      <c r="H431" s="228">
        <v>16</v>
      </c>
      <c r="I431" s="228" t="s">
        <v>75</v>
      </c>
      <c r="J431" s="228" t="s">
        <v>75</v>
      </c>
      <c r="K431" s="228">
        <v>490</v>
      </c>
      <c r="L431" s="228" t="s">
        <v>75</v>
      </c>
      <c r="M431" s="228">
        <v>560</v>
      </c>
      <c r="N431" s="228" t="s">
        <v>75</v>
      </c>
      <c r="O431" s="228" t="s">
        <v>75</v>
      </c>
      <c r="P431" s="228">
        <v>29.4</v>
      </c>
      <c r="Q431" s="228" t="s">
        <v>75</v>
      </c>
      <c r="R431" s="228" t="s">
        <v>75</v>
      </c>
      <c r="S431" s="228"/>
    </row>
    <row r="432" spans="1:19" x14ac:dyDescent="0.25">
      <c r="A432" s="228" t="s">
        <v>1528</v>
      </c>
      <c r="B432" s="228" t="s">
        <v>1525</v>
      </c>
      <c r="C432" s="228" t="s">
        <v>75</v>
      </c>
      <c r="D432" s="228" t="s">
        <v>1526</v>
      </c>
      <c r="E432" s="228" t="s">
        <v>75</v>
      </c>
      <c r="F432" s="228">
        <v>1020</v>
      </c>
      <c r="G432" s="228" t="s">
        <v>75</v>
      </c>
      <c r="H432" s="228">
        <v>16</v>
      </c>
      <c r="I432" s="228" t="s">
        <v>75</v>
      </c>
      <c r="J432" s="228" t="s">
        <v>75</v>
      </c>
      <c r="K432" s="228">
        <v>480</v>
      </c>
      <c r="L432" s="228" t="s">
        <v>75</v>
      </c>
      <c r="M432" s="228">
        <v>560</v>
      </c>
      <c r="N432" s="228" t="s">
        <v>75</v>
      </c>
      <c r="O432" s="228" t="s">
        <v>75</v>
      </c>
      <c r="P432" s="228">
        <v>313</v>
      </c>
      <c r="Q432" s="228" t="s">
        <v>75</v>
      </c>
      <c r="R432" s="228" t="s">
        <v>75</v>
      </c>
      <c r="S432" s="228"/>
    </row>
    <row r="433" spans="1:19" x14ac:dyDescent="0.25">
      <c r="A433" s="228" t="s">
        <v>1529</v>
      </c>
      <c r="B433" s="228" t="s">
        <v>1175</v>
      </c>
      <c r="C433" s="228" t="s">
        <v>1483</v>
      </c>
      <c r="D433" s="228" t="s">
        <v>1506</v>
      </c>
      <c r="E433" s="228" t="s">
        <v>75</v>
      </c>
      <c r="F433" s="228">
        <v>1020</v>
      </c>
      <c r="G433" s="228" t="s">
        <v>75</v>
      </c>
      <c r="H433" s="228">
        <v>16</v>
      </c>
      <c r="I433" s="228" t="s">
        <v>75</v>
      </c>
      <c r="J433" s="228" t="s">
        <v>80</v>
      </c>
      <c r="K433" s="228">
        <v>460</v>
      </c>
      <c r="L433" s="228" t="s">
        <v>75</v>
      </c>
      <c r="M433" s="228">
        <v>562</v>
      </c>
      <c r="N433" s="228" t="s">
        <v>75</v>
      </c>
      <c r="O433" s="228" t="s">
        <v>75</v>
      </c>
      <c r="P433" s="228">
        <v>29.4</v>
      </c>
      <c r="Q433" s="228" t="s">
        <v>75</v>
      </c>
      <c r="R433" s="228" t="s">
        <v>75</v>
      </c>
      <c r="S433" s="228"/>
    </row>
    <row r="434" spans="1:19" x14ac:dyDescent="0.25">
      <c r="A434" s="228" t="s">
        <v>1530</v>
      </c>
      <c r="B434" s="228" t="s">
        <v>1531</v>
      </c>
      <c r="C434" s="228" t="s">
        <v>1483</v>
      </c>
      <c r="D434" s="228" t="s">
        <v>1532</v>
      </c>
      <c r="E434" s="228" t="s">
        <v>75</v>
      </c>
      <c r="F434" s="228">
        <v>1020</v>
      </c>
      <c r="G434" s="228" t="s">
        <v>75</v>
      </c>
      <c r="H434" s="228">
        <v>16</v>
      </c>
      <c r="I434" s="228" t="s">
        <v>75</v>
      </c>
      <c r="J434" s="228" t="s">
        <v>80</v>
      </c>
      <c r="K434" s="228">
        <v>493</v>
      </c>
      <c r="L434" s="228" t="s">
        <v>75</v>
      </c>
      <c r="M434" s="228">
        <v>562</v>
      </c>
      <c r="N434" s="228" t="s">
        <v>75</v>
      </c>
      <c r="O434" s="228" t="s">
        <v>75</v>
      </c>
      <c r="P434" s="228">
        <v>24.3</v>
      </c>
      <c r="Q434" s="228" t="s">
        <v>75</v>
      </c>
      <c r="R434" s="228" t="s">
        <v>75</v>
      </c>
      <c r="S434" s="228"/>
    </row>
    <row r="435" spans="1:19" x14ac:dyDescent="0.25">
      <c r="A435" s="228" t="s">
        <v>1533</v>
      </c>
      <c r="B435" s="228" t="s">
        <v>1293</v>
      </c>
      <c r="C435" s="228" t="s">
        <v>1483</v>
      </c>
      <c r="D435" s="228" t="s">
        <v>1534</v>
      </c>
      <c r="E435" s="228" t="s">
        <v>75</v>
      </c>
      <c r="F435" s="228">
        <v>1020</v>
      </c>
      <c r="G435" s="228" t="s">
        <v>75</v>
      </c>
      <c r="H435" s="228">
        <v>16</v>
      </c>
      <c r="I435" s="228" t="s">
        <v>75</v>
      </c>
      <c r="J435" s="228" t="s">
        <v>80</v>
      </c>
      <c r="K435" s="228">
        <v>571</v>
      </c>
      <c r="L435" s="228" t="s">
        <v>75</v>
      </c>
      <c r="M435" s="228">
        <v>562</v>
      </c>
      <c r="N435" s="228" t="s">
        <v>75</v>
      </c>
      <c r="O435" s="228" t="s">
        <v>75</v>
      </c>
      <c r="P435" s="228">
        <v>27.4</v>
      </c>
      <c r="Q435" s="228" t="s">
        <v>75</v>
      </c>
      <c r="R435" s="228" t="s">
        <v>75</v>
      </c>
      <c r="S435" s="228"/>
    </row>
    <row r="436" spans="1:19" x14ac:dyDescent="0.25">
      <c r="A436" s="228" t="s">
        <v>1535</v>
      </c>
      <c r="B436" s="228" t="s">
        <v>75</v>
      </c>
      <c r="C436" s="228" t="s">
        <v>75</v>
      </c>
      <c r="D436" s="228" t="s">
        <v>1523</v>
      </c>
      <c r="E436" s="228" t="s">
        <v>75</v>
      </c>
      <c r="F436" s="228">
        <v>1020</v>
      </c>
      <c r="G436" s="228" t="s">
        <v>75</v>
      </c>
      <c r="H436" s="228">
        <v>16</v>
      </c>
      <c r="I436" s="228" t="s">
        <v>75</v>
      </c>
      <c r="J436" s="228" t="s">
        <v>75</v>
      </c>
      <c r="K436" s="228">
        <v>490</v>
      </c>
      <c r="L436" s="228" t="s">
        <v>75</v>
      </c>
      <c r="M436" s="228">
        <v>560</v>
      </c>
      <c r="N436" s="228" t="s">
        <v>75</v>
      </c>
      <c r="O436" s="228" t="s">
        <v>75</v>
      </c>
      <c r="P436" s="228">
        <v>29.4</v>
      </c>
      <c r="Q436" s="228" t="s">
        <v>75</v>
      </c>
      <c r="R436" s="228" t="s">
        <v>75</v>
      </c>
      <c r="S436" s="228"/>
    </row>
    <row r="437" spans="1:19" x14ac:dyDescent="0.25">
      <c r="A437" s="228" t="s">
        <v>793</v>
      </c>
      <c r="B437" s="228" t="s">
        <v>1525</v>
      </c>
      <c r="C437" s="228" t="s">
        <v>75</v>
      </c>
      <c r="D437" s="228" t="s">
        <v>1526</v>
      </c>
      <c r="E437" s="228" t="s">
        <v>75</v>
      </c>
      <c r="F437" s="228">
        <v>1020</v>
      </c>
      <c r="G437" s="228" t="s">
        <v>75</v>
      </c>
      <c r="H437" s="228">
        <v>16</v>
      </c>
      <c r="I437" s="228" t="s">
        <v>75</v>
      </c>
      <c r="J437" s="228" t="s">
        <v>75</v>
      </c>
      <c r="K437" s="228">
        <v>480</v>
      </c>
      <c r="L437" s="228" t="s">
        <v>75</v>
      </c>
      <c r="M437" s="228">
        <v>560</v>
      </c>
      <c r="N437" s="228" t="s">
        <v>75</v>
      </c>
      <c r="O437" s="228" t="s">
        <v>75</v>
      </c>
      <c r="P437" s="228">
        <v>313</v>
      </c>
      <c r="Q437" s="228" t="s">
        <v>75</v>
      </c>
      <c r="R437" s="228" t="s">
        <v>75</v>
      </c>
      <c r="S437" s="228"/>
    </row>
    <row r="438" spans="1:19" x14ac:dyDescent="0.25">
      <c r="A438" s="228" t="s">
        <v>1536</v>
      </c>
      <c r="B438" s="228" t="s">
        <v>1195</v>
      </c>
      <c r="C438" s="228" t="s">
        <v>891</v>
      </c>
      <c r="D438" s="228" t="s">
        <v>1537</v>
      </c>
      <c r="E438" s="228" t="s">
        <v>75</v>
      </c>
      <c r="F438" s="245" t="s">
        <v>886</v>
      </c>
      <c r="G438" s="228" t="s">
        <v>75</v>
      </c>
      <c r="H438" s="245" t="s">
        <v>1067</v>
      </c>
      <c r="I438" s="228" t="s">
        <v>75</v>
      </c>
      <c r="J438" s="228" t="s">
        <v>80</v>
      </c>
      <c r="K438" s="228">
        <v>390</v>
      </c>
      <c r="L438" s="228" t="s">
        <v>75</v>
      </c>
      <c r="M438" s="228">
        <v>562</v>
      </c>
      <c r="N438" s="228" t="s">
        <v>75</v>
      </c>
      <c r="O438" s="228" t="s">
        <v>75</v>
      </c>
      <c r="P438" s="228">
        <v>76</v>
      </c>
      <c r="Q438" s="228" t="s">
        <v>75</v>
      </c>
      <c r="R438" s="228" t="s">
        <v>75</v>
      </c>
      <c r="S438" s="228"/>
    </row>
    <row r="439" spans="1:19" x14ac:dyDescent="0.25">
      <c r="A439" s="228" t="s">
        <v>728</v>
      </c>
      <c r="B439" s="228" t="s">
        <v>1195</v>
      </c>
      <c r="C439" s="228" t="s">
        <v>891</v>
      </c>
      <c r="D439" s="228" t="s">
        <v>1537</v>
      </c>
      <c r="E439" s="228" t="s">
        <v>75</v>
      </c>
      <c r="F439" s="245" t="s">
        <v>888</v>
      </c>
      <c r="G439" s="228" t="s">
        <v>75</v>
      </c>
      <c r="H439" s="245" t="s">
        <v>912</v>
      </c>
      <c r="I439" s="228" t="s">
        <v>75</v>
      </c>
      <c r="J439" s="228" t="s">
        <v>80</v>
      </c>
      <c r="K439" s="228">
        <v>390</v>
      </c>
      <c r="L439" s="228" t="s">
        <v>75</v>
      </c>
      <c r="M439" s="228">
        <v>562</v>
      </c>
      <c r="N439" s="228" t="s">
        <v>75</v>
      </c>
      <c r="O439" s="228" t="s">
        <v>75</v>
      </c>
      <c r="P439" s="228">
        <v>76</v>
      </c>
      <c r="Q439" s="228" t="s">
        <v>75</v>
      </c>
      <c r="R439" s="228" t="s">
        <v>75</v>
      </c>
      <c r="S439" s="228"/>
    </row>
    <row r="440" spans="1:19" x14ac:dyDescent="0.25">
      <c r="A440" s="228" t="s">
        <v>1538</v>
      </c>
      <c r="B440" s="228" t="s">
        <v>1195</v>
      </c>
      <c r="C440" s="228" t="s">
        <v>891</v>
      </c>
      <c r="D440" s="228" t="s">
        <v>1537</v>
      </c>
      <c r="E440" s="228" t="s">
        <v>75</v>
      </c>
      <c r="F440" s="245" t="s">
        <v>907</v>
      </c>
      <c r="G440" s="228" t="s">
        <v>75</v>
      </c>
      <c r="H440" s="245" t="s">
        <v>1470</v>
      </c>
      <c r="I440" s="228" t="s">
        <v>75</v>
      </c>
      <c r="J440" s="228" t="s">
        <v>80</v>
      </c>
      <c r="K440" s="228">
        <v>390</v>
      </c>
      <c r="L440" s="228" t="s">
        <v>75</v>
      </c>
      <c r="M440" s="228">
        <v>562</v>
      </c>
      <c r="N440" s="228" t="s">
        <v>75</v>
      </c>
      <c r="O440" s="228" t="s">
        <v>75</v>
      </c>
      <c r="P440" s="228">
        <v>76</v>
      </c>
      <c r="Q440" s="228" t="s">
        <v>75</v>
      </c>
      <c r="R440" s="228" t="s">
        <v>75</v>
      </c>
      <c r="S440" s="228"/>
    </row>
    <row r="441" spans="1:19" x14ac:dyDescent="0.25">
      <c r="A441" s="228" t="s">
        <v>1539</v>
      </c>
      <c r="B441" s="228" t="s">
        <v>1540</v>
      </c>
      <c r="C441" s="228" t="s">
        <v>1541</v>
      </c>
      <c r="D441" s="228" t="s">
        <v>1542</v>
      </c>
      <c r="E441" s="228" t="s">
        <v>75</v>
      </c>
      <c r="F441" s="245" t="s">
        <v>1543</v>
      </c>
      <c r="G441" s="228" t="s">
        <v>75</v>
      </c>
      <c r="H441" s="228">
        <v>16</v>
      </c>
      <c r="I441" s="228" t="s">
        <v>75</v>
      </c>
      <c r="J441" s="228" t="s">
        <v>80</v>
      </c>
      <c r="K441" s="228">
        <v>390</v>
      </c>
      <c r="L441" s="228" t="s">
        <v>75</v>
      </c>
      <c r="M441" s="228">
        <v>562</v>
      </c>
      <c r="N441" s="228" t="s">
        <v>75</v>
      </c>
      <c r="O441" s="228" t="s">
        <v>75</v>
      </c>
      <c r="P441" s="228">
        <v>76</v>
      </c>
      <c r="Q441" s="228" t="s">
        <v>75</v>
      </c>
      <c r="R441" s="228" t="s">
        <v>75</v>
      </c>
      <c r="S441" s="228"/>
    </row>
    <row r="442" spans="1:19" x14ac:dyDescent="0.25">
      <c r="A442" s="228" t="s">
        <v>1544</v>
      </c>
      <c r="B442" s="228" t="s">
        <v>1545</v>
      </c>
      <c r="C442" s="228" t="s">
        <v>1541</v>
      </c>
      <c r="D442" s="228" t="s">
        <v>1546</v>
      </c>
      <c r="E442" s="228" t="s">
        <v>75</v>
      </c>
      <c r="F442" s="245" t="s">
        <v>1547</v>
      </c>
      <c r="G442" s="228" t="s">
        <v>75</v>
      </c>
      <c r="H442" s="228">
        <v>16</v>
      </c>
      <c r="I442" s="228" t="s">
        <v>75</v>
      </c>
      <c r="J442" s="228" t="s">
        <v>80</v>
      </c>
      <c r="K442" s="228">
        <v>390</v>
      </c>
      <c r="L442" s="228" t="s">
        <v>75</v>
      </c>
      <c r="M442" s="228">
        <v>562</v>
      </c>
      <c r="N442" s="228" t="s">
        <v>75</v>
      </c>
      <c r="O442" s="228" t="s">
        <v>75</v>
      </c>
      <c r="P442" s="228">
        <v>76</v>
      </c>
      <c r="Q442" s="228" t="s">
        <v>75</v>
      </c>
      <c r="R442" s="228" t="s">
        <v>75</v>
      </c>
      <c r="S442" s="228"/>
    </row>
    <row r="443" spans="1:19" x14ac:dyDescent="0.25">
      <c r="A443" s="228" t="s">
        <v>1548</v>
      </c>
      <c r="B443" s="228" t="s">
        <v>1202</v>
      </c>
      <c r="C443" s="228" t="s">
        <v>1302</v>
      </c>
      <c r="D443" s="228" t="s">
        <v>1250</v>
      </c>
      <c r="E443" s="228" t="s">
        <v>75</v>
      </c>
      <c r="F443" s="245" t="s">
        <v>878</v>
      </c>
      <c r="G443" s="228" t="s">
        <v>75</v>
      </c>
      <c r="H443" s="228">
        <v>16</v>
      </c>
      <c r="I443" s="228" t="s">
        <v>75</v>
      </c>
      <c r="J443" s="228" t="s">
        <v>80</v>
      </c>
      <c r="K443" s="228">
        <v>372</v>
      </c>
      <c r="L443" s="228" t="s">
        <v>75</v>
      </c>
      <c r="M443" s="228">
        <v>562</v>
      </c>
      <c r="N443" s="228" t="s">
        <v>75</v>
      </c>
      <c r="O443" s="228" t="s">
        <v>75</v>
      </c>
      <c r="P443" s="228">
        <v>98</v>
      </c>
      <c r="Q443" s="228" t="s">
        <v>75</v>
      </c>
      <c r="R443" s="228" t="s">
        <v>75</v>
      </c>
      <c r="S443" s="228"/>
    </row>
    <row r="444" spans="1:19" x14ac:dyDescent="0.25">
      <c r="A444" s="228" t="s">
        <v>1549</v>
      </c>
      <c r="B444" s="228" t="s">
        <v>1550</v>
      </c>
      <c r="C444" s="228" t="s">
        <v>925</v>
      </c>
      <c r="D444" s="228" t="s">
        <v>1279</v>
      </c>
      <c r="E444" s="228" t="s">
        <v>75</v>
      </c>
      <c r="F444" s="245" t="s">
        <v>896</v>
      </c>
      <c r="G444" s="228" t="s">
        <v>75</v>
      </c>
      <c r="H444" s="228">
        <v>16</v>
      </c>
      <c r="I444" s="228" t="s">
        <v>75</v>
      </c>
      <c r="J444" s="228" t="s">
        <v>1551</v>
      </c>
      <c r="K444" s="228">
        <v>460</v>
      </c>
      <c r="L444" s="228" t="s">
        <v>75</v>
      </c>
      <c r="M444" s="228">
        <v>562</v>
      </c>
      <c r="N444" s="228" t="s">
        <v>75</v>
      </c>
      <c r="O444" s="228" t="s">
        <v>75</v>
      </c>
      <c r="P444" s="228">
        <v>29.4</v>
      </c>
      <c r="Q444" s="228" t="s">
        <v>75</v>
      </c>
      <c r="R444" s="228" t="s">
        <v>75</v>
      </c>
      <c r="S444" s="228"/>
    </row>
    <row r="445" spans="1:19" x14ac:dyDescent="0.25">
      <c r="A445" s="228" t="s">
        <v>1552</v>
      </c>
      <c r="B445" s="228" t="s">
        <v>1175</v>
      </c>
      <c r="C445" s="228" t="s">
        <v>1483</v>
      </c>
      <c r="D445" s="228" t="s">
        <v>1506</v>
      </c>
      <c r="E445" s="228" t="s">
        <v>75</v>
      </c>
      <c r="F445" s="228">
        <v>1020</v>
      </c>
      <c r="G445" s="228" t="s">
        <v>75</v>
      </c>
      <c r="H445" s="228">
        <v>16</v>
      </c>
      <c r="I445" s="228" t="s">
        <v>75</v>
      </c>
      <c r="J445" s="228" t="s">
        <v>80</v>
      </c>
      <c r="K445" s="228">
        <v>460</v>
      </c>
      <c r="L445" s="228" t="s">
        <v>75</v>
      </c>
      <c r="M445" s="228">
        <v>560</v>
      </c>
      <c r="N445" s="228" t="s">
        <v>75</v>
      </c>
      <c r="O445" s="228" t="s">
        <v>75</v>
      </c>
      <c r="P445" s="228">
        <v>29.4</v>
      </c>
      <c r="Q445" s="228" t="s">
        <v>75</v>
      </c>
      <c r="R445" s="228" t="s">
        <v>75</v>
      </c>
      <c r="S445" s="228"/>
    </row>
    <row r="446" spans="1:19" x14ac:dyDescent="0.25">
      <c r="A446" s="228" t="s">
        <v>1553</v>
      </c>
      <c r="B446" s="228" t="s">
        <v>1531</v>
      </c>
      <c r="C446" s="228" t="s">
        <v>1483</v>
      </c>
      <c r="D446" s="228" t="s">
        <v>1532</v>
      </c>
      <c r="E446" s="228" t="s">
        <v>75</v>
      </c>
      <c r="F446" s="228">
        <v>1020</v>
      </c>
      <c r="G446" s="228" t="s">
        <v>75</v>
      </c>
      <c r="H446" s="228">
        <v>16</v>
      </c>
      <c r="I446" s="228" t="s">
        <v>75</v>
      </c>
      <c r="J446" s="228" t="s">
        <v>80</v>
      </c>
      <c r="K446" s="228">
        <v>493</v>
      </c>
      <c r="L446" s="228" t="s">
        <v>75</v>
      </c>
      <c r="M446" s="228">
        <v>560</v>
      </c>
      <c r="N446" s="228" t="s">
        <v>75</v>
      </c>
      <c r="O446" s="228" t="s">
        <v>75</v>
      </c>
      <c r="P446" s="228">
        <v>24.3</v>
      </c>
      <c r="Q446" s="228" t="s">
        <v>75</v>
      </c>
      <c r="R446" s="228" t="s">
        <v>75</v>
      </c>
      <c r="S446" s="228"/>
    </row>
    <row r="447" spans="1:19" x14ac:dyDescent="0.25">
      <c r="A447" s="228" t="s">
        <v>1554</v>
      </c>
      <c r="B447" s="228" t="s">
        <v>1293</v>
      </c>
      <c r="C447" s="228" t="s">
        <v>1483</v>
      </c>
      <c r="D447" s="228" t="s">
        <v>1534</v>
      </c>
      <c r="E447" s="228" t="s">
        <v>75</v>
      </c>
      <c r="F447" s="228">
        <v>1020</v>
      </c>
      <c r="G447" s="228" t="s">
        <v>75</v>
      </c>
      <c r="H447" s="228">
        <v>16</v>
      </c>
      <c r="I447" s="228" t="s">
        <v>75</v>
      </c>
      <c r="J447" s="228" t="s">
        <v>80</v>
      </c>
      <c r="K447" s="228">
        <v>571</v>
      </c>
      <c r="L447" s="228" t="s">
        <v>75</v>
      </c>
      <c r="M447" s="228">
        <v>560</v>
      </c>
      <c r="N447" s="228" t="s">
        <v>75</v>
      </c>
      <c r="O447" s="228" t="s">
        <v>75</v>
      </c>
      <c r="P447" s="228">
        <v>27.4</v>
      </c>
      <c r="Q447" s="228" t="s">
        <v>75</v>
      </c>
      <c r="R447" s="228" t="s">
        <v>75</v>
      </c>
      <c r="S447" s="228"/>
    </row>
    <row r="448" spans="1:19" x14ac:dyDescent="0.25">
      <c r="A448" s="228" t="s">
        <v>1555</v>
      </c>
      <c r="B448" s="228" t="s">
        <v>75</v>
      </c>
      <c r="C448" s="228" t="s">
        <v>75</v>
      </c>
      <c r="D448" s="228" t="s">
        <v>1523</v>
      </c>
      <c r="E448" s="228" t="s">
        <v>75</v>
      </c>
      <c r="F448" s="228">
        <v>1020</v>
      </c>
      <c r="G448" s="228" t="s">
        <v>75</v>
      </c>
      <c r="H448" s="228">
        <v>16</v>
      </c>
      <c r="I448" s="228" t="s">
        <v>75</v>
      </c>
      <c r="J448" s="228" t="s">
        <v>75</v>
      </c>
      <c r="K448" s="228">
        <v>490</v>
      </c>
      <c r="L448" s="228" t="s">
        <v>75</v>
      </c>
      <c r="M448" s="228">
        <v>520</v>
      </c>
      <c r="N448" s="228" t="s">
        <v>75</v>
      </c>
      <c r="O448" s="228" t="s">
        <v>75</v>
      </c>
      <c r="P448" s="228">
        <v>29.4</v>
      </c>
      <c r="Q448" s="228" t="s">
        <v>75</v>
      </c>
      <c r="R448" s="228" t="s">
        <v>75</v>
      </c>
      <c r="S448" s="228"/>
    </row>
    <row r="449" spans="1:19" x14ac:dyDescent="0.25">
      <c r="A449" s="228" t="s">
        <v>1556</v>
      </c>
      <c r="B449" s="228" t="s">
        <v>1525</v>
      </c>
      <c r="C449" s="228" t="s">
        <v>75</v>
      </c>
      <c r="D449" s="228" t="s">
        <v>1526</v>
      </c>
      <c r="E449" s="228" t="s">
        <v>75</v>
      </c>
      <c r="F449" s="228">
        <v>1020</v>
      </c>
      <c r="G449" s="228" t="s">
        <v>75</v>
      </c>
      <c r="H449" s="228">
        <v>16</v>
      </c>
      <c r="I449" s="228" t="s">
        <v>75</v>
      </c>
      <c r="J449" s="228" t="s">
        <v>75</v>
      </c>
      <c r="K449" s="228">
        <v>480</v>
      </c>
      <c r="L449" s="228" t="s">
        <v>75</v>
      </c>
      <c r="M449" s="228">
        <v>510</v>
      </c>
      <c r="N449" s="228" t="s">
        <v>75</v>
      </c>
      <c r="O449" s="228" t="s">
        <v>75</v>
      </c>
      <c r="P449" s="228">
        <v>313</v>
      </c>
      <c r="Q449" s="228" t="s">
        <v>75</v>
      </c>
      <c r="R449" s="228" t="s">
        <v>75</v>
      </c>
      <c r="S449" s="228"/>
    </row>
    <row r="450" spans="1:19" x14ac:dyDescent="0.25">
      <c r="A450" s="228" t="s">
        <v>1557</v>
      </c>
      <c r="B450" s="228" t="s">
        <v>1195</v>
      </c>
      <c r="C450" s="228" t="s">
        <v>891</v>
      </c>
      <c r="D450" s="228" t="s">
        <v>1537</v>
      </c>
      <c r="E450" s="228" t="s">
        <v>75</v>
      </c>
      <c r="F450" s="245" t="s">
        <v>888</v>
      </c>
      <c r="G450" s="228" t="s">
        <v>75</v>
      </c>
      <c r="H450" s="245" t="s">
        <v>912</v>
      </c>
      <c r="I450" s="228" t="s">
        <v>75</v>
      </c>
      <c r="J450" s="228" t="s">
        <v>80</v>
      </c>
      <c r="K450" s="228">
        <v>390</v>
      </c>
      <c r="L450" s="228" t="s">
        <v>75</v>
      </c>
      <c r="M450" s="228">
        <v>531</v>
      </c>
      <c r="N450" s="228" t="s">
        <v>75</v>
      </c>
      <c r="O450" s="228" t="s">
        <v>75</v>
      </c>
      <c r="P450" s="228">
        <v>76</v>
      </c>
      <c r="Q450" s="228" t="s">
        <v>75</v>
      </c>
      <c r="R450" s="228" t="s">
        <v>75</v>
      </c>
      <c r="S450" s="228"/>
    </row>
    <row r="451" spans="1:19" x14ac:dyDescent="0.25">
      <c r="A451" s="228" t="s">
        <v>1558</v>
      </c>
      <c r="B451" s="228" t="s">
        <v>1195</v>
      </c>
      <c r="C451" s="228" t="s">
        <v>891</v>
      </c>
      <c r="D451" s="228" t="s">
        <v>1537</v>
      </c>
      <c r="E451" s="228" t="s">
        <v>75</v>
      </c>
      <c r="F451" s="245" t="s">
        <v>907</v>
      </c>
      <c r="G451" s="228" t="s">
        <v>75</v>
      </c>
      <c r="H451" s="245" t="s">
        <v>1470</v>
      </c>
      <c r="I451" s="228" t="s">
        <v>75</v>
      </c>
      <c r="J451" s="228" t="s">
        <v>80</v>
      </c>
      <c r="K451" s="228">
        <v>390</v>
      </c>
      <c r="L451" s="228" t="s">
        <v>75</v>
      </c>
      <c r="M451" s="228">
        <v>531</v>
      </c>
      <c r="N451" s="228" t="s">
        <v>75</v>
      </c>
      <c r="O451" s="228" t="s">
        <v>75</v>
      </c>
      <c r="P451" s="228">
        <v>76</v>
      </c>
      <c r="Q451" s="228" t="s">
        <v>75</v>
      </c>
      <c r="R451" s="228" t="s">
        <v>75</v>
      </c>
      <c r="S451" s="228"/>
    </row>
    <row r="452" spans="1:19" x14ac:dyDescent="0.25">
      <c r="A452" s="228" t="s">
        <v>1559</v>
      </c>
      <c r="B452" s="228" t="s">
        <v>1202</v>
      </c>
      <c r="C452" s="228" t="s">
        <v>1302</v>
      </c>
      <c r="D452" s="228" t="s">
        <v>1250</v>
      </c>
      <c r="E452" s="228" t="s">
        <v>75</v>
      </c>
      <c r="F452" s="245" t="s">
        <v>878</v>
      </c>
      <c r="G452" s="228" t="s">
        <v>75</v>
      </c>
      <c r="H452" s="228">
        <v>16</v>
      </c>
      <c r="I452" s="228" t="s">
        <v>75</v>
      </c>
      <c r="J452" s="228" t="s">
        <v>80</v>
      </c>
      <c r="K452" s="228">
        <v>372</v>
      </c>
      <c r="L452" s="228" t="s">
        <v>75</v>
      </c>
      <c r="M452" s="228">
        <v>520</v>
      </c>
      <c r="N452" s="228" t="s">
        <v>75</v>
      </c>
      <c r="O452" s="228" t="s">
        <v>75</v>
      </c>
      <c r="P452" s="228">
        <v>98</v>
      </c>
      <c r="Q452" s="228" t="s">
        <v>75</v>
      </c>
      <c r="R452" s="228" t="s">
        <v>75</v>
      </c>
      <c r="S452" s="228"/>
    </row>
    <row r="453" spans="1:19" x14ac:dyDescent="0.25">
      <c r="A453" s="228" t="s">
        <v>1560</v>
      </c>
      <c r="B453" s="228" t="s">
        <v>1202</v>
      </c>
      <c r="C453" s="228" t="s">
        <v>1302</v>
      </c>
      <c r="D453" s="228" t="s">
        <v>1561</v>
      </c>
      <c r="E453" s="228" t="s">
        <v>75</v>
      </c>
      <c r="F453" s="245" t="s">
        <v>878</v>
      </c>
      <c r="G453" s="228" t="s">
        <v>75</v>
      </c>
      <c r="H453" s="228">
        <v>16</v>
      </c>
      <c r="I453" s="228" t="s">
        <v>75</v>
      </c>
      <c r="J453" s="228" t="s">
        <v>80</v>
      </c>
      <c r="K453" s="228">
        <v>460</v>
      </c>
      <c r="L453" s="228" t="s">
        <v>75</v>
      </c>
      <c r="M453" s="228">
        <v>562</v>
      </c>
      <c r="N453" s="228" t="s">
        <v>75</v>
      </c>
      <c r="O453" s="228" t="s">
        <v>75</v>
      </c>
      <c r="P453" s="228">
        <v>29.4</v>
      </c>
      <c r="Q453" s="228" t="s">
        <v>75</v>
      </c>
      <c r="R453" s="228" t="s">
        <v>75</v>
      </c>
      <c r="S453" s="228"/>
    </row>
    <row r="454" spans="1:19" x14ac:dyDescent="0.25">
      <c r="A454" s="228" t="s">
        <v>1562</v>
      </c>
      <c r="B454" s="228" t="s">
        <v>1550</v>
      </c>
      <c r="C454" s="228" t="s">
        <v>925</v>
      </c>
      <c r="D454" s="228" t="s">
        <v>1279</v>
      </c>
      <c r="E454" s="228" t="s">
        <v>75</v>
      </c>
      <c r="F454" s="245" t="s">
        <v>896</v>
      </c>
      <c r="G454" s="228" t="s">
        <v>75</v>
      </c>
      <c r="H454" s="228">
        <v>16</v>
      </c>
      <c r="I454" s="228" t="s">
        <v>75</v>
      </c>
      <c r="J454" s="228" t="s">
        <v>1551</v>
      </c>
      <c r="K454" s="228">
        <v>460</v>
      </c>
      <c r="L454" s="228" t="s">
        <v>75</v>
      </c>
      <c r="M454" s="228">
        <v>562</v>
      </c>
      <c r="N454" s="228" t="s">
        <v>75</v>
      </c>
      <c r="O454" s="228" t="s">
        <v>75</v>
      </c>
      <c r="P454" s="228">
        <v>29.4</v>
      </c>
      <c r="Q454" s="228" t="s">
        <v>75</v>
      </c>
      <c r="R454" s="228" t="s">
        <v>75</v>
      </c>
      <c r="S454" s="228"/>
    </row>
    <row r="455" spans="1:19" x14ac:dyDescent="0.25">
      <c r="A455" s="228" t="s">
        <v>1563</v>
      </c>
      <c r="B455" s="228" t="s">
        <v>1175</v>
      </c>
      <c r="C455" s="228" t="s">
        <v>1564</v>
      </c>
      <c r="D455" s="228" t="s">
        <v>1489</v>
      </c>
      <c r="E455" s="228" t="s">
        <v>75</v>
      </c>
      <c r="F455" s="228">
        <v>720</v>
      </c>
      <c r="G455" s="228" t="s">
        <v>75</v>
      </c>
      <c r="H455" s="228">
        <v>16</v>
      </c>
      <c r="I455" s="228" t="s">
        <v>75</v>
      </c>
      <c r="J455" s="228" t="s">
        <v>80</v>
      </c>
      <c r="K455" s="228">
        <v>503</v>
      </c>
      <c r="L455" s="228" t="s">
        <v>75</v>
      </c>
      <c r="M455" s="228">
        <v>647</v>
      </c>
      <c r="N455" s="228" t="s">
        <v>75</v>
      </c>
      <c r="O455" s="228" t="s">
        <v>75</v>
      </c>
      <c r="P455" s="228">
        <v>21</v>
      </c>
      <c r="Q455" s="228" t="s">
        <v>75</v>
      </c>
      <c r="R455" s="228" t="s">
        <v>75</v>
      </c>
      <c r="S455" s="228"/>
    </row>
    <row r="456" spans="1:19" x14ac:dyDescent="0.25">
      <c r="A456" s="228" t="s">
        <v>1565</v>
      </c>
      <c r="B456" s="228" t="s">
        <v>75</v>
      </c>
      <c r="C456" s="228" t="s">
        <v>75</v>
      </c>
      <c r="D456" s="228" t="s">
        <v>75</v>
      </c>
      <c r="E456" s="228" t="s">
        <v>75</v>
      </c>
      <c r="F456" s="245" t="s">
        <v>867</v>
      </c>
      <c r="G456" s="228" t="s">
        <v>75</v>
      </c>
      <c r="H456" s="245" t="s">
        <v>1244</v>
      </c>
      <c r="I456" s="228" t="s">
        <v>75</v>
      </c>
      <c r="J456" s="228" t="s">
        <v>75</v>
      </c>
      <c r="K456" s="228">
        <v>415</v>
      </c>
      <c r="L456" s="228" t="s">
        <v>75</v>
      </c>
      <c r="M456" s="228">
        <v>605</v>
      </c>
      <c r="N456" s="228" t="s">
        <v>75</v>
      </c>
      <c r="O456" s="228" t="s">
        <v>75</v>
      </c>
      <c r="P456" s="228">
        <v>410</v>
      </c>
      <c r="Q456" s="228" t="s">
        <v>75</v>
      </c>
      <c r="R456" s="228" t="s">
        <v>75</v>
      </c>
      <c r="S456" s="228"/>
    </row>
    <row r="457" spans="1:19" x14ac:dyDescent="0.25">
      <c r="A457" s="228" t="s">
        <v>1566</v>
      </c>
      <c r="B457" s="228" t="s">
        <v>75</v>
      </c>
      <c r="C457" s="228" t="s">
        <v>75</v>
      </c>
      <c r="D457" s="228" t="s">
        <v>75</v>
      </c>
      <c r="E457" s="228" t="s">
        <v>75</v>
      </c>
      <c r="F457" s="245" t="s">
        <v>869</v>
      </c>
      <c r="G457" s="228" t="s">
        <v>75</v>
      </c>
      <c r="H457" s="245" t="s">
        <v>1300</v>
      </c>
      <c r="I457" s="228" t="s">
        <v>75</v>
      </c>
      <c r="J457" s="228" t="s">
        <v>75</v>
      </c>
      <c r="K457" s="228">
        <v>518</v>
      </c>
      <c r="L457" s="228" t="s">
        <v>75</v>
      </c>
      <c r="M457" s="228">
        <v>603</v>
      </c>
      <c r="N457" s="228" t="s">
        <v>75</v>
      </c>
      <c r="O457" s="228" t="s">
        <v>75</v>
      </c>
      <c r="P457" s="228">
        <v>313</v>
      </c>
      <c r="Q457" s="228" t="s">
        <v>75</v>
      </c>
      <c r="R457" s="228" t="s">
        <v>75</v>
      </c>
      <c r="S457" s="228"/>
    </row>
    <row r="458" spans="1:19" x14ac:dyDescent="0.25">
      <c r="A458" s="228" t="s">
        <v>1567</v>
      </c>
      <c r="B458" s="228" t="s">
        <v>75</v>
      </c>
      <c r="C458" s="228" t="s">
        <v>75</v>
      </c>
      <c r="D458" s="228" t="s">
        <v>75</v>
      </c>
      <c r="E458" s="228" t="s">
        <v>75</v>
      </c>
      <c r="F458" s="245" t="s">
        <v>878</v>
      </c>
      <c r="G458" s="228" t="s">
        <v>75</v>
      </c>
      <c r="H458" s="228">
        <v>16</v>
      </c>
      <c r="I458" s="228" t="s">
        <v>75</v>
      </c>
      <c r="J458" s="228" t="s">
        <v>75</v>
      </c>
      <c r="K458" s="228">
        <v>554</v>
      </c>
      <c r="L458" s="228" t="s">
        <v>75</v>
      </c>
      <c r="M458" s="228">
        <v>654</v>
      </c>
      <c r="N458" s="228" t="s">
        <v>75</v>
      </c>
      <c r="O458" s="228" t="s">
        <v>75</v>
      </c>
      <c r="P458" s="228">
        <v>289</v>
      </c>
      <c r="Q458" s="228" t="s">
        <v>75</v>
      </c>
      <c r="R458" s="228" t="s">
        <v>75</v>
      </c>
      <c r="S458" s="228"/>
    </row>
    <row r="459" spans="1:19" x14ac:dyDescent="0.25">
      <c r="A459" s="228" t="s">
        <v>1568</v>
      </c>
      <c r="B459" s="228" t="s">
        <v>75</v>
      </c>
      <c r="C459" s="228" t="s">
        <v>75</v>
      </c>
      <c r="D459" s="228" t="s">
        <v>75</v>
      </c>
      <c r="E459" s="228" t="s">
        <v>75</v>
      </c>
      <c r="F459" s="245" t="s">
        <v>904</v>
      </c>
      <c r="G459" s="228" t="s">
        <v>75</v>
      </c>
      <c r="H459" s="245" t="s">
        <v>1170</v>
      </c>
      <c r="I459" s="228" t="s">
        <v>75</v>
      </c>
      <c r="J459" s="228" t="s">
        <v>75</v>
      </c>
      <c r="K459" s="228">
        <v>540</v>
      </c>
      <c r="L459" s="228" t="s">
        <v>75</v>
      </c>
      <c r="M459" s="228">
        <v>540</v>
      </c>
      <c r="N459" s="228" t="s">
        <v>75</v>
      </c>
      <c r="O459" s="228" t="s">
        <v>75</v>
      </c>
      <c r="P459" s="228">
        <v>364</v>
      </c>
      <c r="Q459" s="228" t="s">
        <v>75</v>
      </c>
      <c r="R459" s="228" t="s">
        <v>75</v>
      </c>
      <c r="S459" s="228"/>
    </row>
    <row r="460" spans="1:19" x14ac:dyDescent="0.25">
      <c r="A460" s="228" t="s">
        <v>1569</v>
      </c>
      <c r="B460" s="228" t="s">
        <v>75</v>
      </c>
      <c r="C460" s="228" t="s">
        <v>75</v>
      </c>
      <c r="D460" s="228" t="s">
        <v>75</v>
      </c>
      <c r="E460" s="228" t="s">
        <v>75</v>
      </c>
      <c r="F460" s="228">
        <v>1020</v>
      </c>
      <c r="G460" s="228" t="s">
        <v>75</v>
      </c>
      <c r="H460" s="228">
        <v>16</v>
      </c>
      <c r="I460" s="228" t="s">
        <v>75</v>
      </c>
      <c r="J460" s="228" t="s">
        <v>75</v>
      </c>
      <c r="K460" s="228">
        <v>489</v>
      </c>
      <c r="L460" s="228" t="s">
        <v>75</v>
      </c>
      <c r="M460" s="228">
        <v>640</v>
      </c>
      <c r="N460" s="228" t="s">
        <v>75</v>
      </c>
      <c r="O460" s="228" t="s">
        <v>75</v>
      </c>
      <c r="P460" s="228">
        <v>172</v>
      </c>
      <c r="Q460" s="228" t="s">
        <v>75</v>
      </c>
      <c r="R460" s="228" t="s">
        <v>75</v>
      </c>
      <c r="S460" s="228"/>
    </row>
    <row r="461" spans="1:19" x14ac:dyDescent="0.25">
      <c r="A461" s="228" t="s">
        <v>1570</v>
      </c>
      <c r="B461" s="228" t="s">
        <v>75</v>
      </c>
      <c r="C461" s="228" t="s">
        <v>75</v>
      </c>
      <c r="D461" s="228" t="s">
        <v>75</v>
      </c>
      <c r="E461" s="228" t="s">
        <v>75</v>
      </c>
      <c r="F461" s="245" t="s">
        <v>888</v>
      </c>
      <c r="G461" s="228" t="s">
        <v>75</v>
      </c>
      <c r="H461" s="245" t="s">
        <v>912</v>
      </c>
      <c r="I461" s="228" t="s">
        <v>75</v>
      </c>
      <c r="J461" s="228" t="s">
        <v>75</v>
      </c>
      <c r="K461" s="228">
        <v>492</v>
      </c>
      <c r="L461" s="228" t="s">
        <v>75</v>
      </c>
      <c r="M461" s="228">
        <v>615</v>
      </c>
      <c r="N461" s="228" t="s">
        <v>75</v>
      </c>
      <c r="O461" s="228" t="s">
        <v>75</v>
      </c>
      <c r="P461" s="228">
        <v>169</v>
      </c>
      <c r="Q461" s="228" t="s">
        <v>75</v>
      </c>
      <c r="R461" s="228" t="s">
        <v>75</v>
      </c>
      <c r="S461" s="228"/>
    </row>
    <row r="462" spans="1:19" x14ac:dyDescent="0.25">
      <c r="A462" s="228" t="s">
        <v>1571</v>
      </c>
      <c r="B462" s="228" t="s">
        <v>75</v>
      </c>
      <c r="C462" s="228" t="s">
        <v>75</v>
      </c>
      <c r="D462" s="228" t="s">
        <v>75</v>
      </c>
      <c r="E462" s="228" t="s">
        <v>75</v>
      </c>
      <c r="F462" s="245" t="s">
        <v>907</v>
      </c>
      <c r="G462" s="228" t="s">
        <v>75</v>
      </c>
      <c r="H462" s="245" t="s">
        <v>1287</v>
      </c>
      <c r="I462" s="228" t="s">
        <v>75</v>
      </c>
      <c r="J462" s="228" t="s">
        <v>75</v>
      </c>
      <c r="K462" s="228">
        <v>391</v>
      </c>
      <c r="L462" s="228" t="s">
        <v>75</v>
      </c>
      <c r="M462" s="228">
        <v>610</v>
      </c>
      <c r="N462" s="228" t="s">
        <v>75</v>
      </c>
      <c r="O462" s="228" t="s">
        <v>75</v>
      </c>
      <c r="P462" s="228">
        <v>28</v>
      </c>
      <c r="Q462" s="228" t="s">
        <v>75</v>
      </c>
      <c r="R462" s="228" t="s">
        <v>75</v>
      </c>
      <c r="S462" s="228"/>
    </row>
    <row r="463" spans="1:19" x14ac:dyDescent="0.25">
      <c r="A463" s="228" t="s">
        <v>1572</v>
      </c>
      <c r="B463" s="228" t="s">
        <v>75</v>
      </c>
      <c r="C463" s="228" t="s">
        <v>75</v>
      </c>
      <c r="D463" s="228" t="s">
        <v>75</v>
      </c>
      <c r="E463" s="228" t="s">
        <v>75</v>
      </c>
      <c r="F463" s="245" t="s">
        <v>896</v>
      </c>
      <c r="G463" s="228" t="s">
        <v>75</v>
      </c>
      <c r="H463" s="228">
        <v>16</v>
      </c>
      <c r="I463" s="228" t="s">
        <v>75</v>
      </c>
      <c r="J463" s="228" t="s">
        <v>75</v>
      </c>
      <c r="K463" s="228">
        <v>480</v>
      </c>
      <c r="L463" s="228" t="s">
        <v>75</v>
      </c>
      <c r="M463" s="228">
        <v>550</v>
      </c>
      <c r="N463" s="228" t="s">
        <v>75</v>
      </c>
      <c r="O463" s="228" t="s">
        <v>75</v>
      </c>
      <c r="P463" s="228">
        <v>33</v>
      </c>
      <c r="Q463" s="228" t="s">
        <v>75</v>
      </c>
      <c r="R463" s="228" t="s">
        <v>75</v>
      </c>
      <c r="S463" s="228"/>
    </row>
    <row r="464" spans="1:19" x14ac:dyDescent="0.25">
      <c r="A464" s="228" t="s">
        <v>798</v>
      </c>
      <c r="B464" s="228" t="s">
        <v>75</v>
      </c>
      <c r="C464" s="228" t="s">
        <v>75</v>
      </c>
      <c r="D464" s="228" t="s">
        <v>75</v>
      </c>
      <c r="E464" s="228" t="s">
        <v>75</v>
      </c>
      <c r="F464" s="228">
        <v>1020</v>
      </c>
      <c r="G464" s="228" t="s">
        <v>75</v>
      </c>
      <c r="H464" s="228">
        <v>16</v>
      </c>
      <c r="I464" s="228" t="s">
        <v>75</v>
      </c>
      <c r="J464" s="228" t="s">
        <v>75</v>
      </c>
      <c r="K464" s="228">
        <v>489</v>
      </c>
      <c r="L464" s="228" t="s">
        <v>75</v>
      </c>
      <c r="M464" s="228">
        <v>640</v>
      </c>
      <c r="N464" s="228" t="s">
        <v>75</v>
      </c>
      <c r="O464" s="228" t="s">
        <v>75</v>
      </c>
      <c r="P464" s="228">
        <v>171</v>
      </c>
      <c r="Q464" s="228" t="s">
        <v>75</v>
      </c>
      <c r="R464" s="228" t="s">
        <v>75</v>
      </c>
      <c r="S464" s="228"/>
    </row>
    <row r="465" spans="1:19" x14ac:dyDescent="0.25">
      <c r="A465" s="228" t="s">
        <v>1573</v>
      </c>
      <c r="B465" s="228" t="s">
        <v>75</v>
      </c>
      <c r="C465" s="228" t="s">
        <v>75</v>
      </c>
      <c r="D465" s="228" t="s">
        <v>75</v>
      </c>
      <c r="E465" s="228" t="s">
        <v>75</v>
      </c>
      <c r="F465" s="245" t="s">
        <v>888</v>
      </c>
      <c r="G465" s="228" t="s">
        <v>75</v>
      </c>
      <c r="H465" s="245" t="s">
        <v>912</v>
      </c>
      <c r="I465" s="228" t="s">
        <v>75</v>
      </c>
      <c r="J465" s="228" t="s">
        <v>75</v>
      </c>
      <c r="K465" s="228">
        <v>425</v>
      </c>
      <c r="L465" s="228" t="s">
        <v>75</v>
      </c>
      <c r="M465" s="228">
        <v>615</v>
      </c>
      <c r="N465" s="228" t="s">
        <v>75</v>
      </c>
      <c r="O465" s="228" t="s">
        <v>75</v>
      </c>
      <c r="P465" s="228">
        <v>169</v>
      </c>
      <c r="Q465" s="228" t="s">
        <v>75</v>
      </c>
      <c r="R465" s="228" t="s">
        <v>75</v>
      </c>
      <c r="S465" s="228"/>
    </row>
    <row r="466" spans="1:19" x14ac:dyDescent="0.25">
      <c r="A466" s="228" t="s">
        <v>1574</v>
      </c>
      <c r="B466" s="228" t="s">
        <v>75</v>
      </c>
      <c r="C466" s="228" t="s">
        <v>75</v>
      </c>
      <c r="D466" s="228" t="s">
        <v>75</v>
      </c>
      <c r="E466" s="228" t="s">
        <v>75</v>
      </c>
      <c r="F466" s="245" t="s">
        <v>907</v>
      </c>
      <c r="G466" s="228" t="s">
        <v>75</v>
      </c>
      <c r="H466" s="245" t="s">
        <v>1287</v>
      </c>
      <c r="I466" s="228" t="s">
        <v>75</v>
      </c>
      <c r="J466" s="228" t="s">
        <v>75</v>
      </c>
      <c r="K466" s="228">
        <v>394</v>
      </c>
      <c r="L466" s="228" t="s">
        <v>75</v>
      </c>
      <c r="M466" s="228">
        <v>610</v>
      </c>
      <c r="N466" s="228" t="s">
        <v>75</v>
      </c>
      <c r="O466" s="228" t="s">
        <v>75</v>
      </c>
      <c r="P466" s="228">
        <v>28</v>
      </c>
      <c r="Q466" s="228" t="s">
        <v>75</v>
      </c>
      <c r="R466" s="228" t="s">
        <v>75</v>
      </c>
      <c r="S466" s="228"/>
    </row>
    <row r="467" spans="1:19" x14ac:dyDescent="0.25">
      <c r="A467" s="228" t="s">
        <v>1575</v>
      </c>
      <c r="B467" s="228" t="s">
        <v>75</v>
      </c>
      <c r="C467" s="228" t="s">
        <v>75</v>
      </c>
      <c r="D467" s="228" t="s">
        <v>75</v>
      </c>
      <c r="E467" s="228" t="s">
        <v>75</v>
      </c>
      <c r="F467" s="245" t="s">
        <v>896</v>
      </c>
      <c r="G467" s="228" t="s">
        <v>75</v>
      </c>
      <c r="H467" s="228">
        <v>16</v>
      </c>
      <c r="I467" s="228" t="s">
        <v>75</v>
      </c>
      <c r="J467" s="228" t="s">
        <v>75</v>
      </c>
      <c r="K467" s="228">
        <v>495</v>
      </c>
      <c r="L467" s="228" t="s">
        <v>75</v>
      </c>
      <c r="M467" s="228">
        <v>550</v>
      </c>
      <c r="N467" s="228" t="s">
        <v>75</v>
      </c>
      <c r="O467" s="228" t="s">
        <v>75</v>
      </c>
      <c r="P467" s="228">
        <v>349.1</v>
      </c>
      <c r="Q467" s="228" t="s">
        <v>75</v>
      </c>
      <c r="R467" s="228" t="s">
        <v>75</v>
      </c>
      <c r="S467" s="228"/>
    </row>
    <row r="468" spans="1:19" x14ac:dyDescent="0.25">
      <c r="A468" s="228" t="s">
        <v>1576</v>
      </c>
      <c r="B468" s="228" t="s">
        <v>75</v>
      </c>
      <c r="C468" s="228" t="s">
        <v>75</v>
      </c>
      <c r="D468" s="228" t="s">
        <v>75</v>
      </c>
      <c r="E468" s="228" t="s">
        <v>75</v>
      </c>
      <c r="F468" s="228">
        <v>1020</v>
      </c>
      <c r="G468" s="228" t="s">
        <v>75</v>
      </c>
      <c r="H468" s="228">
        <v>16</v>
      </c>
      <c r="I468" s="228" t="s">
        <v>75</v>
      </c>
      <c r="J468" s="228" t="s">
        <v>75</v>
      </c>
      <c r="K468" s="228">
        <v>539</v>
      </c>
      <c r="L468" s="228" t="s">
        <v>75</v>
      </c>
      <c r="M468" s="228">
        <v>640</v>
      </c>
      <c r="N468" s="228" t="s">
        <v>75</v>
      </c>
      <c r="O468" s="228" t="s">
        <v>75</v>
      </c>
      <c r="P468" s="228">
        <v>181</v>
      </c>
      <c r="Q468" s="228" t="s">
        <v>75</v>
      </c>
      <c r="R468" s="228" t="s">
        <v>75</v>
      </c>
      <c r="S468" s="228"/>
    </row>
    <row r="469" spans="1:19" x14ac:dyDescent="0.25">
      <c r="A469" s="228" t="s">
        <v>1577</v>
      </c>
      <c r="B469" s="228" t="s">
        <v>75</v>
      </c>
      <c r="C469" s="228" t="s">
        <v>75</v>
      </c>
      <c r="D469" s="228" t="s">
        <v>75</v>
      </c>
      <c r="E469" s="228" t="s">
        <v>75</v>
      </c>
      <c r="F469" s="245" t="s">
        <v>888</v>
      </c>
      <c r="G469" s="228" t="s">
        <v>75</v>
      </c>
      <c r="H469" s="245" t="s">
        <v>912</v>
      </c>
      <c r="I469" s="228" t="s">
        <v>75</v>
      </c>
      <c r="J469" s="228" t="s">
        <v>75</v>
      </c>
      <c r="K469" s="228">
        <v>360</v>
      </c>
      <c r="L469" s="228" t="s">
        <v>75</v>
      </c>
      <c r="M469" s="228">
        <v>615</v>
      </c>
      <c r="N469" s="228" t="s">
        <v>75</v>
      </c>
      <c r="O469" s="228" t="s">
        <v>75</v>
      </c>
      <c r="P469" s="228">
        <v>169</v>
      </c>
      <c r="Q469" s="228" t="s">
        <v>75</v>
      </c>
      <c r="R469" s="228" t="s">
        <v>75</v>
      </c>
      <c r="S469" s="228"/>
    </row>
    <row r="470" spans="1:19" x14ac:dyDescent="0.25">
      <c r="A470" s="228" t="s">
        <v>1578</v>
      </c>
      <c r="B470" s="228" t="s">
        <v>75</v>
      </c>
      <c r="C470" s="228" t="s">
        <v>75</v>
      </c>
      <c r="D470" s="228" t="s">
        <v>75</v>
      </c>
      <c r="E470" s="228" t="s">
        <v>75</v>
      </c>
      <c r="F470" s="245" t="s">
        <v>907</v>
      </c>
      <c r="G470" s="228" t="s">
        <v>75</v>
      </c>
      <c r="H470" s="245" t="s">
        <v>1287</v>
      </c>
      <c r="I470" s="228" t="s">
        <v>75</v>
      </c>
      <c r="J470" s="228" t="s">
        <v>75</v>
      </c>
      <c r="K470" s="228">
        <v>394</v>
      </c>
      <c r="L470" s="228" t="s">
        <v>75</v>
      </c>
      <c r="M470" s="228">
        <v>610</v>
      </c>
      <c r="N470" s="228" t="s">
        <v>75</v>
      </c>
      <c r="O470" s="228" t="s">
        <v>75</v>
      </c>
      <c r="P470" s="228">
        <v>32</v>
      </c>
      <c r="Q470" s="228" t="s">
        <v>75</v>
      </c>
      <c r="R470" s="228" t="s">
        <v>75</v>
      </c>
      <c r="S470" s="228"/>
    </row>
    <row r="471" spans="1:19" x14ac:dyDescent="0.25">
      <c r="A471" s="228" t="s">
        <v>1579</v>
      </c>
      <c r="B471" s="228" t="s">
        <v>75</v>
      </c>
      <c r="C471" s="228" t="s">
        <v>75</v>
      </c>
      <c r="D471" s="228" t="s">
        <v>75</v>
      </c>
      <c r="E471" s="228" t="s">
        <v>75</v>
      </c>
      <c r="F471" s="245" t="s">
        <v>896</v>
      </c>
      <c r="G471" s="228" t="s">
        <v>75</v>
      </c>
      <c r="H471" s="228">
        <v>16</v>
      </c>
      <c r="I471" s="228" t="s">
        <v>75</v>
      </c>
      <c r="J471" s="228" t="s">
        <v>75</v>
      </c>
      <c r="K471" s="228">
        <v>517</v>
      </c>
      <c r="L471" s="228" t="s">
        <v>75</v>
      </c>
      <c r="M471" s="228">
        <v>550</v>
      </c>
      <c r="N471" s="228" t="s">
        <v>75</v>
      </c>
      <c r="O471" s="228" t="s">
        <v>75</v>
      </c>
      <c r="P471" s="228">
        <v>283</v>
      </c>
      <c r="Q471" s="228" t="s">
        <v>75</v>
      </c>
      <c r="R471" s="228" t="s">
        <v>75</v>
      </c>
      <c r="S471" s="228"/>
    </row>
    <row r="472" spans="1:19" x14ac:dyDescent="0.25">
      <c r="A472" s="228" t="s">
        <v>1580</v>
      </c>
      <c r="B472" s="228" t="s">
        <v>75</v>
      </c>
      <c r="C472" s="228" t="s">
        <v>75</v>
      </c>
      <c r="D472" s="228" t="s">
        <v>75</v>
      </c>
      <c r="E472" s="228" t="s">
        <v>75</v>
      </c>
      <c r="F472" s="228">
        <v>1020</v>
      </c>
      <c r="G472" s="228" t="s">
        <v>75</v>
      </c>
      <c r="H472" s="228">
        <v>16</v>
      </c>
      <c r="I472" s="228" t="s">
        <v>75</v>
      </c>
      <c r="J472" s="228" t="s">
        <v>75</v>
      </c>
      <c r="K472" s="228">
        <v>489</v>
      </c>
      <c r="L472" s="228" t="s">
        <v>75</v>
      </c>
      <c r="M472" s="228">
        <v>640</v>
      </c>
      <c r="N472" s="228" t="s">
        <v>75</v>
      </c>
      <c r="O472" s="228" t="s">
        <v>75</v>
      </c>
      <c r="P472" s="228">
        <v>181</v>
      </c>
      <c r="Q472" s="228" t="s">
        <v>75</v>
      </c>
      <c r="R472" s="228" t="s">
        <v>75</v>
      </c>
      <c r="S472" s="228"/>
    </row>
    <row r="473" spans="1:19" x14ac:dyDescent="0.25">
      <c r="A473" s="228" t="s">
        <v>1581</v>
      </c>
      <c r="B473" s="228" t="s">
        <v>75</v>
      </c>
      <c r="C473" s="228" t="s">
        <v>75</v>
      </c>
      <c r="D473" s="228" t="s">
        <v>75</v>
      </c>
      <c r="E473" s="228" t="s">
        <v>75</v>
      </c>
      <c r="F473" s="245" t="s">
        <v>888</v>
      </c>
      <c r="G473" s="228" t="s">
        <v>75</v>
      </c>
      <c r="H473" s="245" t="s">
        <v>912</v>
      </c>
      <c r="I473" s="228" t="s">
        <v>75</v>
      </c>
      <c r="J473" s="228" t="s">
        <v>75</v>
      </c>
      <c r="K473" s="228">
        <v>425</v>
      </c>
      <c r="L473" s="228" t="s">
        <v>75</v>
      </c>
      <c r="M473" s="228">
        <v>615</v>
      </c>
      <c r="N473" s="228" t="s">
        <v>75</v>
      </c>
      <c r="O473" s="228" t="s">
        <v>75</v>
      </c>
      <c r="P473" s="228">
        <v>169</v>
      </c>
      <c r="Q473" s="228" t="s">
        <v>75</v>
      </c>
      <c r="R473" s="228" t="s">
        <v>75</v>
      </c>
      <c r="S473" s="228"/>
    </row>
    <row r="474" spans="1:19" x14ac:dyDescent="0.25">
      <c r="A474" s="228" t="s">
        <v>1582</v>
      </c>
      <c r="B474" s="228" t="s">
        <v>75</v>
      </c>
      <c r="C474" s="228" t="s">
        <v>75</v>
      </c>
      <c r="D474" s="228" t="s">
        <v>75</v>
      </c>
      <c r="E474" s="228" t="s">
        <v>75</v>
      </c>
      <c r="F474" s="245" t="s">
        <v>907</v>
      </c>
      <c r="G474" s="228" t="s">
        <v>75</v>
      </c>
      <c r="H474" s="245" t="s">
        <v>1287</v>
      </c>
      <c r="I474" s="228" t="s">
        <v>75</v>
      </c>
      <c r="J474" s="228" t="s">
        <v>75</v>
      </c>
      <c r="K474" s="228">
        <v>542</v>
      </c>
      <c r="L474" s="228" t="s">
        <v>75</v>
      </c>
      <c r="M474" s="228">
        <v>610</v>
      </c>
      <c r="N474" s="228" t="s">
        <v>75</v>
      </c>
      <c r="O474" s="228" t="s">
        <v>75</v>
      </c>
      <c r="P474" s="228">
        <v>28</v>
      </c>
      <c r="Q474" s="228" t="s">
        <v>75</v>
      </c>
      <c r="R474" s="228" t="s">
        <v>75</v>
      </c>
      <c r="S474" s="228"/>
    </row>
    <row r="475" spans="1:19" x14ac:dyDescent="0.25">
      <c r="A475" s="228" t="s">
        <v>1583</v>
      </c>
      <c r="B475" s="228" t="s">
        <v>75</v>
      </c>
      <c r="C475" s="228" t="s">
        <v>75</v>
      </c>
      <c r="D475" s="228" t="s">
        <v>75</v>
      </c>
      <c r="E475" s="228" t="s">
        <v>75</v>
      </c>
      <c r="F475" s="245" t="s">
        <v>896</v>
      </c>
      <c r="G475" s="228" t="s">
        <v>75</v>
      </c>
      <c r="H475" s="228">
        <v>16</v>
      </c>
      <c r="I475" s="228" t="s">
        <v>75</v>
      </c>
      <c r="J475" s="228" t="s">
        <v>75</v>
      </c>
      <c r="K475" s="228">
        <v>480</v>
      </c>
      <c r="L475" s="228" t="s">
        <v>75</v>
      </c>
      <c r="M475" s="228">
        <v>550</v>
      </c>
      <c r="N475" s="228" t="s">
        <v>75</v>
      </c>
      <c r="O475" s="228" t="s">
        <v>75</v>
      </c>
      <c r="P475" s="228">
        <v>283</v>
      </c>
      <c r="Q475" s="228" t="s">
        <v>75</v>
      </c>
      <c r="R475" s="228" t="s">
        <v>75</v>
      </c>
      <c r="S475" s="228"/>
    </row>
    <row r="476" spans="1:19" x14ac:dyDescent="0.25">
      <c r="A476" s="228" t="s">
        <v>1584</v>
      </c>
      <c r="B476" s="228" t="s">
        <v>75</v>
      </c>
      <c r="C476" s="228" t="s">
        <v>75</v>
      </c>
      <c r="D476" s="228" t="s">
        <v>75</v>
      </c>
      <c r="E476" s="228" t="s">
        <v>75</v>
      </c>
      <c r="F476" s="228">
        <v>1020</v>
      </c>
      <c r="G476" s="228" t="s">
        <v>75</v>
      </c>
      <c r="H476" s="228">
        <v>16</v>
      </c>
      <c r="I476" s="228" t="s">
        <v>75</v>
      </c>
      <c r="J476" s="228" t="s">
        <v>75</v>
      </c>
      <c r="K476" s="228">
        <v>510</v>
      </c>
      <c r="L476" s="228" t="s">
        <v>75</v>
      </c>
      <c r="M476" s="228">
        <v>582</v>
      </c>
      <c r="N476" s="228" t="s">
        <v>75</v>
      </c>
      <c r="O476" s="228" t="s">
        <v>75</v>
      </c>
      <c r="P476" s="228">
        <v>220</v>
      </c>
      <c r="Q476" s="228" t="s">
        <v>75</v>
      </c>
      <c r="R476" s="228" t="s">
        <v>75</v>
      </c>
      <c r="S476" s="228"/>
    </row>
    <row r="477" spans="1:19" x14ac:dyDescent="0.25">
      <c r="A477" s="228" t="s">
        <v>1585</v>
      </c>
      <c r="B477" s="228" t="s">
        <v>75</v>
      </c>
      <c r="C477" s="228" t="s">
        <v>75</v>
      </c>
      <c r="D477" s="228" t="s">
        <v>75</v>
      </c>
      <c r="E477" s="228" t="s">
        <v>75</v>
      </c>
      <c r="F477" s="228">
        <v>1020</v>
      </c>
      <c r="G477" s="228" t="s">
        <v>75</v>
      </c>
      <c r="H477" s="228">
        <v>16</v>
      </c>
      <c r="I477" s="228" t="s">
        <v>75</v>
      </c>
      <c r="J477" s="228" t="s">
        <v>75</v>
      </c>
      <c r="K477" s="228">
        <v>500</v>
      </c>
      <c r="L477" s="228" t="s">
        <v>75</v>
      </c>
      <c r="M477" s="228">
        <v>602</v>
      </c>
      <c r="N477" s="228" t="s">
        <v>75</v>
      </c>
      <c r="O477" s="228" t="s">
        <v>75</v>
      </c>
      <c r="P477" s="228">
        <v>384</v>
      </c>
      <c r="Q477" s="228" t="s">
        <v>75</v>
      </c>
      <c r="R477" s="228" t="s">
        <v>75</v>
      </c>
      <c r="S477" s="228"/>
    </row>
    <row r="478" spans="1:19" x14ac:dyDescent="0.25">
      <c r="A478" s="228" t="s">
        <v>1586</v>
      </c>
      <c r="B478" s="228" t="s">
        <v>75</v>
      </c>
      <c r="C478" s="228" t="s">
        <v>75</v>
      </c>
      <c r="D478" s="228" t="s">
        <v>75</v>
      </c>
      <c r="E478" s="228" t="s">
        <v>75</v>
      </c>
      <c r="F478" s="245" t="s">
        <v>904</v>
      </c>
      <c r="G478" s="228" t="s">
        <v>75</v>
      </c>
      <c r="H478" s="245" t="s">
        <v>1170</v>
      </c>
      <c r="I478" s="228" t="s">
        <v>75</v>
      </c>
      <c r="J478" s="228" t="s">
        <v>75</v>
      </c>
      <c r="K478" s="228">
        <v>492</v>
      </c>
      <c r="L478" s="228" t="s">
        <v>75</v>
      </c>
      <c r="M478" s="228">
        <v>605</v>
      </c>
      <c r="N478" s="228" t="s">
        <v>75</v>
      </c>
      <c r="O478" s="228" t="s">
        <v>75</v>
      </c>
      <c r="P478" s="228">
        <v>364</v>
      </c>
      <c r="Q478" s="228" t="s">
        <v>75</v>
      </c>
      <c r="R478" s="228" t="s">
        <v>75</v>
      </c>
      <c r="S478" s="228"/>
    </row>
    <row r="479" spans="1:19" x14ac:dyDescent="0.25">
      <c r="A479" s="228" t="s">
        <v>739</v>
      </c>
      <c r="B479" s="228" t="s">
        <v>75</v>
      </c>
      <c r="C479" s="228" t="s">
        <v>75</v>
      </c>
      <c r="D479" s="228" t="s">
        <v>75</v>
      </c>
      <c r="E479" s="228" t="s">
        <v>75</v>
      </c>
      <c r="F479" s="245" t="s">
        <v>867</v>
      </c>
      <c r="G479" s="228" t="s">
        <v>75</v>
      </c>
      <c r="H479" s="245" t="s">
        <v>1244</v>
      </c>
      <c r="I479" s="228" t="s">
        <v>75</v>
      </c>
      <c r="J479" s="228" t="s">
        <v>75</v>
      </c>
      <c r="K479" s="228">
        <v>417</v>
      </c>
      <c r="L479" s="228" t="s">
        <v>75</v>
      </c>
      <c r="M479" s="228">
        <v>613</v>
      </c>
      <c r="N479" s="228" t="s">
        <v>75</v>
      </c>
      <c r="O479" s="228" t="s">
        <v>75</v>
      </c>
      <c r="P479" s="228">
        <v>542</v>
      </c>
      <c r="Q479" s="228" t="s">
        <v>75</v>
      </c>
      <c r="R479" s="228" t="s">
        <v>75</v>
      </c>
      <c r="S479" s="228"/>
    </row>
    <row r="480" spans="1:19" x14ac:dyDescent="0.25">
      <c r="A480" s="228" t="s">
        <v>1587</v>
      </c>
      <c r="B480" s="228" t="s">
        <v>75</v>
      </c>
      <c r="C480" s="228" t="s">
        <v>75</v>
      </c>
      <c r="D480" s="228" t="s">
        <v>75</v>
      </c>
      <c r="E480" s="228" t="s">
        <v>75</v>
      </c>
      <c r="F480" s="245" t="s">
        <v>869</v>
      </c>
      <c r="G480" s="228" t="s">
        <v>75</v>
      </c>
      <c r="H480" s="245" t="s">
        <v>1300</v>
      </c>
      <c r="I480" s="228" t="s">
        <v>75</v>
      </c>
      <c r="J480" s="228" t="s">
        <v>75</v>
      </c>
      <c r="K480" s="228">
        <v>489</v>
      </c>
      <c r="L480" s="228" t="s">
        <v>75</v>
      </c>
      <c r="M480" s="228">
        <v>601</v>
      </c>
      <c r="N480" s="228" t="s">
        <v>75</v>
      </c>
      <c r="O480" s="228" t="s">
        <v>75</v>
      </c>
      <c r="P480" s="228">
        <v>351</v>
      </c>
      <c r="Q480" s="228" t="s">
        <v>75</v>
      </c>
      <c r="R480" s="228" t="s">
        <v>75</v>
      </c>
      <c r="S480" s="228"/>
    </row>
    <row r="481" spans="1:19" x14ac:dyDescent="0.25">
      <c r="A481" s="228" t="s">
        <v>1588</v>
      </c>
      <c r="B481" s="228" t="s">
        <v>75</v>
      </c>
      <c r="C481" s="228" t="s">
        <v>75</v>
      </c>
      <c r="D481" s="228" t="s">
        <v>75</v>
      </c>
      <c r="E481" s="228" t="s">
        <v>75</v>
      </c>
      <c r="F481" s="245" t="s">
        <v>878</v>
      </c>
      <c r="G481" s="228" t="s">
        <v>75</v>
      </c>
      <c r="H481" s="228">
        <v>16</v>
      </c>
      <c r="I481" s="228" t="s">
        <v>75</v>
      </c>
      <c r="J481" s="228" t="s">
        <v>75</v>
      </c>
      <c r="K481" s="228">
        <v>524</v>
      </c>
      <c r="L481" s="228" t="s">
        <v>75</v>
      </c>
      <c r="M481" s="228">
        <v>654</v>
      </c>
      <c r="N481" s="228" t="s">
        <v>75</v>
      </c>
      <c r="O481" s="228" t="s">
        <v>75</v>
      </c>
      <c r="P481" s="228">
        <v>289</v>
      </c>
      <c r="Q481" s="228" t="s">
        <v>75</v>
      </c>
      <c r="R481" s="228" t="s">
        <v>75</v>
      </c>
      <c r="S481" s="228"/>
    </row>
    <row r="482" spans="1:19" x14ac:dyDescent="0.25">
      <c r="A482" s="228" t="s">
        <v>1589</v>
      </c>
      <c r="B482" s="228" t="s">
        <v>75</v>
      </c>
      <c r="C482" s="228" t="s">
        <v>75</v>
      </c>
      <c r="D482" s="228" t="s">
        <v>75</v>
      </c>
      <c r="E482" s="228" t="s">
        <v>75</v>
      </c>
      <c r="F482" s="228">
        <v>1020</v>
      </c>
      <c r="G482" s="228" t="s">
        <v>75</v>
      </c>
      <c r="H482" s="228">
        <v>16</v>
      </c>
      <c r="I482" s="228" t="s">
        <v>75</v>
      </c>
      <c r="J482" s="228" t="s">
        <v>75</v>
      </c>
      <c r="K482" s="228">
        <v>500</v>
      </c>
      <c r="L482" s="228" t="s">
        <v>75</v>
      </c>
      <c r="M482" s="228">
        <v>602</v>
      </c>
      <c r="N482" s="228" t="s">
        <v>75</v>
      </c>
      <c r="O482" s="228" t="s">
        <v>75</v>
      </c>
      <c r="P482" s="228">
        <v>216</v>
      </c>
      <c r="Q482" s="228" t="s">
        <v>75</v>
      </c>
      <c r="R482" s="228" t="s">
        <v>75</v>
      </c>
      <c r="S482" s="228"/>
    </row>
    <row r="483" spans="1:19" x14ac:dyDescent="0.25">
      <c r="A483" s="228" t="s">
        <v>1590</v>
      </c>
      <c r="B483" s="228" t="s">
        <v>75</v>
      </c>
      <c r="C483" s="228" t="s">
        <v>75</v>
      </c>
      <c r="D483" s="228" t="s">
        <v>75</v>
      </c>
      <c r="E483" s="228" t="s">
        <v>75</v>
      </c>
      <c r="F483" s="245" t="s">
        <v>867</v>
      </c>
      <c r="G483" s="228" t="s">
        <v>75</v>
      </c>
      <c r="H483" s="245" t="s">
        <v>1244</v>
      </c>
      <c r="I483" s="228" t="s">
        <v>75</v>
      </c>
      <c r="J483" s="228" t="s">
        <v>75</v>
      </c>
      <c r="K483" s="228">
        <v>542</v>
      </c>
      <c r="L483" s="228" t="s">
        <v>75</v>
      </c>
      <c r="M483" s="228">
        <v>613</v>
      </c>
      <c r="N483" s="228" t="s">
        <v>75</v>
      </c>
      <c r="O483" s="228" t="s">
        <v>75</v>
      </c>
      <c r="P483" s="228">
        <v>417</v>
      </c>
      <c r="Q483" s="228" t="s">
        <v>75</v>
      </c>
      <c r="R483" s="228" t="s">
        <v>75</v>
      </c>
      <c r="S483" s="228"/>
    </row>
    <row r="484" spans="1:19" x14ac:dyDescent="0.25">
      <c r="A484" s="228" t="s">
        <v>1591</v>
      </c>
      <c r="B484" s="228" t="s">
        <v>75</v>
      </c>
      <c r="C484" s="228" t="s">
        <v>75</v>
      </c>
      <c r="D484" s="228" t="s">
        <v>75</v>
      </c>
      <c r="E484" s="228" t="s">
        <v>75</v>
      </c>
      <c r="F484" s="245" t="s">
        <v>878</v>
      </c>
      <c r="G484" s="228" t="s">
        <v>75</v>
      </c>
      <c r="H484" s="228">
        <v>16</v>
      </c>
      <c r="I484" s="228" t="s">
        <v>75</v>
      </c>
      <c r="J484" s="228" t="s">
        <v>75</v>
      </c>
      <c r="K484" s="228">
        <v>521</v>
      </c>
      <c r="L484" s="228" t="s">
        <v>75</v>
      </c>
      <c r="M484" s="228">
        <v>654</v>
      </c>
      <c r="N484" s="228" t="s">
        <v>75</v>
      </c>
      <c r="O484" s="228" t="s">
        <v>75</v>
      </c>
      <c r="P484" s="228">
        <v>289</v>
      </c>
      <c r="Q484" s="228" t="s">
        <v>75</v>
      </c>
      <c r="R484" s="228" t="s">
        <v>75</v>
      </c>
      <c r="S484" s="228"/>
    </row>
    <row r="485" spans="1:19" x14ac:dyDescent="0.25">
      <c r="A485" s="228" t="s">
        <v>1592</v>
      </c>
      <c r="B485" s="228" t="s">
        <v>1366</v>
      </c>
      <c r="C485" s="228" t="s">
        <v>1233</v>
      </c>
      <c r="D485" s="228" t="s">
        <v>1367</v>
      </c>
      <c r="E485" s="228" t="s">
        <v>75</v>
      </c>
      <c r="F485" s="228">
        <v>1020</v>
      </c>
      <c r="G485" s="228" t="s">
        <v>75</v>
      </c>
      <c r="H485" s="228">
        <v>12.9</v>
      </c>
      <c r="I485" s="228"/>
      <c r="J485" s="228"/>
      <c r="K485" s="228">
        <v>497</v>
      </c>
      <c r="L485" s="228" t="s">
        <v>75</v>
      </c>
      <c r="M485" s="228">
        <v>602</v>
      </c>
      <c r="N485" s="228" t="s">
        <v>75</v>
      </c>
      <c r="O485" s="228" t="s">
        <v>75</v>
      </c>
      <c r="P485" s="228">
        <v>399</v>
      </c>
      <c r="Q485" s="228" t="s">
        <v>75</v>
      </c>
      <c r="R485" s="228" t="s">
        <v>75</v>
      </c>
      <c r="S485" s="228"/>
    </row>
    <row r="486" spans="1:19" x14ac:dyDescent="0.25">
      <c r="A486" s="228" t="s">
        <v>830</v>
      </c>
      <c r="B486" s="228" t="s">
        <v>1335</v>
      </c>
      <c r="C486" s="228" t="s">
        <v>75</v>
      </c>
      <c r="D486" s="228" t="s">
        <v>1593</v>
      </c>
      <c r="E486" s="228" t="s">
        <v>75</v>
      </c>
      <c r="F486" s="228">
        <v>1020</v>
      </c>
      <c r="G486" s="228" t="s">
        <v>75</v>
      </c>
      <c r="H486" s="228">
        <v>21.5</v>
      </c>
      <c r="I486" s="228" t="s">
        <v>75</v>
      </c>
      <c r="J486" s="228" t="s">
        <v>75</v>
      </c>
      <c r="K486" s="228">
        <v>510</v>
      </c>
      <c r="L486" s="228" t="s">
        <v>75</v>
      </c>
      <c r="M486" s="228">
        <v>602</v>
      </c>
      <c r="N486" s="228" t="s">
        <v>75</v>
      </c>
      <c r="O486" s="228" t="s">
        <v>75</v>
      </c>
      <c r="P486" s="228">
        <v>432</v>
      </c>
      <c r="Q486" s="228" t="s">
        <v>75</v>
      </c>
      <c r="R486" s="228" t="s">
        <v>75</v>
      </c>
      <c r="S486" s="228"/>
    </row>
    <row r="487" spans="1:19" x14ac:dyDescent="0.25">
      <c r="A487" s="228" t="s">
        <v>1594</v>
      </c>
      <c r="B487" s="228" t="s">
        <v>75</v>
      </c>
      <c r="C487" s="228" t="s">
        <v>75</v>
      </c>
      <c r="D487" s="228" t="s">
        <v>75</v>
      </c>
      <c r="E487" s="228" t="s">
        <v>75</v>
      </c>
      <c r="F487" s="228">
        <v>720</v>
      </c>
      <c r="G487" s="228" t="s">
        <v>75</v>
      </c>
      <c r="H487" s="228">
        <v>16</v>
      </c>
      <c r="I487" s="228" t="s">
        <v>75</v>
      </c>
      <c r="J487" s="228" t="s">
        <v>75</v>
      </c>
      <c r="K487" s="228">
        <v>520</v>
      </c>
      <c r="L487" s="228" t="s">
        <v>75</v>
      </c>
      <c r="M487" s="228">
        <v>650</v>
      </c>
      <c r="N487" s="228" t="s">
        <v>75</v>
      </c>
      <c r="O487" s="228" t="s">
        <v>75</v>
      </c>
      <c r="P487" s="228">
        <v>244</v>
      </c>
      <c r="Q487" s="228" t="s">
        <v>75</v>
      </c>
      <c r="R487" s="228" t="s">
        <v>75</v>
      </c>
      <c r="S487" s="228"/>
    </row>
    <row r="488" spans="1:19" x14ac:dyDescent="0.25">
      <c r="A488" s="228" t="s">
        <v>1595</v>
      </c>
      <c r="B488" s="228" t="s">
        <v>75</v>
      </c>
      <c r="C488" s="228" t="s">
        <v>75</v>
      </c>
      <c r="D488" s="228" t="s">
        <v>75</v>
      </c>
      <c r="E488" s="228" t="s">
        <v>75</v>
      </c>
      <c r="F488" s="245" t="s">
        <v>904</v>
      </c>
      <c r="G488" s="228" t="s">
        <v>75</v>
      </c>
      <c r="H488" s="245" t="s">
        <v>1170</v>
      </c>
      <c r="I488" s="228" t="s">
        <v>75</v>
      </c>
      <c r="J488" s="228" t="s">
        <v>75</v>
      </c>
      <c r="K488" s="228">
        <v>492</v>
      </c>
      <c r="L488" s="228" t="s">
        <v>75</v>
      </c>
      <c r="M488" s="228">
        <v>605</v>
      </c>
      <c r="N488" s="228" t="s">
        <v>75</v>
      </c>
      <c r="O488" s="228" t="s">
        <v>75</v>
      </c>
      <c r="P488" s="228">
        <v>364</v>
      </c>
      <c r="Q488" s="228" t="s">
        <v>75</v>
      </c>
      <c r="R488" s="228" t="s">
        <v>75</v>
      </c>
      <c r="S488" s="228"/>
    </row>
    <row r="489" spans="1:19" x14ac:dyDescent="0.25">
      <c r="A489" s="228" t="s">
        <v>1596</v>
      </c>
      <c r="B489" s="228" t="s">
        <v>75</v>
      </c>
      <c r="C489" s="228" t="s">
        <v>75</v>
      </c>
      <c r="D489" s="228" t="s">
        <v>75</v>
      </c>
      <c r="E489" s="228" t="s">
        <v>75</v>
      </c>
      <c r="F489" s="245" t="s">
        <v>904</v>
      </c>
      <c r="G489" s="228" t="s">
        <v>75</v>
      </c>
      <c r="H489" s="245" t="s">
        <v>1170</v>
      </c>
      <c r="I489" s="228" t="s">
        <v>75</v>
      </c>
      <c r="J489" s="228" t="s">
        <v>75</v>
      </c>
      <c r="K489" s="228">
        <v>492</v>
      </c>
      <c r="L489" s="228" t="s">
        <v>75</v>
      </c>
      <c r="M489" s="228">
        <v>605</v>
      </c>
      <c r="N489" s="228" t="s">
        <v>75</v>
      </c>
      <c r="O489" s="228" t="s">
        <v>75</v>
      </c>
      <c r="P489" s="228">
        <v>364</v>
      </c>
      <c r="Q489" s="228" t="s">
        <v>75</v>
      </c>
      <c r="R489" s="228" t="s">
        <v>75</v>
      </c>
      <c r="S489" s="228"/>
    </row>
    <row r="490" spans="1:19" x14ac:dyDescent="0.25">
      <c r="A490" s="228" t="s">
        <v>1597</v>
      </c>
      <c r="B490" s="228" t="s">
        <v>75</v>
      </c>
      <c r="C490" s="228" t="s">
        <v>75</v>
      </c>
      <c r="D490" s="228" t="s">
        <v>75</v>
      </c>
      <c r="E490" s="228" t="s">
        <v>75</v>
      </c>
      <c r="F490" s="245" t="s">
        <v>869</v>
      </c>
      <c r="G490" s="228" t="s">
        <v>75</v>
      </c>
      <c r="H490" s="245" t="s">
        <v>1300</v>
      </c>
      <c r="I490" s="228" t="s">
        <v>75</v>
      </c>
      <c r="J490" s="228" t="s">
        <v>75</v>
      </c>
      <c r="K490" s="228">
        <v>489</v>
      </c>
      <c r="L490" s="228" t="s">
        <v>75</v>
      </c>
      <c r="M490" s="228">
        <v>601</v>
      </c>
      <c r="N490" s="228" t="s">
        <v>75</v>
      </c>
      <c r="O490" s="228" t="s">
        <v>75</v>
      </c>
      <c r="P490" s="228">
        <v>351</v>
      </c>
      <c r="Q490" s="228" t="s">
        <v>75</v>
      </c>
      <c r="R490" s="228" t="s">
        <v>75</v>
      </c>
      <c r="S490" s="228"/>
    </row>
    <row r="491" spans="1:19" x14ac:dyDescent="0.25">
      <c r="A491" s="228" t="s">
        <v>863</v>
      </c>
      <c r="B491" s="228" t="s">
        <v>75</v>
      </c>
      <c r="C491" s="228" t="s">
        <v>75</v>
      </c>
      <c r="D491" s="228" t="s">
        <v>75</v>
      </c>
      <c r="E491" s="228" t="s">
        <v>75</v>
      </c>
      <c r="F491" s="245" t="s">
        <v>910</v>
      </c>
      <c r="G491" s="228" t="s">
        <v>75</v>
      </c>
      <c r="H491" s="245" t="s">
        <v>1515</v>
      </c>
      <c r="I491" s="228" t="s">
        <v>75</v>
      </c>
      <c r="J491" s="228" t="s">
        <v>75</v>
      </c>
      <c r="K491" s="228">
        <v>473</v>
      </c>
      <c r="L491" s="228" t="s">
        <v>75</v>
      </c>
      <c r="M491" s="228">
        <v>650</v>
      </c>
      <c r="N491" s="228" t="s">
        <v>75</v>
      </c>
      <c r="O491" s="228" t="s">
        <v>75</v>
      </c>
      <c r="P491" s="228">
        <v>341</v>
      </c>
      <c r="Q491" s="228" t="s">
        <v>75</v>
      </c>
      <c r="R491" s="228" t="s">
        <v>75</v>
      </c>
      <c r="S491" s="228"/>
    </row>
    <row r="492" spans="1:19" x14ac:dyDescent="0.25">
      <c r="A492" s="228" t="s">
        <v>1598</v>
      </c>
      <c r="B492" s="228" t="s">
        <v>75</v>
      </c>
      <c r="C492" s="228" t="s">
        <v>75</v>
      </c>
      <c r="D492" s="228" t="s">
        <v>75</v>
      </c>
      <c r="E492" s="228" t="s">
        <v>75</v>
      </c>
      <c r="F492" s="245" t="s">
        <v>893</v>
      </c>
      <c r="G492" s="228" t="s">
        <v>75</v>
      </c>
      <c r="H492" s="245" t="s">
        <v>1480</v>
      </c>
      <c r="I492" s="228" t="s">
        <v>75</v>
      </c>
      <c r="J492" s="228" t="s">
        <v>75</v>
      </c>
      <c r="K492" s="228">
        <v>474</v>
      </c>
      <c r="L492" s="228" t="s">
        <v>75</v>
      </c>
      <c r="M492" s="228">
        <v>594</v>
      </c>
      <c r="N492" s="228" t="s">
        <v>75</v>
      </c>
      <c r="O492" s="228" t="s">
        <v>75</v>
      </c>
      <c r="P492" s="228">
        <v>338</v>
      </c>
      <c r="Q492" s="228" t="s">
        <v>75</v>
      </c>
      <c r="R492" s="228" t="s">
        <v>75</v>
      </c>
      <c r="S492" s="228"/>
    </row>
    <row r="493" spans="1:19" x14ac:dyDescent="0.25">
      <c r="A493" s="228" t="s">
        <v>1599</v>
      </c>
      <c r="B493" s="228" t="s">
        <v>75</v>
      </c>
      <c r="C493" s="228" t="s">
        <v>75</v>
      </c>
      <c r="D493" s="228" t="s">
        <v>75</v>
      </c>
      <c r="E493" s="228" t="s">
        <v>75</v>
      </c>
      <c r="F493" s="245" t="s">
        <v>878</v>
      </c>
      <c r="G493" s="228" t="s">
        <v>75</v>
      </c>
      <c r="H493" s="228">
        <v>16</v>
      </c>
      <c r="I493" s="228" t="s">
        <v>75</v>
      </c>
      <c r="J493" s="228" t="s">
        <v>75</v>
      </c>
      <c r="K493" s="228">
        <v>524</v>
      </c>
      <c r="L493" s="228" t="s">
        <v>75</v>
      </c>
      <c r="M493" s="228">
        <v>654</v>
      </c>
      <c r="N493" s="228" t="s">
        <v>75</v>
      </c>
      <c r="O493" s="228" t="s">
        <v>75</v>
      </c>
      <c r="P493" s="228">
        <v>289</v>
      </c>
      <c r="Q493" s="228" t="s">
        <v>75</v>
      </c>
      <c r="R493" s="228" t="s">
        <v>75</v>
      </c>
      <c r="S493" s="228"/>
    </row>
    <row r="494" spans="1:19" x14ac:dyDescent="0.25">
      <c r="A494" s="228" t="s">
        <v>1600</v>
      </c>
      <c r="B494" s="228" t="s">
        <v>75</v>
      </c>
      <c r="C494" s="228" t="s">
        <v>75</v>
      </c>
      <c r="D494" s="228" t="s">
        <v>75</v>
      </c>
      <c r="E494" s="228" t="s">
        <v>75</v>
      </c>
      <c r="F494" s="245" t="s">
        <v>896</v>
      </c>
      <c r="G494" s="228" t="s">
        <v>75</v>
      </c>
      <c r="H494" s="228">
        <v>16</v>
      </c>
      <c r="I494" s="228" t="s">
        <v>75</v>
      </c>
      <c r="J494" s="228" t="s">
        <v>75</v>
      </c>
      <c r="K494" s="228">
        <v>513</v>
      </c>
      <c r="L494" s="228" t="s">
        <v>75</v>
      </c>
      <c r="M494" s="228">
        <v>627</v>
      </c>
      <c r="N494" s="228" t="s">
        <v>75</v>
      </c>
      <c r="O494" s="228" t="s">
        <v>75</v>
      </c>
      <c r="P494" s="228">
        <v>349.1</v>
      </c>
      <c r="Q494" s="228" t="s">
        <v>75</v>
      </c>
      <c r="R494" s="228" t="s">
        <v>75</v>
      </c>
      <c r="S494" s="228"/>
    </row>
    <row r="495" spans="1:19" x14ac:dyDescent="0.25">
      <c r="A495" s="228" t="s">
        <v>1601</v>
      </c>
      <c r="B495" s="228" t="s">
        <v>75</v>
      </c>
      <c r="C495" s="228" t="s">
        <v>75</v>
      </c>
      <c r="D495" s="228" t="s">
        <v>75</v>
      </c>
      <c r="E495" s="228" t="s">
        <v>75</v>
      </c>
      <c r="F495" s="245" t="s">
        <v>879</v>
      </c>
      <c r="G495" s="228" t="s">
        <v>75</v>
      </c>
      <c r="H495" s="228">
        <v>16</v>
      </c>
      <c r="I495" s="228" t="s">
        <v>75</v>
      </c>
      <c r="J495" s="228" t="s">
        <v>75</v>
      </c>
      <c r="K495" s="228">
        <v>527</v>
      </c>
      <c r="L495" s="228" t="s">
        <v>75</v>
      </c>
      <c r="M495" s="228">
        <v>665</v>
      </c>
      <c r="N495" s="228" t="s">
        <v>75</v>
      </c>
      <c r="O495" s="228" t="s">
        <v>75</v>
      </c>
      <c r="P495" s="228">
        <v>382</v>
      </c>
      <c r="Q495" s="228" t="s">
        <v>75</v>
      </c>
      <c r="R495" s="228" t="s">
        <v>75</v>
      </c>
      <c r="S495" s="228"/>
    </row>
    <row r="496" spans="1:19" x14ac:dyDescent="0.25">
      <c r="A496" s="228" t="s">
        <v>755</v>
      </c>
      <c r="B496" s="228" t="s">
        <v>75</v>
      </c>
      <c r="C496" s="228" t="s">
        <v>75</v>
      </c>
      <c r="D496" s="228" t="s">
        <v>75</v>
      </c>
      <c r="E496" s="228" t="s">
        <v>75</v>
      </c>
      <c r="F496" s="245" t="s">
        <v>901</v>
      </c>
      <c r="G496" s="228" t="s">
        <v>75</v>
      </c>
      <c r="H496" s="228">
        <v>16</v>
      </c>
      <c r="I496" s="228" t="s">
        <v>75</v>
      </c>
      <c r="J496" s="228" t="s">
        <v>75</v>
      </c>
      <c r="K496" s="228">
        <v>516</v>
      </c>
      <c r="L496" s="228" t="s">
        <v>75</v>
      </c>
      <c r="M496" s="228">
        <v>660</v>
      </c>
      <c r="N496" s="228" t="s">
        <v>75</v>
      </c>
      <c r="O496" s="228" t="s">
        <v>75</v>
      </c>
      <c r="P496" s="228">
        <v>376</v>
      </c>
      <c r="Q496" s="228" t="s">
        <v>75</v>
      </c>
      <c r="R496" s="228" t="s">
        <v>75</v>
      </c>
      <c r="S496" s="228"/>
    </row>
    <row r="497" spans="1:19" x14ac:dyDescent="0.25">
      <c r="A497" s="228" t="s">
        <v>1602</v>
      </c>
      <c r="B497" s="228" t="s">
        <v>75</v>
      </c>
      <c r="C497" s="228" t="s">
        <v>75</v>
      </c>
      <c r="D497" s="228" t="s">
        <v>75</v>
      </c>
      <c r="E497" s="228" t="s">
        <v>75</v>
      </c>
      <c r="F497" s="228">
        <v>1020</v>
      </c>
      <c r="G497" s="228" t="s">
        <v>75</v>
      </c>
      <c r="H497" s="228">
        <v>16</v>
      </c>
      <c r="I497" s="228" t="s">
        <v>75</v>
      </c>
      <c r="J497" s="228" t="s">
        <v>75</v>
      </c>
      <c r="K497" s="228">
        <v>522</v>
      </c>
      <c r="L497" s="228" t="s">
        <v>75</v>
      </c>
      <c r="M497" s="228">
        <v>580</v>
      </c>
      <c r="N497" s="228" t="s">
        <v>75</v>
      </c>
      <c r="O497" s="228" t="s">
        <v>75</v>
      </c>
      <c r="P497" s="228">
        <v>181</v>
      </c>
      <c r="Q497" s="228" t="s">
        <v>75</v>
      </c>
      <c r="R497" s="228" t="s">
        <v>75</v>
      </c>
      <c r="S497" s="228"/>
    </row>
    <row r="498" spans="1:19" x14ac:dyDescent="0.25">
      <c r="A498" s="228" t="s">
        <v>1603</v>
      </c>
      <c r="B498" s="228" t="s">
        <v>75</v>
      </c>
      <c r="C498" s="228" t="s">
        <v>75</v>
      </c>
      <c r="D498" s="228" t="s">
        <v>75</v>
      </c>
      <c r="E498" s="228" t="s">
        <v>75</v>
      </c>
      <c r="F498" s="245" t="s">
        <v>886</v>
      </c>
      <c r="G498" s="228" t="s">
        <v>75</v>
      </c>
      <c r="H498" s="245" t="s">
        <v>1244</v>
      </c>
      <c r="I498" s="228" t="s">
        <v>75</v>
      </c>
      <c r="J498" s="228" t="s">
        <v>75</v>
      </c>
      <c r="K498" s="228">
        <v>530</v>
      </c>
      <c r="L498" s="228" t="s">
        <v>75</v>
      </c>
      <c r="M498" s="228">
        <v>650</v>
      </c>
      <c r="N498" s="228" t="s">
        <v>75</v>
      </c>
      <c r="O498" s="228" t="s">
        <v>75</v>
      </c>
      <c r="P498" s="228">
        <v>304</v>
      </c>
      <c r="Q498" s="228" t="s">
        <v>75</v>
      </c>
      <c r="R498" s="228" t="s">
        <v>75</v>
      </c>
      <c r="S498" s="228"/>
    </row>
    <row r="499" spans="1:19" x14ac:dyDescent="0.25">
      <c r="A499" s="228" t="s">
        <v>1604</v>
      </c>
      <c r="B499" s="228" t="s">
        <v>75</v>
      </c>
      <c r="C499" s="228" t="s">
        <v>75</v>
      </c>
      <c r="D499" s="228" t="s">
        <v>75</v>
      </c>
      <c r="E499" s="228" t="s">
        <v>75</v>
      </c>
      <c r="F499" s="245" t="s">
        <v>869</v>
      </c>
      <c r="G499" s="228" t="s">
        <v>75</v>
      </c>
      <c r="H499" s="245" t="s">
        <v>1300</v>
      </c>
      <c r="I499" s="228" t="s">
        <v>75</v>
      </c>
      <c r="J499" s="228" t="s">
        <v>75</v>
      </c>
      <c r="K499" s="228">
        <v>489</v>
      </c>
      <c r="L499" s="228" t="s">
        <v>75</v>
      </c>
      <c r="M499" s="228">
        <v>601</v>
      </c>
      <c r="N499" s="228" t="s">
        <v>75</v>
      </c>
      <c r="O499" s="228" t="s">
        <v>75</v>
      </c>
      <c r="P499" s="228">
        <v>351</v>
      </c>
      <c r="Q499" s="228" t="s">
        <v>75</v>
      </c>
      <c r="R499" s="228" t="s">
        <v>75</v>
      </c>
      <c r="S499" s="228"/>
    </row>
    <row r="500" spans="1:19" x14ac:dyDescent="0.25">
      <c r="A500" s="228" t="s">
        <v>1605</v>
      </c>
      <c r="B500" s="228" t="s">
        <v>75</v>
      </c>
      <c r="C500" s="228" t="s">
        <v>75</v>
      </c>
      <c r="D500" s="228" t="s">
        <v>75</v>
      </c>
      <c r="E500" s="228" t="s">
        <v>75</v>
      </c>
      <c r="F500" s="245" t="s">
        <v>878</v>
      </c>
      <c r="G500" s="228" t="s">
        <v>75</v>
      </c>
      <c r="H500" s="228">
        <v>16</v>
      </c>
      <c r="I500" s="228" t="s">
        <v>75</v>
      </c>
      <c r="J500" s="228" t="s">
        <v>75</v>
      </c>
      <c r="K500" s="228">
        <v>524</v>
      </c>
      <c r="L500" s="228" t="s">
        <v>75</v>
      </c>
      <c r="M500" s="228">
        <v>654</v>
      </c>
      <c r="N500" s="228" t="s">
        <v>75</v>
      </c>
      <c r="O500" s="228" t="s">
        <v>75</v>
      </c>
      <c r="P500" s="228">
        <v>289</v>
      </c>
      <c r="Q500" s="228" t="s">
        <v>75</v>
      </c>
      <c r="R500" s="228" t="s">
        <v>75</v>
      </c>
      <c r="S500" s="228"/>
    </row>
    <row r="501" spans="1:19" x14ac:dyDescent="0.25">
      <c r="A501" s="228" t="s">
        <v>1606</v>
      </c>
      <c r="B501" s="228" t="s">
        <v>1607</v>
      </c>
      <c r="C501" s="228" t="s">
        <v>1233</v>
      </c>
      <c r="D501" s="228" t="s">
        <v>1608</v>
      </c>
      <c r="E501" s="228" t="s">
        <v>75</v>
      </c>
      <c r="F501" s="228">
        <v>1020</v>
      </c>
      <c r="G501" s="228" t="s">
        <v>75</v>
      </c>
      <c r="H501" s="228">
        <v>16</v>
      </c>
      <c r="I501" s="228" t="s">
        <v>75</v>
      </c>
      <c r="J501" s="228" t="s">
        <v>75</v>
      </c>
      <c r="K501" s="228">
        <v>572</v>
      </c>
      <c r="L501" s="228" t="s">
        <v>75</v>
      </c>
      <c r="M501" s="228">
        <v>628</v>
      </c>
      <c r="N501" s="228" t="s">
        <v>75</v>
      </c>
      <c r="O501" s="228" t="s">
        <v>75</v>
      </c>
      <c r="P501" s="228">
        <v>281</v>
      </c>
      <c r="Q501" s="228" t="s">
        <v>75</v>
      </c>
      <c r="R501" s="228" t="s">
        <v>75</v>
      </c>
      <c r="S501" s="228"/>
    </row>
    <row r="502" spans="1:19" x14ac:dyDescent="0.25">
      <c r="A502" s="228" t="s">
        <v>1609</v>
      </c>
      <c r="B502" s="228" t="s">
        <v>1610</v>
      </c>
      <c r="C502" s="228" t="s">
        <v>883</v>
      </c>
      <c r="D502" s="228" t="s">
        <v>899</v>
      </c>
      <c r="E502" s="228" t="s">
        <v>75</v>
      </c>
      <c r="F502" s="245" t="s">
        <v>886</v>
      </c>
      <c r="G502" s="228" t="s">
        <v>75</v>
      </c>
      <c r="H502" s="245" t="s">
        <v>1067</v>
      </c>
      <c r="I502" s="228" t="s">
        <v>75</v>
      </c>
      <c r="J502" s="228" t="s">
        <v>1611</v>
      </c>
      <c r="K502" s="228">
        <v>42</v>
      </c>
      <c r="L502" s="228" t="s">
        <v>75</v>
      </c>
      <c r="M502" s="228">
        <v>550</v>
      </c>
      <c r="N502" s="228" t="s">
        <v>75</v>
      </c>
      <c r="O502" s="228" t="s">
        <v>75</v>
      </c>
      <c r="P502" s="228">
        <v>29.3</v>
      </c>
      <c r="Q502" s="228" t="s">
        <v>75</v>
      </c>
      <c r="R502" s="228" t="s">
        <v>75</v>
      </c>
      <c r="S502" s="228"/>
    </row>
    <row r="503" spans="1:19" x14ac:dyDescent="0.25">
      <c r="A503" s="228" t="s">
        <v>1612</v>
      </c>
      <c r="B503" s="228" t="s">
        <v>75</v>
      </c>
      <c r="C503" s="228" t="s">
        <v>75</v>
      </c>
      <c r="D503" s="228" t="s">
        <v>75</v>
      </c>
      <c r="E503" s="228" t="s">
        <v>75</v>
      </c>
      <c r="F503" s="245" t="s">
        <v>888</v>
      </c>
      <c r="G503" s="228" t="s">
        <v>75</v>
      </c>
      <c r="H503" s="245" t="s">
        <v>912</v>
      </c>
      <c r="I503" s="228" t="s">
        <v>75</v>
      </c>
      <c r="J503" s="228" t="s">
        <v>75</v>
      </c>
      <c r="K503" s="228">
        <v>509</v>
      </c>
      <c r="L503" s="228" t="s">
        <v>75</v>
      </c>
      <c r="M503" s="228">
        <v>615</v>
      </c>
      <c r="N503" s="228" t="s">
        <v>75</v>
      </c>
      <c r="O503" s="228" t="s">
        <v>75</v>
      </c>
      <c r="P503" s="228">
        <v>368</v>
      </c>
      <c r="Q503" s="228" t="s">
        <v>75</v>
      </c>
      <c r="R503" s="228" t="s">
        <v>75</v>
      </c>
      <c r="S503" s="228"/>
    </row>
    <row r="504" spans="1:19" x14ac:dyDescent="0.25">
      <c r="A504" s="228" t="s">
        <v>1613</v>
      </c>
      <c r="B504" s="228" t="s">
        <v>75</v>
      </c>
      <c r="C504" s="228" t="s">
        <v>75</v>
      </c>
      <c r="D504" s="228" t="s">
        <v>75</v>
      </c>
      <c r="E504" s="228" t="s">
        <v>75</v>
      </c>
      <c r="F504" s="245" t="s">
        <v>907</v>
      </c>
      <c r="G504" s="228" t="s">
        <v>75</v>
      </c>
      <c r="H504" s="245" t="s">
        <v>1287</v>
      </c>
      <c r="I504" s="228" t="s">
        <v>75</v>
      </c>
      <c r="J504" s="228" t="s">
        <v>75</v>
      </c>
      <c r="K504" s="228">
        <v>363</v>
      </c>
      <c r="L504" s="228" t="s">
        <v>75</v>
      </c>
      <c r="M504" s="228">
        <v>610</v>
      </c>
      <c r="N504" s="228" t="s">
        <v>75</v>
      </c>
      <c r="O504" s="228" t="s">
        <v>75</v>
      </c>
      <c r="P504" s="228">
        <v>32</v>
      </c>
      <c r="Q504" s="228" t="s">
        <v>75</v>
      </c>
      <c r="R504" s="228" t="s">
        <v>75</v>
      </c>
      <c r="S504" s="228"/>
    </row>
    <row r="505" spans="1:19" x14ac:dyDescent="0.25">
      <c r="A505" s="228" t="s">
        <v>1614</v>
      </c>
      <c r="B505" s="228" t="s">
        <v>75</v>
      </c>
      <c r="C505" s="228" t="s">
        <v>75</v>
      </c>
      <c r="D505" s="228" t="s">
        <v>75</v>
      </c>
      <c r="E505" s="228" t="s">
        <v>75</v>
      </c>
      <c r="F505" s="245" t="s">
        <v>896</v>
      </c>
      <c r="G505" s="228" t="s">
        <v>75</v>
      </c>
      <c r="H505" s="228">
        <v>16</v>
      </c>
      <c r="I505" s="228" t="s">
        <v>75</v>
      </c>
      <c r="J505" s="228" t="s">
        <v>75</v>
      </c>
      <c r="K505" s="228">
        <v>398</v>
      </c>
      <c r="L505" s="228" t="s">
        <v>75</v>
      </c>
      <c r="M505" s="228">
        <v>550</v>
      </c>
      <c r="N505" s="228" t="s">
        <v>75</v>
      </c>
      <c r="O505" s="228" t="s">
        <v>75</v>
      </c>
      <c r="P505" s="228">
        <v>283</v>
      </c>
      <c r="Q505" s="228" t="s">
        <v>75</v>
      </c>
      <c r="R505" s="228" t="s">
        <v>75</v>
      </c>
      <c r="S505" s="228"/>
    </row>
    <row r="506" spans="1:19" x14ac:dyDescent="0.25">
      <c r="A506" s="228" t="s">
        <v>1615</v>
      </c>
      <c r="B506" s="228" t="s">
        <v>75</v>
      </c>
      <c r="C506" s="228" t="s">
        <v>75</v>
      </c>
      <c r="D506" s="228" t="s">
        <v>75</v>
      </c>
      <c r="E506" s="228" t="s">
        <v>75</v>
      </c>
      <c r="F506" s="245" t="s">
        <v>1371</v>
      </c>
      <c r="G506" s="228" t="s">
        <v>75</v>
      </c>
      <c r="H506" s="228">
        <v>16</v>
      </c>
      <c r="I506" s="228" t="s">
        <v>75</v>
      </c>
      <c r="J506" s="228" t="s">
        <v>75</v>
      </c>
      <c r="K506" s="228">
        <v>402</v>
      </c>
      <c r="L506" s="228" t="s">
        <v>75</v>
      </c>
      <c r="M506" s="228">
        <v>550</v>
      </c>
      <c r="N506" s="228" t="s">
        <v>75</v>
      </c>
      <c r="O506" s="228" t="s">
        <v>75</v>
      </c>
      <c r="P506" s="228">
        <v>298</v>
      </c>
      <c r="Q506" s="228" t="s">
        <v>75</v>
      </c>
      <c r="R506" s="228" t="s">
        <v>75</v>
      </c>
      <c r="S506" s="228"/>
    </row>
    <row r="507" spans="1:19" x14ac:dyDescent="0.25">
      <c r="A507" s="228" t="s">
        <v>1616</v>
      </c>
      <c r="B507" s="228" t="s">
        <v>1607</v>
      </c>
      <c r="C507" s="228" t="s">
        <v>1233</v>
      </c>
      <c r="D507" s="228" t="s">
        <v>1608</v>
      </c>
      <c r="E507" s="228" t="s">
        <v>75</v>
      </c>
      <c r="F507" s="228">
        <v>1020</v>
      </c>
      <c r="G507" s="228" t="s">
        <v>75</v>
      </c>
      <c r="H507" s="228">
        <v>16</v>
      </c>
      <c r="I507" s="228" t="s">
        <v>75</v>
      </c>
      <c r="J507" s="228"/>
      <c r="K507" s="228">
        <v>52</v>
      </c>
      <c r="L507" s="228" t="s">
        <v>75</v>
      </c>
      <c r="M507" s="228">
        <v>640</v>
      </c>
      <c r="N507" s="228" t="s">
        <v>75</v>
      </c>
      <c r="O507" s="228" t="s">
        <v>75</v>
      </c>
      <c r="P507" s="228">
        <v>239</v>
      </c>
      <c r="Q507" s="228" t="s">
        <v>75</v>
      </c>
      <c r="R507" s="228" t="s">
        <v>75</v>
      </c>
      <c r="S507" s="228"/>
    </row>
    <row r="508" spans="1:19" x14ac:dyDescent="0.25">
      <c r="A508" s="228" t="s">
        <v>1617</v>
      </c>
      <c r="B508" s="228" t="s">
        <v>75</v>
      </c>
      <c r="C508" s="228" t="s">
        <v>75</v>
      </c>
      <c r="D508" s="228" t="s">
        <v>75</v>
      </c>
      <c r="E508" s="228" t="s">
        <v>75</v>
      </c>
      <c r="F508" s="245" t="s">
        <v>888</v>
      </c>
      <c r="G508" s="228" t="s">
        <v>75</v>
      </c>
      <c r="H508" s="245" t="s">
        <v>912</v>
      </c>
      <c r="I508" s="228" t="s">
        <v>75</v>
      </c>
      <c r="J508" s="228" t="s">
        <v>75</v>
      </c>
      <c r="K508" s="228">
        <v>509</v>
      </c>
      <c r="L508" s="228" t="s">
        <v>75</v>
      </c>
      <c r="M508" s="228">
        <v>615</v>
      </c>
      <c r="N508" s="228" t="s">
        <v>75</v>
      </c>
      <c r="O508" s="228" t="s">
        <v>75</v>
      </c>
      <c r="P508" s="228">
        <v>368</v>
      </c>
      <c r="Q508" s="228" t="s">
        <v>75</v>
      </c>
      <c r="R508" s="228" t="s">
        <v>75</v>
      </c>
      <c r="S508" s="228"/>
    </row>
    <row r="509" spans="1:19" x14ac:dyDescent="0.25">
      <c r="A509" s="228" t="s">
        <v>1618</v>
      </c>
      <c r="B509" s="228" t="s">
        <v>75</v>
      </c>
      <c r="C509" s="228" t="s">
        <v>75</v>
      </c>
      <c r="D509" s="228" t="s">
        <v>75</v>
      </c>
      <c r="E509" s="228" t="s">
        <v>75</v>
      </c>
      <c r="F509" s="245" t="s">
        <v>907</v>
      </c>
      <c r="G509" s="228" t="s">
        <v>75</v>
      </c>
      <c r="H509" s="245" t="s">
        <v>1287</v>
      </c>
      <c r="I509" s="228" t="s">
        <v>75</v>
      </c>
      <c r="J509" s="228" t="s">
        <v>75</v>
      </c>
      <c r="K509" s="228">
        <v>363</v>
      </c>
      <c r="L509" s="228" t="s">
        <v>75</v>
      </c>
      <c r="M509" s="228">
        <v>610</v>
      </c>
      <c r="N509" s="228" t="s">
        <v>75</v>
      </c>
      <c r="O509" s="228" t="s">
        <v>75</v>
      </c>
      <c r="P509" s="228">
        <v>32</v>
      </c>
      <c r="Q509" s="228" t="s">
        <v>75</v>
      </c>
      <c r="R509" s="228" t="s">
        <v>75</v>
      </c>
      <c r="S509" s="228"/>
    </row>
    <row r="510" spans="1:19" x14ac:dyDescent="0.25">
      <c r="A510" s="228" t="s">
        <v>1619</v>
      </c>
      <c r="B510" s="228" t="s">
        <v>1620</v>
      </c>
      <c r="C510" s="228" t="s">
        <v>1302</v>
      </c>
      <c r="D510" s="228" t="s">
        <v>1621</v>
      </c>
      <c r="E510" s="228" t="s">
        <v>75</v>
      </c>
      <c r="F510" s="245" t="s">
        <v>878</v>
      </c>
      <c r="G510" s="228" t="s">
        <v>75</v>
      </c>
      <c r="H510" s="245" t="s">
        <v>908</v>
      </c>
      <c r="I510" s="228" t="s">
        <v>75</v>
      </c>
      <c r="J510" s="228" t="s">
        <v>1622</v>
      </c>
      <c r="K510" s="228">
        <v>398</v>
      </c>
      <c r="L510" s="228" t="s">
        <v>75</v>
      </c>
      <c r="M510" s="228">
        <v>550</v>
      </c>
      <c r="N510" s="228" t="s">
        <v>75</v>
      </c>
      <c r="O510" s="228" t="s">
        <v>75</v>
      </c>
      <c r="P510" s="228">
        <v>283</v>
      </c>
      <c r="Q510" s="228" t="s">
        <v>75</v>
      </c>
      <c r="R510" s="228" t="s">
        <v>75</v>
      </c>
      <c r="S510" s="228"/>
    </row>
    <row r="511" spans="1:19" x14ac:dyDescent="0.25">
      <c r="A511" s="228" t="s">
        <v>1623</v>
      </c>
      <c r="B511" s="228" t="s">
        <v>1620</v>
      </c>
      <c r="C511" s="228" t="s">
        <v>1302</v>
      </c>
      <c r="D511" s="228" t="s">
        <v>1621</v>
      </c>
      <c r="E511" s="228" t="s">
        <v>75</v>
      </c>
      <c r="F511" s="245" t="s">
        <v>1035</v>
      </c>
      <c r="G511" s="228" t="s">
        <v>75</v>
      </c>
      <c r="H511" s="228">
        <v>16</v>
      </c>
      <c r="I511" s="228" t="s">
        <v>75</v>
      </c>
      <c r="J511" s="228" t="s">
        <v>1624</v>
      </c>
      <c r="K511" s="228">
        <v>380</v>
      </c>
      <c r="L511" s="228" t="s">
        <v>75</v>
      </c>
      <c r="M511" s="228">
        <v>530</v>
      </c>
      <c r="N511" s="228" t="s">
        <v>75</v>
      </c>
      <c r="O511" s="228" t="s">
        <v>75</v>
      </c>
      <c r="P511" s="228">
        <v>346</v>
      </c>
      <c r="Q511" s="228" t="s">
        <v>75</v>
      </c>
      <c r="R511" s="228" t="s">
        <v>75</v>
      </c>
      <c r="S511" s="228"/>
    </row>
    <row r="512" spans="1:19" x14ac:dyDescent="0.25">
      <c r="A512" s="228" t="s">
        <v>1625</v>
      </c>
      <c r="B512" s="228" t="s">
        <v>1620</v>
      </c>
      <c r="C512" s="228" t="s">
        <v>1302</v>
      </c>
      <c r="D512" s="228" t="s">
        <v>1621</v>
      </c>
      <c r="E512" s="228" t="s">
        <v>75</v>
      </c>
      <c r="F512" s="245" t="s">
        <v>896</v>
      </c>
      <c r="G512" s="228" t="s">
        <v>75</v>
      </c>
      <c r="H512" s="228">
        <v>16</v>
      </c>
      <c r="I512" s="228" t="s">
        <v>75</v>
      </c>
      <c r="J512" s="228" t="s">
        <v>1622</v>
      </c>
      <c r="K512" s="228">
        <v>398</v>
      </c>
      <c r="L512" s="228" t="s">
        <v>75</v>
      </c>
      <c r="M512" s="228">
        <v>550</v>
      </c>
      <c r="N512" s="228" t="s">
        <v>75</v>
      </c>
      <c r="O512" s="228" t="s">
        <v>75</v>
      </c>
      <c r="P512" s="228">
        <v>283</v>
      </c>
      <c r="Q512" s="228" t="s">
        <v>75</v>
      </c>
      <c r="R512" s="228" t="s">
        <v>75</v>
      </c>
      <c r="S512" s="228"/>
    </row>
    <row r="513" spans="1:19" x14ac:dyDescent="0.25">
      <c r="A513" s="228" t="s">
        <v>1626</v>
      </c>
      <c r="B513" s="228" t="s">
        <v>1620</v>
      </c>
      <c r="C513" s="228" t="s">
        <v>1302</v>
      </c>
      <c r="D513" s="228" t="s">
        <v>1621</v>
      </c>
      <c r="E513" s="228" t="s">
        <v>75</v>
      </c>
      <c r="F513" s="245" t="s">
        <v>1041</v>
      </c>
      <c r="G513" s="228" t="s">
        <v>75</v>
      </c>
      <c r="H513" s="228">
        <v>16</v>
      </c>
      <c r="I513" s="228" t="s">
        <v>75</v>
      </c>
      <c r="J513" s="228" t="s">
        <v>1622</v>
      </c>
      <c r="K513" s="228">
        <v>398</v>
      </c>
      <c r="L513" s="228" t="s">
        <v>75</v>
      </c>
      <c r="M513" s="228">
        <v>550</v>
      </c>
      <c r="N513" s="228" t="s">
        <v>75</v>
      </c>
      <c r="O513" s="228" t="s">
        <v>75</v>
      </c>
      <c r="P513" s="228">
        <v>283</v>
      </c>
      <c r="Q513" s="228" t="s">
        <v>75</v>
      </c>
      <c r="R513" s="228" t="s">
        <v>75</v>
      </c>
      <c r="S513" s="228"/>
    </row>
    <row r="514" spans="1:19" x14ac:dyDescent="0.25">
      <c r="A514" s="228" t="s">
        <v>1627</v>
      </c>
      <c r="B514" s="228" t="s">
        <v>1628</v>
      </c>
      <c r="C514" s="228" t="s">
        <v>75</v>
      </c>
      <c r="D514" s="228" t="s">
        <v>75</v>
      </c>
      <c r="E514" s="228" t="s">
        <v>75</v>
      </c>
      <c r="F514" s="245" t="s">
        <v>907</v>
      </c>
      <c r="G514" s="228" t="s">
        <v>75</v>
      </c>
      <c r="H514" s="245" t="s">
        <v>1287</v>
      </c>
      <c r="I514" s="228" t="s">
        <v>75</v>
      </c>
      <c r="J514" s="228" t="s">
        <v>75</v>
      </c>
      <c r="K514" s="228">
        <v>416</v>
      </c>
      <c r="L514" s="228" t="s">
        <v>75</v>
      </c>
      <c r="M514" s="228">
        <v>550</v>
      </c>
      <c r="N514" s="228" t="s">
        <v>75</v>
      </c>
      <c r="O514" s="228" t="s">
        <v>75</v>
      </c>
      <c r="P514" s="228">
        <v>28</v>
      </c>
      <c r="Q514" s="228" t="s">
        <v>75</v>
      </c>
      <c r="R514" s="228" t="s">
        <v>75</v>
      </c>
      <c r="S514" s="228"/>
    </row>
    <row r="515" spans="1:19" x14ac:dyDescent="0.25">
      <c r="A515" s="228" t="s">
        <v>1629</v>
      </c>
      <c r="B515" s="228" t="s">
        <v>1607</v>
      </c>
      <c r="C515" s="228" t="s">
        <v>1233</v>
      </c>
      <c r="D515" s="228" t="s">
        <v>1608</v>
      </c>
      <c r="E515" s="228" t="s">
        <v>75</v>
      </c>
      <c r="F515" s="228">
        <v>1020</v>
      </c>
      <c r="G515" s="228" t="s">
        <v>75</v>
      </c>
      <c r="H515" s="228">
        <v>16</v>
      </c>
      <c r="I515" s="228" t="s">
        <v>75</v>
      </c>
      <c r="J515" s="228" t="s">
        <v>75</v>
      </c>
      <c r="K515" s="228">
        <v>57</v>
      </c>
      <c r="L515" s="228" t="s">
        <v>75</v>
      </c>
      <c r="M515" s="228">
        <v>649</v>
      </c>
      <c r="N515" s="228" t="s">
        <v>75</v>
      </c>
      <c r="O515" s="228" t="s">
        <v>75</v>
      </c>
      <c r="P515" s="228">
        <v>290</v>
      </c>
      <c r="Q515" s="228" t="s">
        <v>75</v>
      </c>
      <c r="R515" s="228" t="s">
        <v>75</v>
      </c>
      <c r="S515" s="228"/>
    </row>
    <row r="516" spans="1:19" x14ac:dyDescent="0.25">
      <c r="A516" s="228" t="s">
        <v>1630</v>
      </c>
      <c r="B516" s="228" t="s">
        <v>1631</v>
      </c>
      <c r="C516" s="228" t="s">
        <v>883</v>
      </c>
      <c r="D516" s="228" t="s">
        <v>1632</v>
      </c>
      <c r="E516" s="228" t="s">
        <v>75</v>
      </c>
      <c r="F516" s="245" t="s">
        <v>888</v>
      </c>
      <c r="G516" s="228" t="s">
        <v>75</v>
      </c>
      <c r="H516" s="245" t="s">
        <v>912</v>
      </c>
      <c r="I516" s="228" t="s">
        <v>75</v>
      </c>
      <c r="J516" s="228" t="s">
        <v>1633</v>
      </c>
      <c r="K516" s="228">
        <v>509</v>
      </c>
      <c r="L516" s="228" t="s">
        <v>75</v>
      </c>
      <c r="M516" s="228">
        <v>615</v>
      </c>
      <c r="N516" s="228" t="s">
        <v>75</v>
      </c>
      <c r="O516" s="228" t="s">
        <v>75</v>
      </c>
      <c r="P516" s="228">
        <v>386</v>
      </c>
      <c r="Q516" s="228" t="s">
        <v>75</v>
      </c>
      <c r="R516" s="228" t="s">
        <v>75</v>
      </c>
      <c r="S516" s="228"/>
    </row>
    <row r="517" spans="1:19" x14ac:dyDescent="0.25">
      <c r="A517" s="228" t="s">
        <v>1634</v>
      </c>
      <c r="B517" s="228" t="s">
        <v>1610</v>
      </c>
      <c r="C517" s="228" t="s">
        <v>883</v>
      </c>
      <c r="D517" s="228" t="s">
        <v>899</v>
      </c>
      <c r="E517" s="228" t="s">
        <v>75</v>
      </c>
      <c r="F517" s="245" t="s">
        <v>869</v>
      </c>
      <c r="G517" s="228" t="s">
        <v>75</v>
      </c>
      <c r="H517" s="245" t="s">
        <v>1170</v>
      </c>
      <c r="I517" s="228" t="s">
        <v>75</v>
      </c>
      <c r="J517" s="228" t="s">
        <v>1622</v>
      </c>
      <c r="K517" s="228">
        <v>51.2</v>
      </c>
      <c r="L517" s="228" t="s">
        <v>75</v>
      </c>
      <c r="M517" s="228">
        <v>603</v>
      </c>
      <c r="N517" s="228" t="s">
        <v>75</v>
      </c>
      <c r="O517" s="228" t="s">
        <v>75</v>
      </c>
      <c r="P517" s="228">
        <v>25.7</v>
      </c>
      <c r="Q517" s="228" t="s">
        <v>75</v>
      </c>
      <c r="R517" s="228" t="s">
        <v>75</v>
      </c>
      <c r="S517" s="228"/>
    </row>
    <row r="518" spans="1:19" x14ac:dyDescent="0.25">
      <c r="A518" s="228" t="s">
        <v>1635</v>
      </c>
      <c r="B518" s="228" t="s">
        <v>1628</v>
      </c>
      <c r="C518" s="228" t="s">
        <v>883</v>
      </c>
      <c r="D518" s="228" t="s">
        <v>1636</v>
      </c>
      <c r="E518" s="228" t="s">
        <v>75</v>
      </c>
      <c r="F518" s="245" t="s">
        <v>907</v>
      </c>
      <c r="G518" s="228" t="s">
        <v>75</v>
      </c>
      <c r="H518" s="245" t="s">
        <v>1287</v>
      </c>
      <c r="I518" s="228" t="s">
        <v>75</v>
      </c>
      <c r="J518" s="228" t="s">
        <v>1280</v>
      </c>
      <c r="K518" s="228">
        <v>363</v>
      </c>
      <c r="L518" s="228" t="s">
        <v>75</v>
      </c>
      <c r="M518" s="228">
        <v>610</v>
      </c>
      <c r="N518" s="228" t="s">
        <v>75</v>
      </c>
      <c r="O518" s="228" t="s">
        <v>75</v>
      </c>
      <c r="P518" s="228">
        <v>32</v>
      </c>
      <c r="Q518" s="228" t="s">
        <v>75</v>
      </c>
      <c r="R518" s="228" t="s">
        <v>75</v>
      </c>
      <c r="S518" s="228"/>
    </row>
    <row r="519" spans="1:19" x14ac:dyDescent="0.25">
      <c r="A519" s="228" t="s">
        <v>1637</v>
      </c>
      <c r="B519" s="228" t="s">
        <v>1620</v>
      </c>
      <c r="C519" s="228" t="s">
        <v>1302</v>
      </c>
      <c r="D519" s="228" t="s">
        <v>1621</v>
      </c>
      <c r="E519" s="228" t="s">
        <v>75</v>
      </c>
      <c r="F519" s="245" t="s">
        <v>878</v>
      </c>
      <c r="G519" s="228" t="s">
        <v>75</v>
      </c>
      <c r="H519" s="228">
        <v>16</v>
      </c>
      <c r="I519" s="228" t="s">
        <v>75</v>
      </c>
      <c r="J519" s="228" t="s">
        <v>1622</v>
      </c>
      <c r="K519" s="228">
        <v>398</v>
      </c>
      <c r="L519" s="228" t="s">
        <v>75</v>
      </c>
      <c r="M519" s="228">
        <v>550</v>
      </c>
      <c r="N519" s="228" t="s">
        <v>75</v>
      </c>
      <c r="O519" s="228" t="s">
        <v>75</v>
      </c>
      <c r="P519" s="228">
        <v>283</v>
      </c>
      <c r="Q519" s="228" t="s">
        <v>75</v>
      </c>
      <c r="R519" s="228" t="s">
        <v>75</v>
      </c>
      <c r="S519" s="228"/>
    </row>
    <row r="520" spans="1:19" x14ac:dyDescent="0.25">
      <c r="A520" s="228" t="s">
        <v>1638</v>
      </c>
      <c r="B520" s="228" t="s">
        <v>1620</v>
      </c>
      <c r="C520" s="228" t="s">
        <v>1302</v>
      </c>
      <c r="D520" s="228" t="s">
        <v>1621</v>
      </c>
      <c r="E520" s="228" t="s">
        <v>75</v>
      </c>
      <c r="F520" s="245" t="s">
        <v>1035</v>
      </c>
      <c r="G520" s="228" t="s">
        <v>75</v>
      </c>
      <c r="H520" s="228">
        <v>16</v>
      </c>
      <c r="I520" s="228" t="s">
        <v>75</v>
      </c>
      <c r="J520" s="228" t="s">
        <v>1624</v>
      </c>
      <c r="K520" s="228">
        <v>380</v>
      </c>
      <c r="L520" s="228" t="s">
        <v>75</v>
      </c>
      <c r="M520" s="228">
        <v>530</v>
      </c>
      <c r="N520" s="228" t="s">
        <v>75</v>
      </c>
      <c r="O520" s="228" t="s">
        <v>75</v>
      </c>
      <c r="P520" s="228">
        <v>346</v>
      </c>
      <c r="Q520" s="228" t="s">
        <v>75</v>
      </c>
      <c r="R520" s="228" t="s">
        <v>75</v>
      </c>
      <c r="S520" s="228"/>
    </row>
    <row r="521" spans="1:19" x14ac:dyDescent="0.25">
      <c r="A521" s="228" t="s">
        <v>1639</v>
      </c>
      <c r="B521" s="228" t="s">
        <v>1620</v>
      </c>
      <c r="C521" s="228" t="s">
        <v>1302</v>
      </c>
      <c r="D521" s="228" t="s">
        <v>1621</v>
      </c>
      <c r="E521" s="228" t="s">
        <v>75</v>
      </c>
      <c r="F521" s="245" t="s">
        <v>896</v>
      </c>
      <c r="G521" s="228" t="s">
        <v>75</v>
      </c>
      <c r="H521" s="228">
        <v>16</v>
      </c>
      <c r="I521" s="228" t="s">
        <v>75</v>
      </c>
      <c r="J521" s="228" t="s">
        <v>1622</v>
      </c>
      <c r="K521" s="228">
        <v>398</v>
      </c>
      <c r="L521" s="228" t="s">
        <v>75</v>
      </c>
      <c r="M521" s="228">
        <v>550</v>
      </c>
      <c r="N521" s="228" t="s">
        <v>75</v>
      </c>
      <c r="O521" s="228" t="s">
        <v>75</v>
      </c>
      <c r="P521" s="228">
        <v>283</v>
      </c>
      <c r="Q521" s="228" t="s">
        <v>75</v>
      </c>
      <c r="R521" s="228" t="s">
        <v>75</v>
      </c>
      <c r="S521" s="228"/>
    </row>
    <row r="522" spans="1:19" x14ac:dyDescent="0.25">
      <c r="A522" s="228" t="s">
        <v>1640</v>
      </c>
      <c r="B522" s="228" t="s">
        <v>1620</v>
      </c>
      <c r="C522" s="228" t="s">
        <v>1302</v>
      </c>
      <c r="D522" s="228" t="s">
        <v>1621</v>
      </c>
      <c r="E522" s="228" t="s">
        <v>75</v>
      </c>
      <c r="F522" s="245" t="s">
        <v>1041</v>
      </c>
      <c r="G522" s="228" t="s">
        <v>75</v>
      </c>
      <c r="H522" s="228">
        <v>16</v>
      </c>
      <c r="I522" s="228" t="s">
        <v>75</v>
      </c>
      <c r="J522" s="228" t="s">
        <v>1622</v>
      </c>
      <c r="K522" s="228">
        <v>398</v>
      </c>
      <c r="L522" s="228" t="s">
        <v>75</v>
      </c>
      <c r="M522" s="228">
        <v>550</v>
      </c>
      <c r="N522" s="228" t="s">
        <v>75</v>
      </c>
      <c r="O522" s="228" t="s">
        <v>75</v>
      </c>
      <c r="P522" s="228">
        <v>283</v>
      </c>
      <c r="Q522" s="228" t="s">
        <v>75</v>
      </c>
      <c r="R522" s="228" t="s">
        <v>75</v>
      </c>
      <c r="S522" s="228"/>
    </row>
    <row r="523" spans="1:19" x14ac:dyDescent="0.25">
      <c r="A523" s="228" t="s">
        <v>1641</v>
      </c>
      <c r="B523" s="228" t="s">
        <v>1628</v>
      </c>
      <c r="C523" s="228" t="s">
        <v>75</v>
      </c>
      <c r="D523" s="228" t="s">
        <v>75</v>
      </c>
      <c r="E523" s="228" t="s">
        <v>75</v>
      </c>
      <c r="F523" s="245" t="s">
        <v>1642</v>
      </c>
      <c r="G523" s="228" t="s">
        <v>75</v>
      </c>
      <c r="H523" s="228">
        <v>21</v>
      </c>
      <c r="I523" s="228" t="s">
        <v>75</v>
      </c>
      <c r="J523" s="228" t="s">
        <v>75</v>
      </c>
      <c r="K523" s="228">
        <v>363</v>
      </c>
      <c r="L523" s="228" t="s">
        <v>75</v>
      </c>
      <c r="M523" s="228">
        <v>550</v>
      </c>
      <c r="N523" s="228" t="s">
        <v>75</v>
      </c>
      <c r="O523" s="228" t="s">
        <v>75</v>
      </c>
      <c r="P523" s="228">
        <v>32</v>
      </c>
      <c r="Q523" s="228" t="s">
        <v>75</v>
      </c>
      <c r="R523" s="228" t="s">
        <v>75</v>
      </c>
      <c r="S523" s="228"/>
    </row>
    <row r="524" spans="1:19" x14ac:dyDescent="0.25">
      <c r="A524" s="228" t="s">
        <v>738</v>
      </c>
      <c r="B524" s="228" t="s">
        <v>1401</v>
      </c>
      <c r="C524" s="228" t="s">
        <v>891</v>
      </c>
      <c r="D524" s="228" t="s">
        <v>1237</v>
      </c>
      <c r="E524" s="228" t="s">
        <v>75</v>
      </c>
      <c r="F524" s="245" t="s">
        <v>867</v>
      </c>
      <c r="G524" s="228" t="s">
        <v>75</v>
      </c>
      <c r="H524" s="245" t="s">
        <v>1244</v>
      </c>
      <c r="I524" s="228" t="s">
        <v>75</v>
      </c>
      <c r="J524" s="228" t="s">
        <v>75</v>
      </c>
      <c r="K524" s="228">
        <v>34</v>
      </c>
      <c r="L524" s="228" t="s">
        <v>75</v>
      </c>
      <c r="M524" s="228">
        <v>500</v>
      </c>
      <c r="N524" s="228" t="s">
        <v>75</v>
      </c>
      <c r="O524" s="228" t="s">
        <v>75</v>
      </c>
      <c r="P524" s="228">
        <v>6.2</v>
      </c>
      <c r="Q524" s="228" t="s">
        <v>75</v>
      </c>
      <c r="R524" s="228" t="s">
        <v>75</v>
      </c>
      <c r="S524" s="228"/>
    </row>
    <row r="525" spans="1:19" x14ac:dyDescent="0.25">
      <c r="A525" s="228" t="s">
        <v>1643</v>
      </c>
      <c r="B525" s="228" t="s">
        <v>1401</v>
      </c>
      <c r="C525" s="228" t="s">
        <v>891</v>
      </c>
      <c r="D525" s="228" t="s">
        <v>1237</v>
      </c>
      <c r="E525" s="228" t="s">
        <v>75</v>
      </c>
      <c r="F525" s="245" t="s">
        <v>869</v>
      </c>
      <c r="G525" s="228" t="s">
        <v>75</v>
      </c>
      <c r="H525" s="245" t="s">
        <v>870</v>
      </c>
      <c r="I525" s="228" t="s">
        <v>75</v>
      </c>
      <c r="J525" s="228" t="s">
        <v>75</v>
      </c>
      <c r="K525" s="228">
        <v>36</v>
      </c>
      <c r="L525" s="228" t="s">
        <v>75</v>
      </c>
      <c r="M525" s="228">
        <v>540</v>
      </c>
      <c r="N525" s="228" t="s">
        <v>75</v>
      </c>
      <c r="O525" s="228" t="s">
        <v>75</v>
      </c>
      <c r="P525" s="228">
        <v>5.2</v>
      </c>
      <c r="Q525" s="228" t="s">
        <v>75</v>
      </c>
      <c r="R525" s="228" t="s">
        <v>75</v>
      </c>
      <c r="S525" s="228"/>
    </row>
    <row r="526" spans="1:19" x14ac:dyDescent="0.25">
      <c r="A526" s="228" t="s">
        <v>827</v>
      </c>
      <c r="B526" s="228" t="s">
        <v>1366</v>
      </c>
      <c r="C526" s="228" t="s">
        <v>1233</v>
      </c>
      <c r="D526" s="228" t="s">
        <v>1367</v>
      </c>
      <c r="E526" s="228" t="s">
        <v>75</v>
      </c>
      <c r="F526" s="228">
        <v>1020</v>
      </c>
      <c r="G526" s="228" t="s">
        <v>75</v>
      </c>
      <c r="H526" s="228">
        <v>16</v>
      </c>
      <c r="I526" s="228" t="s">
        <v>75</v>
      </c>
      <c r="J526" s="228" t="s">
        <v>75</v>
      </c>
      <c r="K526" s="228">
        <v>54.8</v>
      </c>
      <c r="L526" s="228" t="s">
        <v>75</v>
      </c>
      <c r="M526" s="228">
        <v>600</v>
      </c>
      <c r="N526" s="228" t="s">
        <v>75</v>
      </c>
      <c r="O526" s="228" t="s">
        <v>75</v>
      </c>
      <c r="P526" s="228">
        <v>23.1</v>
      </c>
      <c r="Q526" s="228" t="s">
        <v>75</v>
      </c>
      <c r="R526" s="228" t="s">
        <v>75</v>
      </c>
      <c r="S526" s="228"/>
    </row>
    <row r="527" spans="1:19" x14ac:dyDescent="0.25">
      <c r="A527" s="228" t="s">
        <v>799</v>
      </c>
      <c r="B527" s="228" t="s">
        <v>75</v>
      </c>
      <c r="C527" s="228" t="s">
        <v>75</v>
      </c>
      <c r="D527" s="228" t="s">
        <v>75</v>
      </c>
      <c r="E527" s="228" t="s">
        <v>75</v>
      </c>
      <c r="F527" s="245" t="s">
        <v>904</v>
      </c>
      <c r="G527" s="228" t="s">
        <v>75</v>
      </c>
      <c r="H527" s="245" t="s">
        <v>1170</v>
      </c>
      <c r="I527" s="228" t="s">
        <v>75</v>
      </c>
      <c r="J527" s="228" t="s">
        <v>75</v>
      </c>
      <c r="K527" s="228">
        <v>43</v>
      </c>
      <c r="L527" s="228" t="s">
        <v>75</v>
      </c>
      <c r="M527" s="228">
        <v>550</v>
      </c>
      <c r="N527" s="228" t="s">
        <v>75</v>
      </c>
      <c r="O527" s="228" t="s">
        <v>75</v>
      </c>
      <c r="P527" s="228">
        <v>3.7</v>
      </c>
      <c r="Q527" s="228" t="s">
        <v>75</v>
      </c>
      <c r="R527" s="228" t="s">
        <v>75</v>
      </c>
      <c r="S527" s="228"/>
    </row>
    <row r="528" spans="1:19" x14ac:dyDescent="0.25">
      <c r="A528" s="228" t="s">
        <v>1644</v>
      </c>
      <c r="B528" s="228" t="s">
        <v>1401</v>
      </c>
      <c r="C528" s="228" t="s">
        <v>891</v>
      </c>
      <c r="D528" s="228" t="s">
        <v>1237</v>
      </c>
      <c r="E528" s="228" t="s">
        <v>75</v>
      </c>
      <c r="F528" s="245" t="s">
        <v>867</v>
      </c>
      <c r="G528" s="228" t="s">
        <v>75</v>
      </c>
      <c r="H528" s="245" t="s">
        <v>1244</v>
      </c>
      <c r="I528" s="228" t="s">
        <v>75</v>
      </c>
      <c r="J528" s="228" t="s">
        <v>75</v>
      </c>
      <c r="K528" s="228">
        <v>34</v>
      </c>
      <c r="L528" s="228" t="s">
        <v>75</v>
      </c>
      <c r="M528" s="228">
        <v>500</v>
      </c>
      <c r="N528" s="228" t="s">
        <v>75</v>
      </c>
      <c r="O528" s="228" t="s">
        <v>75</v>
      </c>
      <c r="P528" s="228">
        <v>6.2</v>
      </c>
      <c r="Q528" s="228" t="s">
        <v>75</v>
      </c>
      <c r="R528" s="228" t="s">
        <v>75</v>
      </c>
      <c r="S528" s="228"/>
    </row>
    <row r="529" spans="1:19" x14ac:dyDescent="0.25">
      <c r="A529" s="228" t="s">
        <v>834</v>
      </c>
      <c r="B529" s="228" t="s">
        <v>1401</v>
      </c>
      <c r="C529" s="228" t="s">
        <v>891</v>
      </c>
      <c r="D529" s="228" t="s">
        <v>1237</v>
      </c>
      <c r="E529" s="228" t="s">
        <v>75</v>
      </c>
      <c r="F529" s="245" t="s">
        <v>869</v>
      </c>
      <c r="G529" s="228" t="s">
        <v>75</v>
      </c>
      <c r="H529" s="245" t="s">
        <v>870</v>
      </c>
      <c r="I529" s="228" t="s">
        <v>75</v>
      </c>
      <c r="J529" s="228" t="s">
        <v>75</v>
      </c>
      <c r="K529" s="228">
        <v>36</v>
      </c>
      <c r="L529" s="228" t="s">
        <v>75</v>
      </c>
      <c r="M529" s="228">
        <v>550</v>
      </c>
      <c r="N529" s="228" t="s">
        <v>75</v>
      </c>
      <c r="O529" s="228" t="s">
        <v>75</v>
      </c>
      <c r="P529" s="228">
        <v>5.2</v>
      </c>
      <c r="Q529" s="228" t="s">
        <v>75</v>
      </c>
      <c r="R529" s="228" t="s">
        <v>75</v>
      </c>
      <c r="S529" s="228"/>
    </row>
    <row r="530" spans="1:19" x14ac:dyDescent="0.25">
      <c r="A530" s="228" t="s">
        <v>1645</v>
      </c>
      <c r="B530" s="228" t="s">
        <v>75</v>
      </c>
      <c r="C530" s="228" t="s">
        <v>75</v>
      </c>
      <c r="D530" s="228" t="s">
        <v>75</v>
      </c>
      <c r="E530" s="228" t="s">
        <v>75</v>
      </c>
      <c r="F530" s="245" t="s">
        <v>910</v>
      </c>
      <c r="G530" s="228" t="s">
        <v>75</v>
      </c>
      <c r="H530" s="245" t="s">
        <v>1515</v>
      </c>
      <c r="I530" s="228" t="s">
        <v>75</v>
      </c>
      <c r="J530" s="228" t="s">
        <v>75</v>
      </c>
      <c r="K530" s="228">
        <v>540</v>
      </c>
      <c r="L530" s="228" t="s">
        <v>75</v>
      </c>
      <c r="M530" s="228">
        <v>673</v>
      </c>
      <c r="N530" s="228" t="s">
        <v>75</v>
      </c>
      <c r="O530" s="228" t="s">
        <v>75</v>
      </c>
      <c r="P530" s="228">
        <v>100</v>
      </c>
      <c r="Q530" s="228" t="s">
        <v>75</v>
      </c>
      <c r="R530" s="228" t="s">
        <v>75</v>
      </c>
      <c r="S530" s="228"/>
    </row>
    <row r="531" spans="1:19" x14ac:dyDescent="0.25">
      <c r="A531" s="228" t="s">
        <v>1646</v>
      </c>
      <c r="B531" s="228" t="s">
        <v>1402</v>
      </c>
      <c r="C531" s="228" t="s">
        <v>75</v>
      </c>
      <c r="D531" s="228" t="s">
        <v>1237</v>
      </c>
      <c r="E531" s="228" t="s">
        <v>75</v>
      </c>
      <c r="F531" s="245" t="s">
        <v>878</v>
      </c>
      <c r="G531" s="228" t="s">
        <v>75</v>
      </c>
      <c r="H531" s="228">
        <v>28</v>
      </c>
      <c r="I531" s="228" t="s">
        <v>75</v>
      </c>
      <c r="J531" s="228" t="s">
        <v>75</v>
      </c>
      <c r="K531" s="228">
        <v>34</v>
      </c>
      <c r="L531" s="228" t="s">
        <v>75</v>
      </c>
      <c r="M531" s="228">
        <v>540</v>
      </c>
      <c r="N531" s="228" t="s">
        <v>75</v>
      </c>
      <c r="O531" s="228" t="s">
        <v>75</v>
      </c>
      <c r="P531" s="228">
        <v>9.8000000000000007</v>
      </c>
      <c r="Q531" s="228" t="s">
        <v>75</v>
      </c>
      <c r="R531" s="228" t="s">
        <v>75</v>
      </c>
      <c r="S531" s="228"/>
    </row>
    <row r="532" spans="1:19" x14ac:dyDescent="0.25">
      <c r="A532" s="228" t="s">
        <v>1647</v>
      </c>
      <c r="B532" s="228" t="s">
        <v>75</v>
      </c>
      <c r="C532" s="228" t="s">
        <v>75</v>
      </c>
      <c r="D532" s="228" t="s">
        <v>75</v>
      </c>
      <c r="E532" s="228" t="s">
        <v>75</v>
      </c>
      <c r="F532" s="245" t="s">
        <v>896</v>
      </c>
      <c r="G532" s="228" t="s">
        <v>75</v>
      </c>
      <c r="H532" s="228">
        <v>28</v>
      </c>
      <c r="I532" s="228" t="s">
        <v>75</v>
      </c>
      <c r="J532" s="228" t="s">
        <v>75</v>
      </c>
      <c r="K532" s="228">
        <v>37</v>
      </c>
      <c r="L532" s="228" t="s">
        <v>75</v>
      </c>
      <c r="M532" s="228">
        <v>550</v>
      </c>
      <c r="N532" s="228" t="s">
        <v>75</v>
      </c>
      <c r="O532" s="228" t="s">
        <v>75</v>
      </c>
      <c r="P532" s="228">
        <v>4.9000000000000004</v>
      </c>
      <c r="Q532" s="228" t="s">
        <v>75</v>
      </c>
      <c r="R532" s="228" t="s">
        <v>75</v>
      </c>
      <c r="S532" s="228"/>
    </row>
    <row r="533" spans="1:19" x14ac:dyDescent="0.25">
      <c r="A533" s="228" t="s">
        <v>742</v>
      </c>
      <c r="B533" s="228" t="s">
        <v>75</v>
      </c>
      <c r="C533" s="228" t="s">
        <v>75</v>
      </c>
      <c r="D533" s="228" t="s">
        <v>75</v>
      </c>
      <c r="E533" s="228" t="s">
        <v>75</v>
      </c>
      <c r="F533" s="245" t="s">
        <v>879</v>
      </c>
      <c r="G533" s="228" t="s">
        <v>75</v>
      </c>
      <c r="H533" s="228">
        <v>28</v>
      </c>
      <c r="I533" s="228" t="s">
        <v>75</v>
      </c>
      <c r="J533" s="228" t="s">
        <v>75</v>
      </c>
      <c r="K533" s="228">
        <v>38</v>
      </c>
      <c r="L533" s="228" t="s">
        <v>75</v>
      </c>
      <c r="M533" s="228">
        <v>560</v>
      </c>
      <c r="N533" s="228" t="s">
        <v>75</v>
      </c>
      <c r="O533" s="228" t="s">
        <v>75</v>
      </c>
      <c r="P533" s="228">
        <v>5.5</v>
      </c>
      <c r="Q533" s="228" t="s">
        <v>75</v>
      </c>
      <c r="R533" s="228" t="s">
        <v>75</v>
      </c>
      <c r="S533" s="228"/>
    </row>
    <row r="534" spans="1:19" x14ac:dyDescent="0.25">
      <c r="A534" s="228" t="s">
        <v>1648</v>
      </c>
      <c r="B534" s="228" t="s">
        <v>1404</v>
      </c>
      <c r="C534" s="228" t="s">
        <v>891</v>
      </c>
      <c r="D534" s="228" t="s">
        <v>1237</v>
      </c>
      <c r="E534" s="228" t="s">
        <v>75</v>
      </c>
      <c r="F534" s="245" t="s">
        <v>886</v>
      </c>
      <c r="G534" s="228" t="s">
        <v>75</v>
      </c>
      <c r="H534" s="245" t="s">
        <v>868</v>
      </c>
      <c r="I534" s="228" t="s">
        <v>75</v>
      </c>
      <c r="J534" s="228" t="s">
        <v>75</v>
      </c>
      <c r="K534" s="228">
        <v>34</v>
      </c>
      <c r="L534" s="228" t="s">
        <v>75</v>
      </c>
      <c r="M534" s="228">
        <v>500</v>
      </c>
      <c r="N534" s="228" t="s">
        <v>75</v>
      </c>
      <c r="O534" s="228" t="s">
        <v>75</v>
      </c>
      <c r="P534" s="228">
        <v>11.2</v>
      </c>
      <c r="Q534" s="228" t="s">
        <v>75</v>
      </c>
      <c r="R534" s="228" t="s">
        <v>75</v>
      </c>
      <c r="S534" s="228"/>
    </row>
    <row r="535" spans="1:19" x14ac:dyDescent="0.25">
      <c r="A535" s="228" t="s">
        <v>1649</v>
      </c>
      <c r="B535" s="228" t="s">
        <v>1401</v>
      </c>
      <c r="C535" s="228" t="s">
        <v>891</v>
      </c>
      <c r="D535" s="228" t="s">
        <v>1237</v>
      </c>
      <c r="E535" s="228" t="s">
        <v>75</v>
      </c>
      <c r="F535" s="245" t="s">
        <v>869</v>
      </c>
      <c r="G535" s="228" t="s">
        <v>75</v>
      </c>
      <c r="H535" s="245" t="s">
        <v>870</v>
      </c>
      <c r="I535" s="228" t="s">
        <v>75</v>
      </c>
      <c r="J535" s="228" t="s">
        <v>75</v>
      </c>
      <c r="K535" s="228">
        <v>36</v>
      </c>
      <c r="L535" s="228" t="s">
        <v>75</v>
      </c>
      <c r="M535" s="228">
        <v>570</v>
      </c>
      <c r="N535" s="228" t="s">
        <v>75</v>
      </c>
      <c r="O535" s="228" t="s">
        <v>75</v>
      </c>
      <c r="P535" s="228">
        <v>5.2</v>
      </c>
      <c r="Q535" s="228" t="s">
        <v>75</v>
      </c>
      <c r="R535" s="228" t="s">
        <v>75</v>
      </c>
      <c r="S535" s="228"/>
    </row>
    <row r="536" spans="1:19" x14ac:dyDescent="0.25">
      <c r="A536" s="228" t="s">
        <v>759</v>
      </c>
      <c r="B536" s="228" t="s">
        <v>1366</v>
      </c>
      <c r="C536" s="228" t="s">
        <v>1233</v>
      </c>
      <c r="D536" s="228" t="s">
        <v>1367</v>
      </c>
      <c r="E536" s="228" t="s">
        <v>75</v>
      </c>
      <c r="F536" s="228">
        <v>1020</v>
      </c>
      <c r="G536" s="228" t="s">
        <v>75</v>
      </c>
      <c r="H536" s="228">
        <v>12.9</v>
      </c>
      <c r="I536" s="228" t="s">
        <v>75</v>
      </c>
      <c r="J536" s="228" t="s">
        <v>75</v>
      </c>
      <c r="K536" s="228">
        <v>54.8</v>
      </c>
      <c r="L536" s="228" t="s">
        <v>75</v>
      </c>
      <c r="M536" s="228">
        <v>640</v>
      </c>
      <c r="N536" s="228" t="s">
        <v>75</v>
      </c>
      <c r="O536" s="228" t="s">
        <v>75</v>
      </c>
      <c r="P536" s="228">
        <v>23.1</v>
      </c>
      <c r="Q536" s="228" t="s">
        <v>75</v>
      </c>
      <c r="R536" s="228" t="s">
        <v>75</v>
      </c>
      <c r="S536" s="228"/>
    </row>
    <row r="537" spans="1:19" x14ac:dyDescent="0.25">
      <c r="A537" s="228" t="s">
        <v>760</v>
      </c>
      <c r="B537" s="228" t="s">
        <v>75</v>
      </c>
      <c r="C537" s="228" t="s">
        <v>75</v>
      </c>
      <c r="D537" s="228" t="s">
        <v>75</v>
      </c>
      <c r="E537" s="228" t="s">
        <v>75</v>
      </c>
      <c r="F537" s="245" t="s">
        <v>888</v>
      </c>
      <c r="G537" s="228" t="s">
        <v>75</v>
      </c>
      <c r="H537" s="245" t="s">
        <v>912</v>
      </c>
      <c r="I537" s="228" t="s">
        <v>75</v>
      </c>
      <c r="J537" s="228" t="s">
        <v>75</v>
      </c>
      <c r="K537" s="228">
        <v>55.1</v>
      </c>
      <c r="L537" s="228" t="s">
        <v>75</v>
      </c>
      <c r="M537" s="228">
        <v>615</v>
      </c>
      <c r="N537" s="228" t="s">
        <v>75</v>
      </c>
      <c r="O537" s="228" t="s">
        <v>75</v>
      </c>
      <c r="P537" s="228">
        <v>22.6</v>
      </c>
      <c r="Q537" s="228" t="s">
        <v>75</v>
      </c>
      <c r="R537" s="228" t="s">
        <v>75</v>
      </c>
      <c r="S537" s="228"/>
    </row>
    <row r="538" spans="1:19" x14ac:dyDescent="0.25">
      <c r="A538" s="228" t="s">
        <v>1650</v>
      </c>
      <c r="B538" s="228" t="s">
        <v>75</v>
      </c>
      <c r="C538" s="228" t="s">
        <v>75</v>
      </c>
      <c r="D538" s="228" t="s">
        <v>75</v>
      </c>
      <c r="E538" s="228" t="s">
        <v>75</v>
      </c>
      <c r="F538" s="245" t="s">
        <v>907</v>
      </c>
      <c r="G538" s="228" t="s">
        <v>75</v>
      </c>
      <c r="H538" s="245" t="s">
        <v>1287</v>
      </c>
      <c r="I538" s="228" t="s">
        <v>75</v>
      </c>
      <c r="J538" s="228" t="s">
        <v>75</v>
      </c>
      <c r="K538" s="228">
        <v>49.2</v>
      </c>
      <c r="L538" s="228" t="s">
        <v>75</v>
      </c>
      <c r="M538" s="228">
        <v>610</v>
      </c>
      <c r="N538" s="228" t="s">
        <v>75</v>
      </c>
      <c r="O538" s="228" t="s">
        <v>75</v>
      </c>
      <c r="P538" s="228">
        <v>21.3</v>
      </c>
      <c r="Q538" s="228" t="s">
        <v>75</v>
      </c>
      <c r="R538" s="228" t="s">
        <v>75</v>
      </c>
      <c r="S538" s="228"/>
    </row>
    <row r="539" spans="1:19" x14ac:dyDescent="0.25">
      <c r="A539" s="228" t="s">
        <v>1651</v>
      </c>
      <c r="B539" s="228" t="s">
        <v>75</v>
      </c>
      <c r="C539" s="228" t="s">
        <v>75</v>
      </c>
      <c r="D539" s="228" t="s">
        <v>75</v>
      </c>
      <c r="E539" s="228" t="s">
        <v>75</v>
      </c>
      <c r="F539" s="245" t="s">
        <v>896</v>
      </c>
      <c r="G539" s="228" t="s">
        <v>75</v>
      </c>
      <c r="H539" s="228">
        <v>28</v>
      </c>
      <c r="I539" s="228" t="s">
        <v>75</v>
      </c>
      <c r="J539" s="228" t="s">
        <v>75</v>
      </c>
      <c r="K539" s="228">
        <v>37</v>
      </c>
      <c r="L539" s="228" t="s">
        <v>75</v>
      </c>
      <c r="M539" s="228">
        <v>550</v>
      </c>
      <c r="N539" s="228" t="s">
        <v>75</v>
      </c>
      <c r="O539" s="228" t="s">
        <v>75</v>
      </c>
      <c r="P539" s="228">
        <v>4.9000000000000004</v>
      </c>
      <c r="Q539" s="228" t="s">
        <v>75</v>
      </c>
      <c r="R539" s="228" t="s">
        <v>75</v>
      </c>
      <c r="S539" s="228"/>
    </row>
    <row r="540" spans="1:19" x14ac:dyDescent="0.25">
      <c r="A540" s="228" t="s">
        <v>1652</v>
      </c>
      <c r="B540" s="228" t="s">
        <v>75</v>
      </c>
      <c r="C540" s="228" t="s">
        <v>75</v>
      </c>
      <c r="D540" s="228" t="s">
        <v>75</v>
      </c>
      <c r="E540" s="228" t="s">
        <v>75</v>
      </c>
      <c r="F540" s="245" t="s">
        <v>1371</v>
      </c>
      <c r="G540" s="228" t="s">
        <v>75</v>
      </c>
      <c r="H540" s="228">
        <v>28</v>
      </c>
      <c r="I540" s="228" t="s">
        <v>75</v>
      </c>
      <c r="J540" s="228" t="s">
        <v>75</v>
      </c>
      <c r="K540" s="228">
        <v>50.2</v>
      </c>
      <c r="L540" s="228" t="s">
        <v>75</v>
      </c>
      <c r="M540" s="228">
        <v>652</v>
      </c>
      <c r="N540" s="228" t="s">
        <v>75</v>
      </c>
      <c r="O540" s="228" t="s">
        <v>75</v>
      </c>
      <c r="P540" s="228">
        <v>19.3</v>
      </c>
      <c r="Q540" s="228" t="s">
        <v>75</v>
      </c>
      <c r="R540" s="228" t="s">
        <v>75</v>
      </c>
      <c r="S540" s="228"/>
    </row>
    <row r="541" spans="1:19" x14ac:dyDescent="0.25">
      <c r="A541" s="228" t="s">
        <v>1653</v>
      </c>
      <c r="B541" s="228" t="s">
        <v>1366</v>
      </c>
      <c r="C541" s="228" t="s">
        <v>1233</v>
      </c>
      <c r="D541" s="228" t="s">
        <v>1367</v>
      </c>
      <c r="E541" s="228" t="s">
        <v>75</v>
      </c>
      <c r="F541" s="228">
        <v>1020</v>
      </c>
      <c r="G541" s="228" t="s">
        <v>75</v>
      </c>
      <c r="H541" s="228">
        <v>12.9</v>
      </c>
      <c r="I541" s="228" t="s">
        <v>75</v>
      </c>
      <c r="J541" s="228" t="s">
        <v>75</v>
      </c>
      <c r="K541" s="228">
        <v>54.8</v>
      </c>
      <c r="L541" s="228" t="s">
        <v>75</v>
      </c>
      <c r="M541" s="228">
        <v>640</v>
      </c>
      <c r="N541" s="228" t="s">
        <v>75</v>
      </c>
      <c r="O541" s="228" t="s">
        <v>75</v>
      </c>
      <c r="P541" s="228">
        <v>23.1</v>
      </c>
      <c r="Q541" s="228" t="s">
        <v>75</v>
      </c>
      <c r="R541" s="228" t="s">
        <v>75</v>
      </c>
      <c r="S541" s="228"/>
    </row>
    <row r="542" spans="1:19" x14ac:dyDescent="0.25">
      <c r="A542" s="228" t="s">
        <v>1654</v>
      </c>
      <c r="B542" s="228" t="s">
        <v>75</v>
      </c>
      <c r="C542" s="228" t="s">
        <v>75</v>
      </c>
      <c r="D542" s="228" t="s">
        <v>75</v>
      </c>
      <c r="E542" s="228" t="s">
        <v>75</v>
      </c>
      <c r="F542" s="245" t="s">
        <v>888</v>
      </c>
      <c r="G542" s="228" t="s">
        <v>75</v>
      </c>
      <c r="H542" s="245" t="s">
        <v>912</v>
      </c>
      <c r="I542" s="228" t="s">
        <v>75</v>
      </c>
      <c r="J542" s="228" t="s">
        <v>75</v>
      </c>
      <c r="K542" s="228">
        <v>55.7</v>
      </c>
      <c r="L542" s="228" t="s">
        <v>75</v>
      </c>
      <c r="M542" s="228">
        <v>615</v>
      </c>
      <c r="N542" s="228" t="s">
        <v>75</v>
      </c>
      <c r="O542" s="228" t="s">
        <v>75</v>
      </c>
      <c r="P542" s="228">
        <v>25.4</v>
      </c>
      <c r="Q542" s="228" t="s">
        <v>75</v>
      </c>
      <c r="R542" s="228" t="s">
        <v>75</v>
      </c>
      <c r="S542" s="228"/>
    </row>
    <row r="543" spans="1:19" x14ac:dyDescent="0.25">
      <c r="A543" s="228" t="s">
        <v>1655</v>
      </c>
      <c r="B543" s="228" t="s">
        <v>75</v>
      </c>
      <c r="C543" s="228" t="s">
        <v>75</v>
      </c>
      <c r="D543" s="228" t="s">
        <v>75</v>
      </c>
      <c r="E543" s="228" t="s">
        <v>75</v>
      </c>
      <c r="F543" s="245" t="s">
        <v>907</v>
      </c>
      <c r="G543" s="228" t="s">
        <v>75</v>
      </c>
      <c r="H543" s="245" t="s">
        <v>1287</v>
      </c>
      <c r="I543" s="228" t="s">
        <v>75</v>
      </c>
      <c r="J543" s="228" t="s">
        <v>75</v>
      </c>
      <c r="K543" s="228">
        <v>48.4</v>
      </c>
      <c r="L543" s="228" t="s">
        <v>75</v>
      </c>
      <c r="M543" s="228">
        <v>610</v>
      </c>
      <c r="N543" s="228" t="s">
        <v>75</v>
      </c>
      <c r="O543" s="228" t="s">
        <v>75</v>
      </c>
      <c r="P543" s="228">
        <v>26.1</v>
      </c>
      <c r="Q543" s="228" t="s">
        <v>75</v>
      </c>
      <c r="R543" s="228" t="s">
        <v>75</v>
      </c>
      <c r="S543" s="228"/>
    </row>
    <row r="544" spans="1:19" x14ac:dyDescent="0.25">
      <c r="A544" s="228" t="s">
        <v>1656</v>
      </c>
      <c r="B544" s="228" t="s">
        <v>75</v>
      </c>
      <c r="C544" s="228" t="s">
        <v>75</v>
      </c>
      <c r="D544" s="228" t="s">
        <v>75</v>
      </c>
      <c r="E544" s="228" t="s">
        <v>75</v>
      </c>
      <c r="F544" s="245" t="s">
        <v>896</v>
      </c>
      <c r="G544" s="228" t="s">
        <v>75</v>
      </c>
      <c r="H544" s="228">
        <v>28</v>
      </c>
      <c r="I544" s="228" t="s">
        <v>75</v>
      </c>
      <c r="J544" s="228" t="s">
        <v>75</v>
      </c>
      <c r="K544" s="228">
        <v>37</v>
      </c>
      <c r="L544" s="228" t="s">
        <v>75</v>
      </c>
      <c r="M544" s="228">
        <v>550</v>
      </c>
      <c r="N544" s="228" t="s">
        <v>75</v>
      </c>
      <c r="O544" s="228" t="s">
        <v>75</v>
      </c>
      <c r="P544" s="228">
        <v>4.9000000000000004</v>
      </c>
      <c r="Q544" s="228" t="s">
        <v>75</v>
      </c>
      <c r="R544" s="228" t="s">
        <v>75</v>
      </c>
      <c r="S544" s="228"/>
    </row>
    <row r="545" spans="1:19" x14ac:dyDescent="0.25">
      <c r="A545" s="228" t="s">
        <v>1657</v>
      </c>
      <c r="B545" s="228" t="s">
        <v>75</v>
      </c>
      <c r="C545" s="228" t="s">
        <v>75</v>
      </c>
      <c r="D545" s="228" t="s">
        <v>75</v>
      </c>
      <c r="E545" s="228" t="s">
        <v>75</v>
      </c>
      <c r="F545" s="245" t="s">
        <v>1371</v>
      </c>
      <c r="G545" s="228" t="s">
        <v>75</v>
      </c>
      <c r="H545" s="228">
        <v>28</v>
      </c>
      <c r="I545" s="228" t="s">
        <v>75</v>
      </c>
      <c r="J545" s="228" t="s">
        <v>75</v>
      </c>
      <c r="K545" s="228">
        <v>50.2</v>
      </c>
      <c r="L545" s="228" t="s">
        <v>75</v>
      </c>
      <c r="M545" s="228">
        <v>565</v>
      </c>
      <c r="N545" s="228" t="s">
        <v>75</v>
      </c>
      <c r="O545" s="228" t="s">
        <v>75</v>
      </c>
      <c r="P545" s="228">
        <v>19.3</v>
      </c>
      <c r="Q545" s="228" t="s">
        <v>75</v>
      </c>
      <c r="R545" s="228" t="s">
        <v>75</v>
      </c>
      <c r="S545" s="228"/>
    </row>
    <row r="546" spans="1:19" x14ac:dyDescent="0.25">
      <c r="A546" s="228" t="s">
        <v>1658</v>
      </c>
      <c r="B546" s="228" t="s">
        <v>1366</v>
      </c>
      <c r="C546" s="228" t="s">
        <v>1233</v>
      </c>
      <c r="D546" s="228" t="s">
        <v>1367</v>
      </c>
      <c r="E546" s="228" t="s">
        <v>75</v>
      </c>
      <c r="F546" s="228">
        <v>1020</v>
      </c>
      <c r="G546" s="228" t="s">
        <v>75</v>
      </c>
      <c r="H546" s="228">
        <v>12.9</v>
      </c>
      <c r="I546" s="228" t="s">
        <v>75</v>
      </c>
      <c r="J546" s="228" t="s">
        <v>75</v>
      </c>
      <c r="K546" s="228">
        <v>54.8</v>
      </c>
      <c r="L546" s="228" t="s">
        <v>75</v>
      </c>
      <c r="M546" s="228">
        <v>640</v>
      </c>
      <c r="N546" s="228" t="s">
        <v>75</v>
      </c>
      <c r="O546" s="228" t="s">
        <v>75</v>
      </c>
      <c r="P546" s="228">
        <v>23.1</v>
      </c>
      <c r="Q546" s="228" t="s">
        <v>75</v>
      </c>
      <c r="R546" s="228" t="s">
        <v>75</v>
      </c>
      <c r="S546" s="228"/>
    </row>
    <row r="547" spans="1:19" x14ac:dyDescent="0.25">
      <c r="A547" s="228" t="s">
        <v>1659</v>
      </c>
      <c r="B547" s="228" t="s">
        <v>75</v>
      </c>
      <c r="C547" s="228" t="s">
        <v>75</v>
      </c>
      <c r="D547" s="228" t="s">
        <v>75</v>
      </c>
      <c r="E547" s="228" t="s">
        <v>75</v>
      </c>
      <c r="F547" s="245" t="s">
        <v>888</v>
      </c>
      <c r="G547" s="228" t="s">
        <v>75</v>
      </c>
      <c r="H547" s="245" t="s">
        <v>912</v>
      </c>
      <c r="I547" s="228" t="s">
        <v>75</v>
      </c>
      <c r="J547" s="228" t="s">
        <v>75</v>
      </c>
      <c r="K547" s="228">
        <v>54.7</v>
      </c>
      <c r="L547" s="228" t="s">
        <v>75</v>
      </c>
      <c r="M547" s="228">
        <v>615</v>
      </c>
      <c r="N547" s="228" t="s">
        <v>75</v>
      </c>
      <c r="O547" s="228" t="s">
        <v>75</v>
      </c>
      <c r="P547" s="228">
        <v>23.5</v>
      </c>
      <c r="Q547" s="228" t="s">
        <v>75</v>
      </c>
      <c r="R547" s="228" t="s">
        <v>75</v>
      </c>
      <c r="S547" s="228"/>
    </row>
    <row r="548" spans="1:19" x14ac:dyDescent="0.25">
      <c r="A548" s="228" t="s">
        <v>1660</v>
      </c>
      <c r="B548" s="228" t="s">
        <v>75</v>
      </c>
      <c r="C548" s="228" t="s">
        <v>75</v>
      </c>
      <c r="D548" s="228" t="s">
        <v>75</v>
      </c>
      <c r="E548" s="228" t="s">
        <v>75</v>
      </c>
      <c r="F548" s="245" t="s">
        <v>907</v>
      </c>
      <c r="G548" s="228" t="s">
        <v>75</v>
      </c>
      <c r="H548" s="245" t="s">
        <v>1287</v>
      </c>
      <c r="I548" s="228" t="s">
        <v>75</v>
      </c>
      <c r="J548" s="228" t="s">
        <v>75</v>
      </c>
      <c r="K548" s="228">
        <v>56.6</v>
      </c>
      <c r="L548" s="228" t="s">
        <v>75</v>
      </c>
      <c r="M548" s="228">
        <v>610</v>
      </c>
      <c r="N548" s="228" t="s">
        <v>75</v>
      </c>
      <c r="O548" s="228" t="s">
        <v>75</v>
      </c>
      <c r="P548" s="228">
        <v>25.4</v>
      </c>
      <c r="Q548" s="228" t="s">
        <v>75</v>
      </c>
      <c r="R548" s="228" t="s">
        <v>75</v>
      </c>
      <c r="S548" s="228"/>
    </row>
    <row r="549" spans="1:19" x14ac:dyDescent="0.25">
      <c r="A549" s="228" t="s">
        <v>1661</v>
      </c>
      <c r="B549" s="228" t="s">
        <v>75</v>
      </c>
      <c r="C549" s="228" t="s">
        <v>75</v>
      </c>
      <c r="D549" s="228" t="s">
        <v>75</v>
      </c>
      <c r="E549" s="228" t="s">
        <v>75</v>
      </c>
      <c r="F549" s="245" t="s">
        <v>896</v>
      </c>
      <c r="G549" s="228" t="s">
        <v>75</v>
      </c>
      <c r="H549" s="228">
        <v>28</v>
      </c>
      <c r="I549" s="228" t="s">
        <v>75</v>
      </c>
      <c r="J549" s="228" t="s">
        <v>75</v>
      </c>
      <c r="K549" s="228">
        <v>37</v>
      </c>
      <c r="L549" s="228" t="s">
        <v>75</v>
      </c>
      <c r="M549" s="228">
        <v>540</v>
      </c>
      <c r="N549" s="228" t="s">
        <v>75</v>
      </c>
      <c r="O549" s="228" t="s">
        <v>75</v>
      </c>
      <c r="P549" s="228">
        <v>4.9000000000000004</v>
      </c>
      <c r="Q549" s="228" t="s">
        <v>75</v>
      </c>
      <c r="R549" s="228" t="s">
        <v>75</v>
      </c>
      <c r="S549" s="228"/>
    </row>
    <row r="550" spans="1:19" x14ac:dyDescent="0.25">
      <c r="A550" s="228" t="s">
        <v>1662</v>
      </c>
      <c r="B550" s="228" t="s">
        <v>75</v>
      </c>
      <c r="C550" s="228" t="s">
        <v>75</v>
      </c>
      <c r="D550" s="228" t="s">
        <v>75</v>
      </c>
      <c r="E550" s="228" t="s">
        <v>75</v>
      </c>
      <c r="F550" s="245" t="s">
        <v>1371</v>
      </c>
      <c r="G550" s="228" t="s">
        <v>75</v>
      </c>
      <c r="H550" s="228">
        <v>28</v>
      </c>
      <c r="I550" s="228" t="s">
        <v>75</v>
      </c>
      <c r="J550" s="228" t="s">
        <v>75</v>
      </c>
      <c r="K550" s="228">
        <v>50.2</v>
      </c>
      <c r="L550" s="228" t="s">
        <v>75</v>
      </c>
      <c r="M550" s="228">
        <v>565</v>
      </c>
      <c r="N550" s="228" t="s">
        <v>75</v>
      </c>
      <c r="O550" s="228" t="s">
        <v>75</v>
      </c>
      <c r="P550" s="228">
        <v>19.3</v>
      </c>
      <c r="Q550" s="228" t="s">
        <v>75</v>
      </c>
      <c r="R550" s="228" t="s">
        <v>75</v>
      </c>
      <c r="S550" s="228"/>
    </row>
    <row r="551" spans="1:19" x14ac:dyDescent="0.25">
      <c r="A551" s="228" t="s">
        <v>1663</v>
      </c>
      <c r="B551" s="228" t="s">
        <v>1366</v>
      </c>
      <c r="C551" s="228" t="s">
        <v>1233</v>
      </c>
      <c r="D551" s="228" t="s">
        <v>1367</v>
      </c>
      <c r="E551" s="228" t="s">
        <v>75</v>
      </c>
      <c r="F551" s="228">
        <v>1020</v>
      </c>
      <c r="G551" s="228" t="s">
        <v>75</v>
      </c>
      <c r="H551" s="228">
        <v>12.9</v>
      </c>
      <c r="I551" s="228" t="s">
        <v>75</v>
      </c>
      <c r="J551" s="228" t="s">
        <v>75</v>
      </c>
      <c r="K551" s="228">
        <v>54.8</v>
      </c>
      <c r="L551" s="228" t="s">
        <v>75</v>
      </c>
      <c r="M551" s="228">
        <v>640</v>
      </c>
      <c r="N551" s="228" t="s">
        <v>75</v>
      </c>
      <c r="O551" s="228" t="s">
        <v>75</v>
      </c>
      <c r="P551" s="228">
        <v>23.1</v>
      </c>
      <c r="Q551" s="228" t="s">
        <v>75</v>
      </c>
      <c r="R551" s="228" t="s">
        <v>75</v>
      </c>
      <c r="S551" s="228"/>
    </row>
    <row r="552" spans="1:19" x14ac:dyDescent="0.25">
      <c r="A552" s="228" t="s">
        <v>730</v>
      </c>
      <c r="B552" s="228" t="s">
        <v>75</v>
      </c>
      <c r="C552" s="228" t="s">
        <v>75</v>
      </c>
      <c r="D552" s="228" t="s">
        <v>75</v>
      </c>
      <c r="E552" s="228" t="s">
        <v>75</v>
      </c>
      <c r="F552" s="245" t="s">
        <v>888</v>
      </c>
      <c r="G552" s="228" t="s">
        <v>75</v>
      </c>
      <c r="H552" s="245" t="s">
        <v>912</v>
      </c>
      <c r="I552" s="228" t="s">
        <v>75</v>
      </c>
      <c r="J552" s="228" t="s">
        <v>75</v>
      </c>
      <c r="K552" s="228">
        <v>55.3</v>
      </c>
      <c r="L552" s="228" t="s">
        <v>75</v>
      </c>
      <c r="M552" s="228">
        <v>615</v>
      </c>
      <c r="N552" s="228" t="s">
        <v>75</v>
      </c>
      <c r="O552" s="228" t="s">
        <v>75</v>
      </c>
      <c r="P552" s="228">
        <v>24.6</v>
      </c>
      <c r="Q552" s="228" t="s">
        <v>75</v>
      </c>
      <c r="R552" s="228" t="s">
        <v>75</v>
      </c>
      <c r="S552" s="228"/>
    </row>
    <row r="553" spans="1:19" x14ac:dyDescent="0.25">
      <c r="A553" s="228" t="s">
        <v>1664</v>
      </c>
      <c r="B553" s="228" t="s">
        <v>75</v>
      </c>
      <c r="C553" s="228" t="s">
        <v>75</v>
      </c>
      <c r="D553" s="228" t="s">
        <v>75</v>
      </c>
      <c r="E553" s="228" t="s">
        <v>75</v>
      </c>
      <c r="F553" s="245" t="s">
        <v>907</v>
      </c>
      <c r="G553" s="228" t="s">
        <v>75</v>
      </c>
      <c r="H553" s="245" t="s">
        <v>1287</v>
      </c>
      <c r="I553" s="228" t="s">
        <v>75</v>
      </c>
      <c r="J553" s="228" t="s">
        <v>75</v>
      </c>
      <c r="K553" s="228">
        <v>54.6</v>
      </c>
      <c r="L553" s="228" t="s">
        <v>75</v>
      </c>
      <c r="M553" s="228">
        <v>610</v>
      </c>
      <c r="N553" s="228" t="s">
        <v>75</v>
      </c>
      <c r="O553" s="228" t="s">
        <v>75</v>
      </c>
      <c r="P553" s="228">
        <v>24.6</v>
      </c>
      <c r="Q553" s="228" t="s">
        <v>75</v>
      </c>
      <c r="R553" s="228" t="s">
        <v>75</v>
      </c>
      <c r="S553" s="228"/>
    </row>
    <row r="554" spans="1:19" x14ac:dyDescent="0.25">
      <c r="A554" s="228" t="s">
        <v>763</v>
      </c>
      <c r="B554" s="228" t="s">
        <v>75</v>
      </c>
      <c r="C554" s="228" t="s">
        <v>75</v>
      </c>
      <c r="D554" s="228" t="s">
        <v>75</v>
      </c>
      <c r="E554" s="228" t="s">
        <v>75</v>
      </c>
      <c r="F554" s="245" t="s">
        <v>896</v>
      </c>
      <c r="G554" s="228" t="s">
        <v>75</v>
      </c>
      <c r="H554" s="228">
        <v>28</v>
      </c>
      <c r="I554" s="228" t="s">
        <v>75</v>
      </c>
      <c r="J554" s="228" t="s">
        <v>75</v>
      </c>
      <c r="K554" s="228">
        <v>37</v>
      </c>
      <c r="L554" s="228" t="s">
        <v>75</v>
      </c>
      <c r="M554" s="228">
        <v>550</v>
      </c>
      <c r="N554" s="228" t="s">
        <v>75</v>
      </c>
      <c r="O554" s="228" t="s">
        <v>75</v>
      </c>
      <c r="P554" s="228">
        <v>4.9000000000000004</v>
      </c>
      <c r="Q554" s="228" t="s">
        <v>75</v>
      </c>
      <c r="R554" s="228" t="s">
        <v>75</v>
      </c>
      <c r="S554" s="228"/>
    </row>
    <row r="555" spans="1:19" x14ac:dyDescent="0.25">
      <c r="A555" s="228" t="s">
        <v>1665</v>
      </c>
      <c r="B555" s="228"/>
      <c r="C555" s="228" t="s">
        <v>75</v>
      </c>
      <c r="D555" s="228" t="s">
        <v>1666</v>
      </c>
      <c r="E555" s="228" t="s">
        <v>1667</v>
      </c>
      <c r="F555" s="228">
        <v>1020</v>
      </c>
      <c r="G555" s="228" t="s">
        <v>75</v>
      </c>
      <c r="H555" s="228">
        <v>21.5</v>
      </c>
      <c r="I555" s="228" t="s">
        <v>75</v>
      </c>
      <c r="J555" s="228" t="s">
        <v>75</v>
      </c>
      <c r="K555" s="228">
        <v>470</v>
      </c>
      <c r="L555" s="228" t="s">
        <v>75</v>
      </c>
      <c r="M555" s="228">
        <v>623</v>
      </c>
      <c r="N555" s="228" t="s">
        <v>75</v>
      </c>
      <c r="O555" s="228" t="s">
        <v>75</v>
      </c>
      <c r="P555" s="228">
        <v>49</v>
      </c>
      <c r="Q555" s="228" t="s">
        <v>75</v>
      </c>
      <c r="R555" s="228" t="s">
        <v>75</v>
      </c>
      <c r="S555" s="228"/>
    </row>
    <row r="556" spans="1:19" x14ac:dyDescent="0.25">
      <c r="A556" s="228" t="s">
        <v>1668</v>
      </c>
      <c r="B556" s="228" t="s">
        <v>1669</v>
      </c>
      <c r="C556" s="228" t="s">
        <v>75</v>
      </c>
      <c r="D556" s="228" t="s">
        <v>1537</v>
      </c>
      <c r="E556" s="228" t="s">
        <v>75</v>
      </c>
      <c r="F556" s="245" t="s">
        <v>869</v>
      </c>
      <c r="G556" s="228" t="s">
        <v>75</v>
      </c>
      <c r="H556" s="245" t="s">
        <v>1670</v>
      </c>
      <c r="I556" s="228" t="s">
        <v>75</v>
      </c>
      <c r="J556" s="228" t="s">
        <v>75</v>
      </c>
      <c r="K556" s="228">
        <v>419</v>
      </c>
      <c r="L556" s="228" t="s">
        <v>75</v>
      </c>
      <c r="M556" s="228">
        <v>679</v>
      </c>
      <c r="N556" s="228" t="s">
        <v>75</v>
      </c>
      <c r="O556" s="228" t="s">
        <v>75</v>
      </c>
      <c r="P556" s="228">
        <v>313</v>
      </c>
      <c r="Q556" s="228" t="s">
        <v>75</v>
      </c>
      <c r="R556" s="228" t="s">
        <v>75</v>
      </c>
      <c r="S556" s="228"/>
    </row>
    <row r="557" spans="1:19" x14ac:dyDescent="0.25">
      <c r="A557" s="228" t="s">
        <v>1671</v>
      </c>
      <c r="B557" s="228" t="s">
        <v>1672</v>
      </c>
      <c r="C557" s="228" t="s">
        <v>75</v>
      </c>
      <c r="D557" s="228" t="s">
        <v>1673</v>
      </c>
      <c r="E557" s="228" t="s">
        <v>1674</v>
      </c>
      <c r="F557" s="245" t="s">
        <v>878</v>
      </c>
      <c r="G557" s="228" t="s">
        <v>75</v>
      </c>
      <c r="H557" s="228">
        <v>28</v>
      </c>
      <c r="I557" s="228" t="s">
        <v>75</v>
      </c>
      <c r="J557" s="228" t="s">
        <v>75</v>
      </c>
      <c r="K557" s="228">
        <v>340</v>
      </c>
      <c r="L557" s="228" t="s">
        <v>75</v>
      </c>
      <c r="M557" s="228">
        <v>550</v>
      </c>
      <c r="N557" s="228" t="s">
        <v>75</v>
      </c>
      <c r="O557" s="228" t="s">
        <v>75</v>
      </c>
      <c r="P557" s="228">
        <v>169</v>
      </c>
      <c r="Q557" s="228" t="s">
        <v>75</v>
      </c>
      <c r="R557" s="228" t="s">
        <v>75</v>
      </c>
      <c r="S557" s="228"/>
    </row>
    <row r="558" spans="1:19" x14ac:dyDescent="0.25">
      <c r="A558" s="228" t="s">
        <v>1675</v>
      </c>
      <c r="B558" s="228" t="s">
        <v>1676</v>
      </c>
      <c r="C558" s="228" t="s">
        <v>75</v>
      </c>
      <c r="D558" s="228" t="s">
        <v>1677</v>
      </c>
      <c r="E558" s="228" t="s">
        <v>1678</v>
      </c>
      <c r="F558" s="245" t="s">
        <v>904</v>
      </c>
      <c r="G558" s="228" t="s">
        <v>75</v>
      </c>
      <c r="H558" s="245" t="s">
        <v>1679</v>
      </c>
      <c r="I558" s="228" t="s">
        <v>75</v>
      </c>
      <c r="J558" s="228" t="s">
        <v>75</v>
      </c>
      <c r="K558" s="228">
        <v>340</v>
      </c>
      <c r="L558" s="228" t="s">
        <v>75</v>
      </c>
      <c r="M558" s="228">
        <v>540</v>
      </c>
      <c r="N558" s="228" t="s">
        <v>75</v>
      </c>
      <c r="O558" s="228" t="s">
        <v>75</v>
      </c>
      <c r="P558" s="228">
        <v>39.200000000000003</v>
      </c>
      <c r="Q558" s="228" t="s">
        <v>75</v>
      </c>
      <c r="R558" s="228" t="s">
        <v>75</v>
      </c>
      <c r="S558" s="228"/>
    </row>
    <row r="559" spans="1:19" x14ac:dyDescent="0.25">
      <c r="A559" s="228" t="s">
        <v>1680</v>
      </c>
      <c r="B559" s="228" t="s">
        <v>5</v>
      </c>
      <c r="C559" s="228" t="s">
        <v>75</v>
      </c>
      <c r="D559" s="228" t="s">
        <v>1681</v>
      </c>
      <c r="E559" s="228" t="s">
        <v>75</v>
      </c>
      <c r="F559" s="228">
        <v>1020</v>
      </c>
      <c r="G559" s="228" t="s">
        <v>75</v>
      </c>
      <c r="H559" s="228">
        <v>16</v>
      </c>
      <c r="I559" s="228" t="s">
        <v>75</v>
      </c>
      <c r="J559" s="228" t="s">
        <v>75</v>
      </c>
      <c r="K559" s="228">
        <v>494</v>
      </c>
      <c r="L559" s="228" t="s">
        <v>75</v>
      </c>
      <c r="M559" s="228">
        <v>600</v>
      </c>
      <c r="N559" s="228" t="s">
        <v>75</v>
      </c>
      <c r="O559" s="228" t="s">
        <v>75</v>
      </c>
      <c r="P559" s="228">
        <v>172</v>
      </c>
      <c r="Q559" s="228" t="s">
        <v>75</v>
      </c>
      <c r="R559" s="228" t="s">
        <v>75</v>
      </c>
      <c r="S559" s="228"/>
    </row>
    <row r="560" spans="1:19" x14ac:dyDescent="0.25">
      <c r="A560" s="228" t="s">
        <v>740</v>
      </c>
      <c r="B560" s="228" t="s">
        <v>1682</v>
      </c>
      <c r="C560" s="228" t="s">
        <v>75</v>
      </c>
      <c r="D560" s="228" t="s">
        <v>1683</v>
      </c>
      <c r="E560" s="228" t="s">
        <v>75</v>
      </c>
      <c r="F560" s="228">
        <v>720</v>
      </c>
      <c r="G560" s="228" t="s">
        <v>75</v>
      </c>
      <c r="H560" s="228">
        <v>16</v>
      </c>
      <c r="I560" s="228" t="s">
        <v>75</v>
      </c>
      <c r="J560" s="228" t="s">
        <v>75</v>
      </c>
      <c r="K560" s="228">
        <v>470</v>
      </c>
      <c r="L560" s="228" t="s">
        <v>75</v>
      </c>
      <c r="M560" s="228">
        <v>647</v>
      </c>
      <c r="N560" s="228" t="s">
        <v>75</v>
      </c>
      <c r="O560" s="228" t="s">
        <v>75</v>
      </c>
      <c r="P560" s="228">
        <v>49</v>
      </c>
      <c r="Q560" s="228" t="s">
        <v>75</v>
      </c>
      <c r="R560" s="228" t="s">
        <v>75</v>
      </c>
      <c r="S560" s="228"/>
    </row>
    <row r="561" spans="1:19" x14ac:dyDescent="0.25">
      <c r="A561" s="228" t="s">
        <v>1684</v>
      </c>
      <c r="B561" s="228" t="s">
        <v>1685</v>
      </c>
      <c r="C561" s="228" t="s">
        <v>75</v>
      </c>
      <c r="D561" s="228" t="s">
        <v>1686</v>
      </c>
      <c r="E561" s="228" t="s">
        <v>1687</v>
      </c>
      <c r="F561" s="228">
        <v>1020</v>
      </c>
      <c r="G561" s="228" t="s">
        <v>75</v>
      </c>
      <c r="H561" s="228">
        <v>16</v>
      </c>
      <c r="I561" s="228" t="s">
        <v>75</v>
      </c>
      <c r="J561" s="228" t="s">
        <v>75</v>
      </c>
      <c r="K561" s="228">
        <v>494</v>
      </c>
      <c r="L561" s="228" t="s">
        <v>75</v>
      </c>
      <c r="M561" s="228">
        <v>600</v>
      </c>
      <c r="N561" s="228" t="s">
        <v>75</v>
      </c>
      <c r="O561" s="228" t="s">
        <v>75</v>
      </c>
      <c r="P561" s="228">
        <v>169</v>
      </c>
      <c r="Q561" s="228" t="s">
        <v>75</v>
      </c>
      <c r="R561" s="228" t="s">
        <v>75</v>
      </c>
      <c r="S561" s="228"/>
    </row>
    <row r="562" spans="1:19" x14ac:dyDescent="0.25">
      <c r="A562" s="228" t="s">
        <v>1688</v>
      </c>
      <c r="B562" s="228" t="s">
        <v>5</v>
      </c>
      <c r="C562" s="228" t="s">
        <v>75</v>
      </c>
      <c r="D562" s="228" t="s">
        <v>1689</v>
      </c>
      <c r="E562" s="228" t="s">
        <v>75</v>
      </c>
      <c r="F562" s="228">
        <v>720</v>
      </c>
      <c r="G562" s="228" t="s">
        <v>75</v>
      </c>
      <c r="H562" s="228">
        <v>10.8</v>
      </c>
      <c r="I562" s="228" t="s">
        <v>75</v>
      </c>
      <c r="J562" s="228" t="s">
        <v>75</v>
      </c>
      <c r="K562" s="228">
        <v>470</v>
      </c>
      <c r="L562" s="228" t="s">
        <v>75</v>
      </c>
      <c r="M562" s="228">
        <v>578</v>
      </c>
      <c r="N562" s="228" t="s">
        <v>75</v>
      </c>
      <c r="O562" s="228" t="s">
        <v>75</v>
      </c>
      <c r="P562" s="228">
        <v>63.8</v>
      </c>
      <c r="Q562" s="228" t="s">
        <v>75</v>
      </c>
      <c r="R562" s="228" t="s">
        <v>75</v>
      </c>
      <c r="S562" s="228"/>
    </row>
    <row r="563" spans="1:19" x14ac:dyDescent="0.25">
      <c r="A563" s="228" t="s">
        <v>1690</v>
      </c>
      <c r="B563" s="228" t="s">
        <v>1669</v>
      </c>
      <c r="C563" s="228" t="s">
        <v>75</v>
      </c>
      <c r="D563" s="228" t="s">
        <v>1537</v>
      </c>
      <c r="E563" s="228" t="s">
        <v>75</v>
      </c>
      <c r="F563" s="245" t="s">
        <v>869</v>
      </c>
      <c r="G563" s="228" t="s">
        <v>75</v>
      </c>
      <c r="H563" s="245" t="s">
        <v>1670</v>
      </c>
      <c r="I563" s="228" t="s">
        <v>75</v>
      </c>
      <c r="J563" s="228" t="s">
        <v>75</v>
      </c>
      <c r="K563" s="228">
        <v>340</v>
      </c>
      <c r="L563" s="228" t="s">
        <v>75</v>
      </c>
      <c r="M563" s="228">
        <v>679</v>
      </c>
      <c r="N563" s="228" t="s">
        <v>75</v>
      </c>
      <c r="O563" s="228" t="s">
        <v>75</v>
      </c>
      <c r="P563" s="228">
        <v>169</v>
      </c>
      <c r="Q563" s="228" t="s">
        <v>75</v>
      </c>
      <c r="R563" s="228" t="s">
        <v>75</v>
      </c>
      <c r="S563" s="228"/>
    </row>
    <row r="564" spans="1:19" x14ac:dyDescent="0.25">
      <c r="A564" s="228" t="s">
        <v>1691</v>
      </c>
      <c r="B564" s="228" t="s">
        <v>1692</v>
      </c>
      <c r="C564" s="228" t="s">
        <v>75</v>
      </c>
      <c r="D564" s="228" t="s">
        <v>1537</v>
      </c>
      <c r="E564" s="228" t="s">
        <v>75</v>
      </c>
      <c r="F564" s="245" t="s">
        <v>910</v>
      </c>
      <c r="G564" s="228" t="s">
        <v>75</v>
      </c>
      <c r="H564" s="245" t="s">
        <v>1515</v>
      </c>
      <c r="I564" s="228" t="s">
        <v>75</v>
      </c>
      <c r="J564" s="228" t="s">
        <v>75</v>
      </c>
      <c r="K564" s="228">
        <v>340</v>
      </c>
      <c r="L564" s="228" t="s">
        <v>75</v>
      </c>
      <c r="M564" s="228">
        <v>670</v>
      </c>
      <c r="N564" s="228" t="s">
        <v>75</v>
      </c>
      <c r="O564" s="228" t="s">
        <v>75</v>
      </c>
      <c r="P564" s="228">
        <v>169</v>
      </c>
      <c r="Q564" s="228" t="s">
        <v>75</v>
      </c>
      <c r="R564" s="228" t="s">
        <v>75</v>
      </c>
      <c r="S564" s="228"/>
    </row>
    <row r="565" spans="1:19" x14ac:dyDescent="0.25">
      <c r="A565" s="228" t="s">
        <v>1693</v>
      </c>
      <c r="B565" s="228" t="s">
        <v>1694</v>
      </c>
      <c r="C565" s="228" t="s">
        <v>75</v>
      </c>
      <c r="D565" s="228" t="s">
        <v>1695</v>
      </c>
      <c r="E565" s="228" t="s">
        <v>75</v>
      </c>
      <c r="F565" s="228">
        <v>1020</v>
      </c>
      <c r="G565" s="228" t="s">
        <v>75</v>
      </c>
      <c r="H565" s="228">
        <v>10.8</v>
      </c>
      <c r="I565" s="228" t="s">
        <v>75</v>
      </c>
      <c r="J565" s="228" t="s">
        <v>75</v>
      </c>
      <c r="K565" s="228">
        <v>470</v>
      </c>
      <c r="L565" s="228" t="s">
        <v>75</v>
      </c>
      <c r="M565" s="228">
        <v>578</v>
      </c>
      <c r="N565" s="228" t="s">
        <v>75</v>
      </c>
      <c r="O565" s="228" t="s">
        <v>75</v>
      </c>
      <c r="P565" s="228">
        <v>49</v>
      </c>
      <c r="Q565" s="228" t="s">
        <v>75</v>
      </c>
      <c r="R565" s="228" t="s">
        <v>75</v>
      </c>
      <c r="S565" s="228"/>
    </row>
    <row r="566" spans="1:19" x14ac:dyDescent="0.25">
      <c r="A566" s="228" t="s">
        <v>767</v>
      </c>
      <c r="B566" s="228" t="s">
        <v>75</v>
      </c>
      <c r="C566" s="228" t="s">
        <v>75</v>
      </c>
      <c r="D566" s="228" t="s">
        <v>75</v>
      </c>
      <c r="E566" s="228" t="s">
        <v>75</v>
      </c>
      <c r="F566" s="245" t="s">
        <v>886</v>
      </c>
      <c r="G566" s="228" t="s">
        <v>75</v>
      </c>
      <c r="H566" s="245" t="s">
        <v>868</v>
      </c>
      <c r="I566" s="228" t="s">
        <v>75</v>
      </c>
      <c r="J566" s="228" t="s">
        <v>75</v>
      </c>
      <c r="K566" s="228">
        <v>340</v>
      </c>
      <c r="L566" s="228" t="s">
        <v>75</v>
      </c>
      <c r="M566" s="228">
        <v>689</v>
      </c>
      <c r="N566" s="228" t="s">
        <v>75</v>
      </c>
      <c r="O566" s="228" t="s">
        <v>75</v>
      </c>
      <c r="P566" s="228">
        <v>169</v>
      </c>
      <c r="Q566" s="228" t="s">
        <v>75</v>
      </c>
      <c r="R566" s="228" t="s">
        <v>75</v>
      </c>
      <c r="S566" s="228"/>
    </row>
    <row r="567" spans="1:19" x14ac:dyDescent="0.25">
      <c r="A567" s="228" t="s">
        <v>1696</v>
      </c>
      <c r="B567" s="228" t="s">
        <v>75</v>
      </c>
      <c r="C567" s="228" t="s">
        <v>75</v>
      </c>
      <c r="D567" s="228" t="s">
        <v>75</v>
      </c>
      <c r="E567" s="228" t="s">
        <v>75</v>
      </c>
      <c r="F567" s="245" t="s">
        <v>869</v>
      </c>
      <c r="G567" s="228" t="s">
        <v>75</v>
      </c>
      <c r="H567" s="245" t="s">
        <v>1670</v>
      </c>
      <c r="I567" s="228" t="s">
        <v>75</v>
      </c>
      <c r="J567" s="228" t="s">
        <v>75</v>
      </c>
      <c r="K567" s="228">
        <v>340</v>
      </c>
      <c r="L567" s="228" t="s">
        <v>75</v>
      </c>
      <c r="M567" s="228">
        <v>679</v>
      </c>
      <c r="N567" s="228" t="s">
        <v>75</v>
      </c>
      <c r="O567" s="228" t="s">
        <v>75</v>
      </c>
      <c r="P567" s="228">
        <v>169</v>
      </c>
      <c r="Q567" s="228" t="s">
        <v>75</v>
      </c>
      <c r="R567" s="228" t="s">
        <v>75</v>
      </c>
      <c r="S567" s="228"/>
    </row>
    <row r="568" spans="1:19" x14ac:dyDescent="0.25">
      <c r="A568" s="228" t="s">
        <v>1697</v>
      </c>
      <c r="B568" s="228" t="s">
        <v>75</v>
      </c>
      <c r="C568" s="228" t="s">
        <v>75</v>
      </c>
      <c r="D568" s="228" t="s">
        <v>1698</v>
      </c>
      <c r="E568" s="228" t="s">
        <v>75</v>
      </c>
      <c r="F568" s="228">
        <v>720</v>
      </c>
      <c r="G568" s="228" t="s">
        <v>75</v>
      </c>
      <c r="H568" s="228">
        <v>16</v>
      </c>
      <c r="I568" s="228" t="s">
        <v>75</v>
      </c>
      <c r="J568" s="228" t="s">
        <v>75</v>
      </c>
      <c r="K568" s="228">
        <v>480</v>
      </c>
      <c r="L568" s="228" t="s">
        <v>75</v>
      </c>
      <c r="M568" s="228">
        <v>572</v>
      </c>
      <c r="N568" s="228" t="s">
        <v>75</v>
      </c>
      <c r="O568" s="228" t="s">
        <v>75</v>
      </c>
      <c r="P568" s="228">
        <v>313</v>
      </c>
      <c r="Q568" s="228" t="s">
        <v>75</v>
      </c>
      <c r="R568" s="228" t="s">
        <v>75</v>
      </c>
      <c r="S568" s="228"/>
    </row>
    <row r="569" spans="1:19" x14ac:dyDescent="0.25">
      <c r="A569" s="228" t="s">
        <v>1699</v>
      </c>
      <c r="B569" s="228" t="s">
        <v>75</v>
      </c>
      <c r="C569" s="228" t="s">
        <v>75</v>
      </c>
      <c r="D569" s="228" t="s">
        <v>75</v>
      </c>
      <c r="E569" s="228" t="s">
        <v>75</v>
      </c>
      <c r="F569" s="245" t="s">
        <v>904</v>
      </c>
      <c r="G569" s="228" t="s">
        <v>75</v>
      </c>
      <c r="H569" s="245" t="s">
        <v>1679</v>
      </c>
      <c r="I569" s="228" t="s">
        <v>75</v>
      </c>
      <c r="J569" s="228" t="s">
        <v>75</v>
      </c>
      <c r="K569" s="228">
        <v>340</v>
      </c>
      <c r="L569" s="228" t="s">
        <v>75</v>
      </c>
      <c r="M569" s="228">
        <v>645</v>
      </c>
      <c r="N569" s="228" t="s">
        <v>75</v>
      </c>
      <c r="O569" s="228" t="s">
        <v>75</v>
      </c>
      <c r="P569" s="228">
        <v>169</v>
      </c>
      <c r="Q569" s="228" t="s">
        <v>75</v>
      </c>
      <c r="R569" s="228" t="s">
        <v>75</v>
      </c>
      <c r="S569" s="228"/>
    </row>
    <row r="570" spans="1:19" x14ac:dyDescent="0.25">
      <c r="A570" s="228" t="s">
        <v>1700</v>
      </c>
      <c r="B570" s="228" t="s">
        <v>1701</v>
      </c>
      <c r="C570" s="228" t="s">
        <v>75</v>
      </c>
      <c r="D570" s="228" t="s">
        <v>75</v>
      </c>
      <c r="E570" s="228" t="s">
        <v>75</v>
      </c>
      <c r="F570" s="245" t="s">
        <v>1702</v>
      </c>
      <c r="G570" s="228" t="s">
        <v>75</v>
      </c>
      <c r="H570" s="245" t="s">
        <v>1703</v>
      </c>
      <c r="I570" s="228" t="s">
        <v>75</v>
      </c>
      <c r="J570" s="228" t="s">
        <v>75</v>
      </c>
      <c r="K570" s="228">
        <v>340</v>
      </c>
      <c r="L570" s="228" t="s">
        <v>75</v>
      </c>
      <c r="M570" s="228">
        <v>640</v>
      </c>
      <c r="N570" s="228" t="s">
        <v>75</v>
      </c>
      <c r="O570" s="228" t="s">
        <v>75</v>
      </c>
      <c r="P570" s="228">
        <v>169</v>
      </c>
      <c r="Q570" s="228" t="s">
        <v>75</v>
      </c>
      <c r="R570" s="228" t="s">
        <v>75</v>
      </c>
      <c r="S570" s="228"/>
    </row>
    <row r="571" spans="1:19" x14ac:dyDescent="0.25">
      <c r="A571" s="228" t="s">
        <v>1704</v>
      </c>
      <c r="B571" s="228" t="s">
        <v>75</v>
      </c>
      <c r="C571" s="228" t="s">
        <v>75</v>
      </c>
      <c r="D571" s="228" t="s">
        <v>75</v>
      </c>
      <c r="E571" s="228" t="s">
        <v>75</v>
      </c>
      <c r="F571" s="245" t="s">
        <v>904</v>
      </c>
      <c r="G571" s="228" t="s">
        <v>75</v>
      </c>
      <c r="H571" s="245" t="s">
        <v>1679</v>
      </c>
      <c r="I571" s="228" t="s">
        <v>75</v>
      </c>
      <c r="J571" s="228" t="s">
        <v>75</v>
      </c>
      <c r="K571" s="228">
        <v>340</v>
      </c>
      <c r="L571" s="228" t="s">
        <v>75</v>
      </c>
      <c r="M571" s="228">
        <v>540</v>
      </c>
      <c r="N571" s="228" t="s">
        <v>75</v>
      </c>
      <c r="O571" s="228" t="s">
        <v>75</v>
      </c>
      <c r="P571" s="228">
        <v>39.200000000000003</v>
      </c>
      <c r="Q571" s="228" t="s">
        <v>75</v>
      </c>
      <c r="R571" s="228" t="s">
        <v>75</v>
      </c>
      <c r="S571" s="228"/>
    </row>
    <row r="572" spans="1:19" x14ac:dyDescent="0.25">
      <c r="A572" s="228" t="s">
        <v>1705</v>
      </c>
      <c r="B572" s="228" t="s">
        <v>75</v>
      </c>
      <c r="C572" s="228" t="s">
        <v>75</v>
      </c>
      <c r="D572" s="228" t="s">
        <v>75</v>
      </c>
      <c r="E572" s="228" t="s">
        <v>75</v>
      </c>
      <c r="F572" s="245" t="s">
        <v>879</v>
      </c>
      <c r="G572" s="228" t="s">
        <v>75</v>
      </c>
      <c r="H572" s="245" t="s">
        <v>1703</v>
      </c>
      <c r="I572" s="228" t="s">
        <v>75</v>
      </c>
      <c r="J572" s="228" t="s">
        <v>75</v>
      </c>
      <c r="K572" s="228">
        <v>340</v>
      </c>
      <c r="L572" s="228" t="s">
        <v>75</v>
      </c>
      <c r="M572" s="228">
        <v>550</v>
      </c>
      <c r="N572" s="228" t="s">
        <v>75</v>
      </c>
      <c r="O572" s="228" t="s">
        <v>75</v>
      </c>
      <c r="P572" s="228">
        <v>49</v>
      </c>
      <c r="Q572" s="228" t="s">
        <v>75</v>
      </c>
      <c r="R572" s="228" t="s">
        <v>75</v>
      </c>
      <c r="S572" s="228"/>
    </row>
    <row r="573" spans="1:19" x14ac:dyDescent="0.25">
      <c r="A573" s="228" t="s">
        <v>1706</v>
      </c>
      <c r="B573" s="228" t="s">
        <v>1707</v>
      </c>
      <c r="C573" s="228" t="s">
        <v>75</v>
      </c>
      <c r="D573" s="228" t="s">
        <v>1708</v>
      </c>
      <c r="E573" s="228" t="s">
        <v>75</v>
      </c>
      <c r="F573" s="228">
        <v>1020</v>
      </c>
      <c r="G573" s="228" t="s">
        <v>75</v>
      </c>
      <c r="H573" s="228">
        <v>16</v>
      </c>
      <c r="I573" s="228" t="s">
        <v>75</v>
      </c>
      <c r="J573" s="228" t="s">
        <v>75</v>
      </c>
      <c r="K573" s="228">
        <v>470</v>
      </c>
      <c r="L573" s="228" t="s">
        <v>75</v>
      </c>
      <c r="M573" s="228">
        <v>640</v>
      </c>
      <c r="N573" s="228" t="s">
        <v>75</v>
      </c>
      <c r="O573" s="228" t="s">
        <v>75</v>
      </c>
      <c r="P573" s="228">
        <v>49</v>
      </c>
      <c r="Q573" s="228" t="s">
        <v>75</v>
      </c>
      <c r="R573" s="228" t="s">
        <v>75</v>
      </c>
      <c r="S573" s="228"/>
    </row>
    <row r="574" spans="1:19" x14ac:dyDescent="0.25">
      <c r="A574" s="228" t="s">
        <v>1709</v>
      </c>
      <c r="B574" s="228" t="s">
        <v>75</v>
      </c>
      <c r="C574" s="228" t="s">
        <v>75</v>
      </c>
      <c r="D574" s="228" t="s">
        <v>75</v>
      </c>
      <c r="E574" s="228" t="s">
        <v>75</v>
      </c>
      <c r="F574" s="245" t="s">
        <v>869</v>
      </c>
      <c r="G574" s="228" t="s">
        <v>75</v>
      </c>
      <c r="H574" s="245" t="s">
        <v>1670</v>
      </c>
      <c r="I574" s="228" t="s">
        <v>75</v>
      </c>
      <c r="J574" s="228" t="s">
        <v>75</v>
      </c>
      <c r="K574" s="228">
        <v>340</v>
      </c>
      <c r="L574" s="228" t="s">
        <v>75</v>
      </c>
      <c r="M574" s="228">
        <v>615</v>
      </c>
      <c r="N574" s="228" t="s">
        <v>75</v>
      </c>
      <c r="O574" s="228" t="s">
        <v>75</v>
      </c>
      <c r="P574" s="228">
        <v>169</v>
      </c>
      <c r="Q574" s="228" t="s">
        <v>75</v>
      </c>
      <c r="R574" s="228" t="s">
        <v>75</v>
      </c>
      <c r="S574" s="228"/>
    </row>
    <row r="575" spans="1:19" x14ac:dyDescent="0.25">
      <c r="A575" s="228" t="s">
        <v>1710</v>
      </c>
      <c r="B575" s="228" t="s">
        <v>1711</v>
      </c>
      <c r="C575" s="228" t="s">
        <v>75</v>
      </c>
      <c r="D575" s="228" t="s">
        <v>1109</v>
      </c>
      <c r="E575" s="228" t="s">
        <v>75</v>
      </c>
      <c r="F575" s="228">
        <v>1020</v>
      </c>
      <c r="G575" s="228" t="s">
        <v>75</v>
      </c>
      <c r="H575" s="228">
        <v>16</v>
      </c>
      <c r="I575" s="228" t="s">
        <v>75</v>
      </c>
      <c r="J575" s="228" t="s">
        <v>75</v>
      </c>
      <c r="K575" s="228">
        <v>470</v>
      </c>
      <c r="L575" s="228" t="s">
        <v>75</v>
      </c>
      <c r="M575" s="228">
        <v>640</v>
      </c>
      <c r="N575" s="228" t="s">
        <v>75</v>
      </c>
      <c r="O575" s="228" t="s">
        <v>75</v>
      </c>
      <c r="P575" s="228">
        <v>49</v>
      </c>
      <c r="Q575" s="228" t="s">
        <v>75</v>
      </c>
      <c r="R575" s="228" t="s">
        <v>75</v>
      </c>
      <c r="S575" s="228"/>
    </row>
    <row r="576" spans="1:19" x14ac:dyDescent="0.25">
      <c r="A576" s="228" t="s">
        <v>1712</v>
      </c>
      <c r="B576" s="228" t="s">
        <v>75</v>
      </c>
      <c r="C576" s="228" t="s">
        <v>75</v>
      </c>
      <c r="D576" s="228" t="s">
        <v>75</v>
      </c>
      <c r="E576" s="228" t="s">
        <v>75</v>
      </c>
      <c r="F576" s="245" t="s">
        <v>869</v>
      </c>
      <c r="G576" s="228" t="s">
        <v>75</v>
      </c>
      <c r="H576" s="245" t="s">
        <v>1670</v>
      </c>
      <c r="I576" s="228" t="s">
        <v>75</v>
      </c>
      <c r="J576" s="228" t="s">
        <v>75</v>
      </c>
      <c r="K576" s="228">
        <v>340</v>
      </c>
      <c r="L576" s="228" t="s">
        <v>75</v>
      </c>
      <c r="M576" s="228">
        <v>615</v>
      </c>
      <c r="N576" s="228" t="s">
        <v>75</v>
      </c>
      <c r="O576" s="228" t="s">
        <v>75</v>
      </c>
      <c r="P576" s="228">
        <v>169</v>
      </c>
      <c r="Q576" s="228" t="s">
        <v>75</v>
      </c>
      <c r="R576" s="228" t="s">
        <v>75</v>
      </c>
      <c r="S576" s="228"/>
    </row>
    <row r="577" spans="1:19" x14ac:dyDescent="0.25">
      <c r="A577" s="228" t="s">
        <v>1713</v>
      </c>
      <c r="B577" s="228" t="s">
        <v>992</v>
      </c>
      <c r="C577" s="228" t="s">
        <v>75</v>
      </c>
      <c r="D577" s="228" t="s">
        <v>1312</v>
      </c>
      <c r="E577" s="228" t="s">
        <v>75</v>
      </c>
      <c r="F577" s="245" t="s">
        <v>878</v>
      </c>
      <c r="G577" s="228" t="s">
        <v>75</v>
      </c>
      <c r="H577" s="228">
        <v>16</v>
      </c>
      <c r="I577" s="228" t="s">
        <v>75</v>
      </c>
      <c r="J577" s="228" t="s">
        <v>80</v>
      </c>
      <c r="K577" s="228">
        <v>510</v>
      </c>
      <c r="L577" s="228" t="s">
        <v>75</v>
      </c>
      <c r="M577" s="228">
        <v>610</v>
      </c>
      <c r="N577" s="228" t="s">
        <v>75</v>
      </c>
      <c r="O577" s="228" t="s">
        <v>75</v>
      </c>
      <c r="P577" s="228">
        <v>49</v>
      </c>
      <c r="Q577" s="228" t="s">
        <v>75</v>
      </c>
      <c r="R577" s="228" t="s">
        <v>75</v>
      </c>
      <c r="S577" s="228"/>
    </row>
    <row r="578" spans="1:19" x14ac:dyDescent="0.25">
      <c r="A578" s="228" t="s">
        <v>1714</v>
      </c>
      <c r="B578" s="228" t="s">
        <v>1715</v>
      </c>
      <c r="C578" s="228" t="s">
        <v>864</v>
      </c>
      <c r="D578" s="228" t="s">
        <v>1716</v>
      </c>
      <c r="E578" s="228" t="s">
        <v>75</v>
      </c>
      <c r="F578" s="228">
        <v>1020</v>
      </c>
      <c r="G578" s="228" t="s">
        <v>75</v>
      </c>
      <c r="H578" s="228">
        <v>21.5</v>
      </c>
      <c r="I578" s="228" t="s">
        <v>75</v>
      </c>
      <c r="J578" s="228" t="s">
        <v>75</v>
      </c>
      <c r="K578" s="228">
        <v>392</v>
      </c>
      <c r="L578" s="228" t="s">
        <v>75</v>
      </c>
      <c r="M578" s="228">
        <v>562</v>
      </c>
      <c r="N578" s="228" t="s">
        <v>75</v>
      </c>
      <c r="O578" s="228" t="s">
        <v>75</v>
      </c>
      <c r="P578" s="228">
        <v>60</v>
      </c>
      <c r="Q578" s="228" t="s">
        <v>75</v>
      </c>
      <c r="R578" s="228" t="s">
        <v>75</v>
      </c>
      <c r="S578" s="228"/>
    </row>
    <row r="579" spans="1:19" x14ac:dyDescent="0.25">
      <c r="A579" s="228" t="s">
        <v>1717</v>
      </c>
      <c r="B579" s="228" t="s">
        <v>1427</v>
      </c>
      <c r="C579" s="228" t="s">
        <v>883</v>
      </c>
      <c r="D579" s="228" t="s">
        <v>1428</v>
      </c>
      <c r="E579" s="228" t="s">
        <v>75</v>
      </c>
      <c r="F579" s="245" t="s">
        <v>907</v>
      </c>
      <c r="G579" s="228" t="s">
        <v>75</v>
      </c>
      <c r="H579" s="245" t="s">
        <v>1287</v>
      </c>
      <c r="I579" s="228" t="s">
        <v>75</v>
      </c>
      <c r="J579" s="228" t="s">
        <v>80</v>
      </c>
      <c r="K579" s="228">
        <v>380</v>
      </c>
      <c r="L579" s="228" t="s">
        <v>75</v>
      </c>
      <c r="M579" s="228">
        <v>602</v>
      </c>
      <c r="N579" s="228" t="s">
        <v>75</v>
      </c>
      <c r="O579" s="228" t="s">
        <v>75</v>
      </c>
      <c r="P579" s="228">
        <v>58</v>
      </c>
      <c r="Q579" s="228" t="s">
        <v>75</v>
      </c>
      <c r="R579" s="228" t="s">
        <v>75</v>
      </c>
      <c r="S579" s="228"/>
    </row>
    <row r="580" spans="1:19" x14ac:dyDescent="0.25">
      <c r="A580" s="228" t="s">
        <v>813</v>
      </c>
      <c r="B580" s="228" t="s">
        <v>1002</v>
      </c>
      <c r="C580" s="228" t="s">
        <v>866</v>
      </c>
      <c r="D580" s="228" t="s">
        <v>1512</v>
      </c>
      <c r="E580" s="228" t="s">
        <v>1718</v>
      </c>
      <c r="F580" s="245" t="s">
        <v>869</v>
      </c>
      <c r="G580" s="228" t="s">
        <v>75</v>
      </c>
      <c r="H580" s="245" t="s">
        <v>870</v>
      </c>
      <c r="I580" s="228" t="s">
        <v>75</v>
      </c>
      <c r="J580" s="228" t="s">
        <v>75</v>
      </c>
      <c r="K580" s="228">
        <v>380</v>
      </c>
      <c r="L580" s="228" t="s">
        <v>75</v>
      </c>
      <c r="M580" s="228">
        <v>500</v>
      </c>
      <c r="N580" s="228" t="s">
        <v>75</v>
      </c>
      <c r="O580" s="228" t="s">
        <v>75</v>
      </c>
      <c r="P580" s="228">
        <v>22.2</v>
      </c>
      <c r="Q580" s="228" t="s">
        <v>75</v>
      </c>
      <c r="R580" s="228" t="s">
        <v>75</v>
      </c>
      <c r="S580" s="228"/>
    </row>
    <row r="581" spans="1:19" x14ac:dyDescent="0.25">
      <c r="A581" s="228" t="s">
        <v>1719</v>
      </c>
      <c r="B581" s="228" t="s">
        <v>75</v>
      </c>
      <c r="C581" s="228" t="s">
        <v>866</v>
      </c>
      <c r="D581" s="228" t="s">
        <v>1720</v>
      </c>
      <c r="E581" s="228" t="s">
        <v>75</v>
      </c>
      <c r="F581" s="245" t="s">
        <v>910</v>
      </c>
      <c r="G581" s="228" t="s">
        <v>75</v>
      </c>
      <c r="H581" s="245" t="s">
        <v>1515</v>
      </c>
      <c r="I581" s="228" t="s">
        <v>75</v>
      </c>
      <c r="J581" s="228" t="s">
        <v>75</v>
      </c>
      <c r="K581" s="228">
        <v>380</v>
      </c>
      <c r="L581" s="228" t="s">
        <v>75</v>
      </c>
      <c r="M581" s="228">
        <v>671</v>
      </c>
      <c r="N581" s="228" t="s">
        <v>75</v>
      </c>
      <c r="O581" s="228" t="s">
        <v>75</v>
      </c>
      <c r="P581" s="228">
        <v>22.2</v>
      </c>
      <c r="Q581" s="228" t="s">
        <v>75</v>
      </c>
      <c r="R581" s="228" t="s">
        <v>75</v>
      </c>
      <c r="S581" s="228"/>
    </row>
    <row r="582" spans="1:19" x14ac:dyDescent="0.25">
      <c r="A582" s="228" t="s">
        <v>1721</v>
      </c>
      <c r="B582" s="228" t="s">
        <v>1205</v>
      </c>
      <c r="C582" s="228" t="s">
        <v>883</v>
      </c>
      <c r="D582" s="228" t="s">
        <v>1322</v>
      </c>
      <c r="E582" s="228" t="s">
        <v>1722</v>
      </c>
      <c r="F582" s="245" t="s">
        <v>873</v>
      </c>
      <c r="G582" s="228" t="s">
        <v>75</v>
      </c>
      <c r="H582" s="245" t="s">
        <v>1127</v>
      </c>
      <c r="I582" s="228" t="s">
        <v>75</v>
      </c>
      <c r="J582" s="228" t="s">
        <v>80</v>
      </c>
      <c r="K582" s="228">
        <v>441</v>
      </c>
      <c r="L582" s="228" t="s">
        <v>75</v>
      </c>
      <c r="M582" s="228">
        <v>564</v>
      </c>
      <c r="N582" s="228" t="s">
        <v>75</v>
      </c>
      <c r="O582" s="228" t="s">
        <v>75</v>
      </c>
      <c r="P582" s="228">
        <v>49</v>
      </c>
      <c r="Q582" s="228" t="s">
        <v>75</v>
      </c>
      <c r="R582" s="228" t="s">
        <v>75</v>
      </c>
      <c r="S582" s="228"/>
    </row>
    <row r="583" spans="1:19" x14ac:dyDescent="0.25">
      <c r="A583" s="228" t="s">
        <v>1723</v>
      </c>
      <c r="B583" s="228" t="s">
        <v>1071</v>
      </c>
      <c r="C583" s="228" t="s">
        <v>925</v>
      </c>
      <c r="D583" s="228" t="s">
        <v>1322</v>
      </c>
      <c r="E583" s="228" t="s">
        <v>885</v>
      </c>
      <c r="F583" s="245" t="s">
        <v>878</v>
      </c>
      <c r="G583" s="228" t="s">
        <v>75</v>
      </c>
      <c r="H583" s="228">
        <v>28</v>
      </c>
      <c r="I583" s="228" t="s">
        <v>75</v>
      </c>
      <c r="J583" s="228" t="s">
        <v>75</v>
      </c>
      <c r="K583" s="228">
        <v>540</v>
      </c>
      <c r="L583" s="228" t="s">
        <v>75</v>
      </c>
      <c r="M583" s="228">
        <v>657</v>
      </c>
      <c r="N583" s="228" t="s">
        <v>75</v>
      </c>
      <c r="O583" s="228" t="s">
        <v>75</v>
      </c>
      <c r="P583" s="228">
        <v>300</v>
      </c>
      <c r="Q583" s="228" t="s">
        <v>75</v>
      </c>
      <c r="R583" s="228" t="s">
        <v>75</v>
      </c>
      <c r="S583" s="228"/>
    </row>
    <row r="584" spans="1:19" x14ac:dyDescent="0.25">
      <c r="A584" s="228" t="s">
        <v>1724</v>
      </c>
      <c r="B584" s="228" t="s">
        <v>75</v>
      </c>
      <c r="C584" s="228" t="s">
        <v>903</v>
      </c>
      <c r="D584" s="228" t="s">
        <v>75</v>
      </c>
      <c r="E584" s="228" t="s">
        <v>75</v>
      </c>
      <c r="F584" s="245" t="s">
        <v>904</v>
      </c>
      <c r="G584" s="228" t="s">
        <v>75</v>
      </c>
      <c r="H584" s="245" t="s">
        <v>1178</v>
      </c>
      <c r="I584" s="228" t="s">
        <v>75</v>
      </c>
      <c r="J584" s="228" t="s">
        <v>75</v>
      </c>
      <c r="K584" s="228">
        <v>380</v>
      </c>
      <c r="L584" s="228" t="s">
        <v>75</v>
      </c>
      <c r="M584" s="228">
        <v>550</v>
      </c>
      <c r="N584" s="228" t="s">
        <v>75</v>
      </c>
      <c r="O584" s="228" t="s">
        <v>75</v>
      </c>
      <c r="P584" s="228">
        <v>58</v>
      </c>
      <c r="Q584" s="228" t="s">
        <v>75</v>
      </c>
      <c r="R584" s="228" t="s">
        <v>75</v>
      </c>
      <c r="S584" s="228"/>
    </row>
    <row r="585" spans="1:19" x14ac:dyDescent="0.25">
      <c r="A585" s="228" t="s">
        <v>1725</v>
      </c>
      <c r="B585" s="228" t="s">
        <v>1715</v>
      </c>
      <c r="C585" s="228" t="s">
        <v>864</v>
      </c>
      <c r="D585" s="228" t="s">
        <v>1716</v>
      </c>
      <c r="E585" s="228" t="s">
        <v>75</v>
      </c>
      <c r="F585" s="228">
        <v>1020</v>
      </c>
      <c r="G585" s="228" t="s">
        <v>75</v>
      </c>
      <c r="H585" s="228">
        <v>21.5</v>
      </c>
      <c r="I585" s="228" t="s">
        <v>75</v>
      </c>
      <c r="J585" s="228" t="s">
        <v>75</v>
      </c>
      <c r="K585" s="228">
        <v>392</v>
      </c>
      <c r="L585" s="228" t="s">
        <v>75</v>
      </c>
      <c r="M585" s="228">
        <v>562</v>
      </c>
      <c r="N585" s="228" t="s">
        <v>75</v>
      </c>
      <c r="O585" s="228" t="s">
        <v>75</v>
      </c>
      <c r="P585" s="228">
        <v>60</v>
      </c>
      <c r="Q585" s="228" t="s">
        <v>75</v>
      </c>
      <c r="R585" s="228" t="s">
        <v>75</v>
      </c>
      <c r="S585" s="228"/>
    </row>
    <row r="586" spans="1:19" x14ac:dyDescent="0.25">
      <c r="A586" s="228" t="s">
        <v>1726</v>
      </c>
      <c r="B586" s="228" t="s">
        <v>966</v>
      </c>
      <c r="C586" s="228" t="s">
        <v>864</v>
      </c>
      <c r="D586" s="228" t="s">
        <v>1291</v>
      </c>
      <c r="E586" s="228" t="s">
        <v>75</v>
      </c>
      <c r="F586" s="228">
        <v>1020</v>
      </c>
      <c r="G586" s="228" t="s">
        <v>75</v>
      </c>
      <c r="H586" s="228">
        <v>21.5</v>
      </c>
      <c r="I586" s="228" t="s">
        <v>75</v>
      </c>
      <c r="J586" s="228" t="s">
        <v>80</v>
      </c>
      <c r="K586" s="228">
        <v>540</v>
      </c>
      <c r="L586" s="228" t="s">
        <v>75</v>
      </c>
      <c r="M586" s="228">
        <v>620</v>
      </c>
      <c r="N586" s="228" t="s">
        <v>75</v>
      </c>
      <c r="O586" s="228" t="s">
        <v>75</v>
      </c>
      <c r="P586" s="228">
        <v>300</v>
      </c>
      <c r="Q586" s="228" t="s">
        <v>75</v>
      </c>
      <c r="R586" s="228" t="s">
        <v>75</v>
      </c>
      <c r="S586" s="228"/>
    </row>
    <row r="587" spans="1:19" x14ac:dyDescent="0.25">
      <c r="A587" s="228" t="s">
        <v>1727</v>
      </c>
      <c r="B587" s="228" t="s">
        <v>1628</v>
      </c>
      <c r="C587" s="228" t="s">
        <v>866</v>
      </c>
      <c r="D587" s="228" t="s">
        <v>1728</v>
      </c>
      <c r="E587" s="228" t="s">
        <v>75</v>
      </c>
      <c r="F587" s="245" t="s">
        <v>886</v>
      </c>
      <c r="G587" s="228" t="s">
        <v>75</v>
      </c>
      <c r="H587" s="245" t="s">
        <v>1244</v>
      </c>
      <c r="I587" s="228" t="s">
        <v>75</v>
      </c>
      <c r="J587" s="228" t="s">
        <v>80</v>
      </c>
      <c r="K587" s="228">
        <v>440</v>
      </c>
      <c r="L587" s="228" t="s">
        <v>75</v>
      </c>
      <c r="M587" s="228">
        <v>623</v>
      </c>
      <c r="N587" s="228" t="s">
        <v>75</v>
      </c>
      <c r="O587" s="228" t="s">
        <v>75</v>
      </c>
      <c r="P587" s="228">
        <v>49</v>
      </c>
      <c r="Q587" s="228" t="s">
        <v>75</v>
      </c>
      <c r="R587" s="228" t="s">
        <v>75</v>
      </c>
      <c r="S587" s="228"/>
    </row>
    <row r="588" spans="1:19" x14ac:dyDescent="0.25">
      <c r="A588" s="228" t="s">
        <v>729</v>
      </c>
      <c r="B588" s="228" t="s">
        <v>1427</v>
      </c>
      <c r="C588" s="228" t="s">
        <v>883</v>
      </c>
      <c r="D588" s="228" t="s">
        <v>1428</v>
      </c>
      <c r="E588" s="228" t="s">
        <v>75</v>
      </c>
      <c r="F588" s="245" t="s">
        <v>888</v>
      </c>
      <c r="G588" s="228" t="s">
        <v>75</v>
      </c>
      <c r="H588" s="245" t="s">
        <v>1244</v>
      </c>
      <c r="I588" s="228" t="s">
        <v>75</v>
      </c>
      <c r="J588" s="228" t="s">
        <v>80</v>
      </c>
      <c r="K588" s="228">
        <v>380</v>
      </c>
      <c r="L588" s="228" t="s">
        <v>75</v>
      </c>
      <c r="M588" s="228">
        <v>602</v>
      </c>
      <c r="N588" s="228" t="s">
        <v>75</v>
      </c>
      <c r="O588" s="228" t="s">
        <v>75</v>
      </c>
      <c r="P588" s="228">
        <v>58</v>
      </c>
      <c r="Q588" s="228" t="s">
        <v>75</v>
      </c>
      <c r="R588" s="228" t="s">
        <v>75</v>
      </c>
      <c r="S588" s="228"/>
    </row>
    <row r="589" spans="1:19" x14ac:dyDescent="0.25">
      <c r="A589" s="228" t="s">
        <v>1729</v>
      </c>
      <c r="B589" s="228" t="s">
        <v>1427</v>
      </c>
      <c r="C589" s="228" t="s">
        <v>866</v>
      </c>
      <c r="D589" s="228" t="s">
        <v>1428</v>
      </c>
      <c r="E589" s="228" t="s">
        <v>75</v>
      </c>
      <c r="F589" s="245" t="s">
        <v>1730</v>
      </c>
      <c r="G589" s="228" t="s">
        <v>75</v>
      </c>
      <c r="H589" s="228">
        <v>21.5</v>
      </c>
      <c r="I589" s="228" t="s">
        <v>75</v>
      </c>
      <c r="J589" s="228" t="s">
        <v>80</v>
      </c>
      <c r="K589" s="228">
        <v>380</v>
      </c>
      <c r="L589" s="228" t="s">
        <v>75</v>
      </c>
      <c r="M589" s="228">
        <v>602</v>
      </c>
      <c r="N589" s="228" t="s">
        <v>75</v>
      </c>
      <c r="O589" s="228" t="s">
        <v>75</v>
      </c>
      <c r="P589" s="228">
        <v>58</v>
      </c>
      <c r="Q589" s="228" t="s">
        <v>75</v>
      </c>
      <c r="R589" s="228" t="s">
        <v>75</v>
      </c>
      <c r="S589" s="228"/>
    </row>
    <row r="590" spans="1:19" x14ac:dyDescent="0.25">
      <c r="A590" s="228" t="s">
        <v>736</v>
      </c>
      <c r="B590" s="228" t="s">
        <v>1002</v>
      </c>
      <c r="C590" s="228" t="s">
        <v>866</v>
      </c>
      <c r="D590" s="228" t="s">
        <v>1512</v>
      </c>
      <c r="E590" s="228" t="s">
        <v>1718</v>
      </c>
      <c r="F590" s="245" t="s">
        <v>869</v>
      </c>
      <c r="G590" s="228" t="s">
        <v>75</v>
      </c>
      <c r="H590" s="245" t="s">
        <v>870</v>
      </c>
      <c r="I590" s="228" t="s">
        <v>75</v>
      </c>
      <c r="J590" s="228" t="s">
        <v>75</v>
      </c>
      <c r="K590" s="228">
        <v>380</v>
      </c>
      <c r="L590" s="228" t="s">
        <v>75</v>
      </c>
      <c r="M590" s="228">
        <v>500</v>
      </c>
      <c r="N590" s="228" t="s">
        <v>75</v>
      </c>
      <c r="O590" s="228" t="s">
        <v>75</v>
      </c>
      <c r="P590" s="228">
        <v>22.2</v>
      </c>
      <c r="Q590" s="228" t="s">
        <v>75</v>
      </c>
      <c r="R590" s="228" t="s">
        <v>75</v>
      </c>
      <c r="S590" s="228"/>
    </row>
    <row r="591" spans="1:19" x14ac:dyDescent="0.25">
      <c r="A591" s="228" t="s">
        <v>1731</v>
      </c>
      <c r="B591" s="228" t="s">
        <v>1071</v>
      </c>
      <c r="C591" s="228" t="s">
        <v>925</v>
      </c>
      <c r="D591" s="228" t="s">
        <v>1322</v>
      </c>
      <c r="E591" s="228" t="s">
        <v>885</v>
      </c>
      <c r="F591" s="245" t="s">
        <v>878</v>
      </c>
      <c r="G591" s="228" t="s">
        <v>75</v>
      </c>
      <c r="H591" s="228">
        <v>28</v>
      </c>
      <c r="I591" s="228" t="s">
        <v>75</v>
      </c>
      <c r="J591" s="228" t="s">
        <v>1106</v>
      </c>
      <c r="K591" s="228">
        <v>540</v>
      </c>
      <c r="L591" s="228" t="s">
        <v>75</v>
      </c>
      <c r="M591" s="228">
        <v>657</v>
      </c>
      <c r="N591" s="228" t="s">
        <v>75</v>
      </c>
      <c r="O591" s="228" t="s">
        <v>75</v>
      </c>
      <c r="P591" s="228">
        <v>300</v>
      </c>
      <c r="Q591" s="228" t="s">
        <v>75</v>
      </c>
      <c r="R591" s="228" t="s">
        <v>75</v>
      </c>
      <c r="S591" s="228"/>
    </row>
    <row r="592" spans="1:19" x14ac:dyDescent="0.25">
      <c r="A592" s="228" t="s">
        <v>1732</v>
      </c>
      <c r="B592" s="228" t="s">
        <v>1115</v>
      </c>
      <c r="C592" s="228" t="s">
        <v>925</v>
      </c>
      <c r="D592" s="228" t="s">
        <v>1322</v>
      </c>
      <c r="E592" s="228" t="s">
        <v>75</v>
      </c>
      <c r="F592" s="245" t="s">
        <v>896</v>
      </c>
      <c r="G592" s="228" t="s">
        <v>75</v>
      </c>
      <c r="H592" s="228">
        <v>28</v>
      </c>
      <c r="I592" s="228" t="s">
        <v>75</v>
      </c>
      <c r="J592" s="228" t="s">
        <v>75</v>
      </c>
      <c r="K592" s="228">
        <v>355</v>
      </c>
      <c r="L592" s="228" t="s">
        <v>75</v>
      </c>
      <c r="M592" s="228">
        <v>603</v>
      </c>
      <c r="N592" s="228" t="s">
        <v>75</v>
      </c>
      <c r="O592" s="228" t="s">
        <v>75</v>
      </c>
      <c r="P592" s="228">
        <v>50</v>
      </c>
      <c r="Q592" s="228" t="s">
        <v>75</v>
      </c>
      <c r="R592" s="228" t="s">
        <v>75</v>
      </c>
      <c r="S592" s="228"/>
    </row>
    <row r="593" spans="1:19" x14ac:dyDescent="0.25">
      <c r="A593" s="228" t="s">
        <v>1733</v>
      </c>
      <c r="B593" s="228" t="s">
        <v>1715</v>
      </c>
      <c r="C593" s="228" t="s">
        <v>864</v>
      </c>
      <c r="D593" s="228" t="s">
        <v>1716</v>
      </c>
      <c r="E593" s="228" t="s">
        <v>75</v>
      </c>
      <c r="F593" s="228">
        <v>1020</v>
      </c>
      <c r="G593" s="228" t="s">
        <v>75</v>
      </c>
      <c r="H593" s="228">
        <v>21.5</v>
      </c>
      <c r="I593" s="228" t="s">
        <v>75</v>
      </c>
      <c r="J593" s="228" t="s">
        <v>75</v>
      </c>
      <c r="K593" s="228">
        <v>461</v>
      </c>
      <c r="L593" s="228" t="s">
        <v>75</v>
      </c>
      <c r="M593" s="228">
        <v>562</v>
      </c>
      <c r="N593" s="228" t="s">
        <v>75</v>
      </c>
      <c r="O593" s="228" t="s">
        <v>75</v>
      </c>
      <c r="P593" s="228">
        <v>60</v>
      </c>
      <c r="Q593" s="228" t="s">
        <v>75</v>
      </c>
      <c r="R593" s="228" t="s">
        <v>75</v>
      </c>
      <c r="S593" s="228"/>
    </row>
    <row r="594" spans="1:19" x14ac:dyDescent="0.25">
      <c r="A594" s="228" t="s">
        <v>1734</v>
      </c>
      <c r="B594" s="228" t="s">
        <v>966</v>
      </c>
      <c r="C594" s="228" t="s">
        <v>864</v>
      </c>
      <c r="D594" s="228" t="s">
        <v>1291</v>
      </c>
      <c r="E594" s="228" t="s">
        <v>75</v>
      </c>
      <c r="F594" s="228">
        <v>1020</v>
      </c>
      <c r="G594" s="228" t="s">
        <v>75</v>
      </c>
      <c r="H594" s="228">
        <v>21.5</v>
      </c>
      <c r="I594" s="228" t="s">
        <v>75</v>
      </c>
      <c r="J594" s="228" t="s">
        <v>80</v>
      </c>
      <c r="K594" s="228">
        <v>540</v>
      </c>
      <c r="L594" s="228" t="s">
        <v>75</v>
      </c>
      <c r="M594" s="228">
        <v>620</v>
      </c>
      <c r="N594" s="228" t="s">
        <v>75</v>
      </c>
      <c r="O594" s="228" t="s">
        <v>75</v>
      </c>
      <c r="P594" s="228">
        <v>300</v>
      </c>
      <c r="Q594" s="228" t="s">
        <v>75</v>
      </c>
      <c r="R594" s="228" t="s">
        <v>75</v>
      </c>
      <c r="S594" s="228"/>
    </row>
    <row r="595" spans="1:19" x14ac:dyDescent="0.25">
      <c r="A595" s="228" t="s">
        <v>1735</v>
      </c>
      <c r="B595" s="228" t="s">
        <v>1736</v>
      </c>
      <c r="C595" s="228" t="s">
        <v>864</v>
      </c>
      <c r="D595" s="228" t="s">
        <v>1737</v>
      </c>
      <c r="E595" s="228" t="s">
        <v>1738</v>
      </c>
      <c r="F595" s="228">
        <v>720</v>
      </c>
      <c r="G595" s="228" t="s">
        <v>75</v>
      </c>
      <c r="H595" s="228">
        <v>16</v>
      </c>
      <c r="I595" s="228" t="s">
        <v>75</v>
      </c>
      <c r="J595" s="228" t="s">
        <v>75</v>
      </c>
      <c r="K595" s="228">
        <v>460</v>
      </c>
      <c r="L595" s="228" t="s">
        <v>75</v>
      </c>
      <c r="M595" s="228">
        <v>670</v>
      </c>
      <c r="N595" s="228" t="s">
        <v>75</v>
      </c>
      <c r="O595" s="228" t="s">
        <v>75</v>
      </c>
      <c r="P595" s="228">
        <v>29.4</v>
      </c>
      <c r="Q595" s="228" t="s">
        <v>75</v>
      </c>
      <c r="R595" s="228" t="s">
        <v>75</v>
      </c>
      <c r="S595" s="228"/>
    </row>
    <row r="596" spans="1:19" x14ac:dyDescent="0.25">
      <c r="A596" s="228" t="s">
        <v>1739</v>
      </c>
      <c r="B596" s="228" t="s">
        <v>966</v>
      </c>
      <c r="C596" s="228" t="s">
        <v>864</v>
      </c>
      <c r="D596" s="228" t="s">
        <v>1291</v>
      </c>
      <c r="E596" s="228" t="s">
        <v>75</v>
      </c>
      <c r="F596" s="228">
        <v>1020</v>
      </c>
      <c r="G596" s="228" t="s">
        <v>75</v>
      </c>
      <c r="H596" s="228">
        <v>14</v>
      </c>
      <c r="I596" s="228" t="s">
        <v>75</v>
      </c>
      <c r="J596" s="228" t="s">
        <v>80</v>
      </c>
      <c r="K596" s="228">
        <v>540</v>
      </c>
      <c r="L596" s="228" t="s">
        <v>75</v>
      </c>
      <c r="M596" s="228">
        <v>620</v>
      </c>
      <c r="N596" s="228" t="s">
        <v>75</v>
      </c>
      <c r="O596" s="228" t="s">
        <v>75</v>
      </c>
      <c r="P596" s="228">
        <v>300</v>
      </c>
      <c r="Q596" s="228" t="s">
        <v>75</v>
      </c>
      <c r="R596" s="228" t="s">
        <v>75</v>
      </c>
      <c r="S596" s="228"/>
    </row>
    <row r="597" spans="1:19" x14ac:dyDescent="0.25">
      <c r="A597" s="228" t="s">
        <v>862</v>
      </c>
      <c r="B597" s="228" t="s">
        <v>1740</v>
      </c>
      <c r="C597" s="228" t="s">
        <v>866</v>
      </c>
      <c r="D597" s="228" t="s">
        <v>1512</v>
      </c>
      <c r="E597" s="228" t="s">
        <v>1674</v>
      </c>
      <c r="F597" s="245" t="s">
        <v>886</v>
      </c>
      <c r="G597" s="228" t="s">
        <v>75</v>
      </c>
      <c r="H597" s="245" t="s">
        <v>1092</v>
      </c>
      <c r="I597" s="228" t="s">
        <v>75</v>
      </c>
      <c r="J597" s="228" t="s">
        <v>75</v>
      </c>
      <c r="K597" s="228">
        <v>441</v>
      </c>
      <c r="L597" s="228" t="s">
        <v>75</v>
      </c>
      <c r="M597" s="228">
        <v>351</v>
      </c>
      <c r="N597" s="228" t="s">
        <v>75</v>
      </c>
      <c r="O597" s="228" t="s">
        <v>75</v>
      </c>
      <c r="P597" s="228">
        <v>49</v>
      </c>
      <c r="Q597" s="228" t="s">
        <v>75</v>
      </c>
      <c r="R597" s="228" t="s">
        <v>75</v>
      </c>
      <c r="S597" s="228"/>
    </row>
    <row r="598" spans="1:19" x14ac:dyDescent="0.25">
      <c r="A598" s="228" t="s">
        <v>746</v>
      </c>
      <c r="B598" s="228" t="s">
        <v>1427</v>
      </c>
      <c r="C598" s="228" t="s">
        <v>866</v>
      </c>
      <c r="D598" s="228" t="s">
        <v>1428</v>
      </c>
      <c r="E598" s="228" t="s">
        <v>75</v>
      </c>
      <c r="F598" s="245" t="s">
        <v>888</v>
      </c>
      <c r="G598" s="228" t="s">
        <v>75</v>
      </c>
      <c r="H598" s="245" t="s">
        <v>1244</v>
      </c>
      <c r="I598" s="228" t="s">
        <v>75</v>
      </c>
      <c r="J598" s="228" t="s">
        <v>80</v>
      </c>
      <c r="K598" s="228">
        <v>380</v>
      </c>
      <c r="L598" s="228" t="s">
        <v>75</v>
      </c>
      <c r="M598" s="228">
        <v>602</v>
      </c>
      <c r="N598" s="228" t="s">
        <v>75</v>
      </c>
      <c r="O598" s="228" t="s">
        <v>75</v>
      </c>
      <c r="P598" s="228">
        <v>58</v>
      </c>
      <c r="Q598" s="228" t="s">
        <v>75</v>
      </c>
      <c r="R598" s="228" t="s">
        <v>75</v>
      </c>
      <c r="S598" s="228"/>
    </row>
    <row r="599" spans="1:19" x14ac:dyDescent="0.25">
      <c r="A599" s="228" t="s">
        <v>1741</v>
      </c>
      <c r="B599" s="228" t="s">
        <v>1427</v>
      </c>
      <c r="C599" s="228" t="s">
        <v>866</v>
      </c>
      <c r="D599" s="228" t="s">
        <v>1428</v>
      </c>
      <c r="E599" s="228" t="s">
        <v>75</v>
      </c>
      <c r="F599" s="245" t="s">
        <v>907</v>
      </c>
      <c r="G599" s="228" t="s">
        <v>75</v>
      </c>
      <c r="H599" s="245" t="s">
        <v>1287</v>
      </c>
      <c r="I599" s="228" t="s">
        <v>75</v>
      </c>
      <c r="J599" s="228" t="s">
        <v>80</v>
      </c>
      <c r="K599" s="228">
        <v>380</v>
      </c>
      <c r="L599" s="228" t="s">
        <v>75</v>
      </c>
      <c r="M599" s="228">
        <v>602</v>
      </c>
      <c r="N599" s="228" t="s">
        <v>75</v>
      </c>
      <c r="O599" s="228" t="s">
        <v>75</v>
      </c>
      <c r="P599" s="228">
        <v>58</v>
      </c>
      <c r="Q599" s="228" t="s">
        <v>75</v>
      </c>
      <c r="R599" s="228" t="s">
        <v>75</v>
      </c>
      <c r="S599" s="228"/>
    </row>
    <row r="600" spans="1:19" x14ac:dyDescent="0.25">
      <c r="A600" s="228" t="s">
        <v>1742</v>
      </c>
      <c r="B600" s="228" t="s">
        <v>1002</v>
      </c>
      <c r="C600" s="228" t="s">
        <v>866</v>
      </c>
      <c r="D600" s="228" t="s">
        <v>1512</v>
      </c>
      <c r="E600" s="228" t="s">
        <v>1718</v>
      </c>
      <c r="F600" s="245" t="s">
        <v>869</v>
      </c>
      <c r="G600" s="228" t="s">
        <v>75</v>
      </c>
      <c r="H600" s="245" t="s">
        <v>870</v>
      </c>
      <c r="I600" s="228" t="s">
        <v>75</v>
      </c>
      <c r="J600" s="228" t="s">
        <v>75</v>
      </c>
      <c r="K600" s="228">
        <v>380</v>
      </c>
      <c r="L600" s="228" t="s">
        <v>75</v>
      </c>
      <c r="M600" s="228">
        <v>500</v>
      </c>
      <c r="N600" s="228" t="s">
        <v>75</v>
      </c>
      <c r="O600" s="228" t="s">
        <v>75</v>
      </c>
      <c r="P600" s="228">
        <v>22.2</v>
      </c>
      <c r="Q600" s="228" t="s">
        <v>75</v>
      </c>
      <c r="R600" s="228" t="s">
        <v>75</v>
      </c>
      <c r="S600" s="228"/>
    </row>
    <row r="601" spans="1:19" x14ac:dyDescent="0.25">
      <c r="A601" s="228" t="s">
        <v>1743</v>
      </c>
      <c r="B601" s="228" t="s">
        <v>75</v>
      </c>
      <c r="C601" s="228" t="s">
        <v>866</v>
      </c>
      <c r="D601" s="228" t="s">
        <v>1512</v>
      </c>
      <c r="E601" s="228" t="s">
        <v>75</v>
      </c>
      <c r="F601" s="245" t="s">
        <v>910</v>
      </c>
      <c r="G601" s="228" t="s">
        <v>75</v>
      </c>
      <c r="H601" s="245" t="s">
        <v>1744</v>
      </c>
      <c r="I601" s="228" t="s">
        <v>75</v>
      </c>
      <c r="J601" s="228" t="s">
        <v>75</v>
      </c>
      <c r="K601" s="228">
        <v>380</v>
      </c>
      <c r="L601" s="228" t="s">
        <v>75</v>
      </c>
      <c r="M601" s="228">
        <v>694</v>
      </c>
      <c r="N601" s="228" t="s">
        <v>75</v>
      </c>
      <c r="O601" s="228" t="s">
        <v>75</v>
      </c>
      <c r="P601" s="228">
        <v>22.2</v>
      </c>
      <c r="Q601" s="228" t="s">
        <v>75</v>
      </c>
      <c r="R601" s="228" t="s">
        <v>75</v>
      </c>
      <c r="S601" s="228"/>
    </row>
    <row r="602" spans="1:19" x14ac:dyDescent="0.25">
      <c r="A602" s="228" t="s">
        <v>833</v>
      </c>
      <c r="B602" s="228" t="s">
        <v>75</v>
      </c>
      <c r="C602" s="228" t="s">
        <v>75</v>
      </c>
      <c r="D602" s="228" t="s">
        <v>1720</v>
      </c>
      <c r="E602" s="228" t="s">
        <v>75</v>
      </c>
      <c r="F602" s="245" t="s">
        <v>893</v>
      </c>
      <c r="G602" s="228" t="s">
        <v>75</v>
      </c>
      <c r="H602" s="245" t="s">
        <v>1744</v>
      </c>
      <c r="I602" s="228" t="s">
        <v>75</v>
      </c>
      <c r="J602" s="228" t="s">
        <v>75</v>
      </c>
      <c r="K602" s="228">
        <v>380</v>
      </c>
      <c r="L602" s="228" t="s">
        <v>75</v>
      </c>
      <c r="M602" s="228">
        <v>637</v>
      </c>
      <c r="N602" s="228" t="s">
        <v>75</v>
      </c>
      <c r="O602" s="228" t="s">
        <v>75</v>
      </c>
      <c r="P602" s="228">
        <v>22.2</v>
      </c>
      <c r="Q602" s="228" t="s">
        <v>75</v>
      </c>
      <c r="R602" s="228" t="s">
        <v>75</v>
      </c>
      <c r="S602" s="228"/>
    </row>
    <row r="603" spans="1:19" x14ac:dyDescent="0.25">
      <c r="A603" s="228" t="s">
        <v>1745</v>
      </c>
      <c r="B603" s="228" t="s">
        <v>1071</v>
      </c>
      <c r="C603" s="228" t="s">
        <v>1746</v>
      </c>
      <c r="D603" s="228" t="s">
        <v>1322</v>
      </c>
      <c r="E603" s="228" t="s">
        <v>1738</v>
      </c>
      <c r="F603" s="245" t="s">
        <v>893</v>
      </c>
      <c r="G603" s="228" t="s">
        <v>75</v>
      </c>
      <c r="H603" s="245" t="s">
        <v>912</v>
      </c>
      <c r="I603" s="228" t="s">
        <v>75</v>
      </c>
      <c r="J603" s="228" t="s">
        <v>1106</v>
      </c>
      <c r="K603" s="228">
        <v>540</v>
      </c>
      <c r="L603" s="228" t="s">
        <v>75</v>
      </c>
      <c r="M603" s="228">
        <v>624</v>
      </c>
      <c r="N603" s="228" t="s">
        <v>75</v>
      </c>
      <c r="O603" s="228" t="s">
        <v>75</v>
      </c>
      <c r="P603" s="228">
        <v>300</v>
      </c>
      <c r="Q603" s="228" t="s">
        <v>75</v>
      </c>
      <c r="R603" s="228" t="s">
        <v>75</v>
      </c>
      <c r="S603" s="228"/>
    </row>
    <row r="604" spans="1:19" x14ac:dyDescent="0.25">
      <c r="A604" s="228" t="s">
        <v>1747</v>
      </c>
      <c r="B604" s="228" t="s">
        <v>1071</v>
      </c>
      <c r="C604" s="228" t="s">
        <v>925</v>
      </c>
      <c r="D604" s="228" t="s">
        <v>1322</v>
      </c>
      <c r="E604" s="228" t="s">
        <v>885</v>
      </c>
      <c r="F604" s="245" t="s">
        <v>878</v>
      </c>
      <c r="G604" s="228" t="s">
        <v>75</v>
      </c>
      <c r="H604" s="228">
        <v>28</v>
      </c>
      <c r="I604" s="228" t="s">
        <v>75</v>
      </c>
      <c r="J604" s="228" t="s">
        <v>1106</v>
      </c>
      <c r="K604" s="228">
        <v>540</v>
      </c>
      <c r="L604" s="228" t="s">
        <v>75</v>
      </c>
      <c r="M604" s="228">
        <v>657</v>
      </c>
      <c r="N604" s="228" t="s">
        <v>75</v>
      </c>
      <c r="O604" s="228" t="s">
        <v>75</v>
      </c>
      <c r="P604" s="228">
        <v>300</v>
      </c>
      <c r="Q604" s="228" t="s">
        <v>75</v>
      </c>
      <c r="R604" s="228" t="s">
        <v>75</v>
      </c>
      <c r="S604" s="228"/>
    </row>
    <row r="605" spans="1:19" x14ac:dyDescent="0.25">
      <c r="A605" s="228" t="s">
        <v>1748</v>
      </c>
      <c r="B605" s="228" t="s">
        <v>1071</v>
      </c>
      <c r="C605" s="228" t="s">
        <v>925</v>
      </c>
      <c r="D605" s="228" t="s">
        <v>1322</v>
      </c>
      <c r="E605" s="228" t="s">
        <v>885</v>
      </c>
      <c r="F605" s="245" t="s">
        <v>878</v>
      </c>
      <c r="G605" s="228" t="s">
        <v>75</v>
      </c>
      <c r="H605" s="228">
        <v>26</v>
      </c>
      <c r="I605" s="228" t="s">
        <v>75</v>
      </c>
      <c r="J605" s="228" t="s">
        <v>1106</v>
      </c>
      <c r="K605" s="228">
        <v>540</v>
      </c>
      <c r="L605" s="228" t="s">
        <v>75</v>
      </c>
      <c r="M605" s="228">
        <v>657</v>
      </c>
      <c r="N605" s="228" t="s">
        <v>75</v>
      </c>
      <c r="O605" s="228" t="s">
        <v>75</v>
      </c>
      <c r="P605" s="228">
        <v>300</v>
      </c>
      <c r="Q605" s="228" t="s">
        <v>75</v>
      </c>
      <c r="R605" s="228" t="s">
        <v>75</v>
      </c>
      <c r="S605" s="228"/>
    </row>
    <row r="606" spans="1:19" x14ac:dyDescent="0.25">
      <c r="A606" s="228" t="s">
        <v>1749</v>
      </c>
      <c r="B606" s="228" t="s">
        <v>1115</v>
      </c>
      <c r="C606" s="228" t="s">
        <v>925</v>
      </c>
      <c r="D606" s="228" t="s">
        <v>1322</v>
      </c>
      <c r="E606" s="228" t="s">
        <v>1750</v>
      </c>
      <c r="F606" s="245" t="s">
        <v>896</v>
      </c>
      <c r="G606" s="228" t="s">
        <v>75</v>
      </c>
      <c r="H606" s="228">
        <v>28</v>
      </c>
      <c r="I606" s="228" t="s">
        <v>75</v>
      </c>
      <c r="J606" s="228" t="s">
        <v>75</v>
      </c>
      <c r="K606" s="228">
        <v>380</v>
      </c>
      <c r="L606" s="228" t="s">
        <v>75</v>
      </c>
      <c r="M606" s="228">
        <v>603</v>
      </c>
      <c r="N606" s="228" t="s">
        <v>75</v>
      </c>
      <c r="O606" s="228" t="s">
        <v>75</v>
      </c>
      <c r="P606" s="228">
        <v>58</v>
      </c>
      <c r="Q606" s="228" t="s">
        <v>75</v>
      </c>
      <c r="R606" s="228" t="s">
        <v>75</v>
      </c>
      <c r="S606" s="228"/>
    </row>
    <row r="607" spans="1:19" x14ac:dyDescent="0.25">
      <c r="A607" s="228" t="s">
        <v>1751</v>
      </c>
      <c r="B607" s="228" t="s">
        <v>1752</v>
      </c>
      <c r="C607" s="228" t="s">
        <v>925</v>
      </c>
      <c r="D607" s="228" t="s">
        <v>1753</v>
      </c>
      <c r="E607" s="228" t="s">
        <v>946</v>
      </c>
      <c r="F607" s="245" t="s">
        <v>879</v>
      </c>
      <c r="G607" s="228" t="s">
        <v>75</v>
      </c>
      <c r="H607" s="228">
        <v>22</v>
      </c>
      <c r="I607" s="228" t="s">
        <v>75</v>
      </c>
      <c r="J607" s="228" t="s">
        <v>75</v>
      </c>
      <c r="K607" s="228">
        <v>340</v>
      </c>
      <c r="L607" s="228" t="s">
        <v>75</v>
      </c>
      <c r="M607" s="228">
        <v>500</v>
      </c>
      <c r="N607" s="228" t="s">
        <v>75</v>
      </c>
      <c r="O607" s="228" t="s">
        <v>75</v>
      </c>
      <c r="P607" s="228">
        <v>48</v>
      </c>
      <c r="Q607" s="228" t="s">
        <v>75</v>
      </c>
      <c r="R607" s="228" t="s">
        <v>75</v>
      </c>
      <c r="S607" s="228"/>
    </row>
    <row r="608" spans="1:19" x14ac:dyDescent="0.25">
      <c r="A608" s="228" t="s">
        <v>1754</v>
      </c>
      <c r="B608" s="228" t="s">
        <v>1715</v>
      </c>
      <c r="C608" s="228" t="s">
        <v>864</v>
      </c>
      <c r="D608" s="228" t="s">
        <v>1716</v>
      </c>
      <c r="E608" s="228" t="s">
        <v>75</v>
      </c>
      <c r="F608" s="228">
        <v>1020</v>
      </c>
      <c r="G608" s="228" t="s">
        <v>75</v>
      </c>
      <c r="H608" s="228">
        <v>21.5</v>
      </c>
      <c r="I608" s="228" t="s">
        <v>75</v>
      </c>
      <c r="J608" s="228" t="s">
        <v>75</v>
      </c>
      <c r="K608" s="228">
        <v>392</v>
      </c>
      <c r="L608" s="228" t="s">
        <v>75</v>
      </c>
      <c r="M608" s="228">
        <v>562</v>
      </c>
      <c r="N608" s="228" t="s">
        <v>75</v>
      </c>
      <c r="O608" s="228" t="s">
        <v>75</v>
      </c>
      <c r="P608" s="228">
        <v>40</v>
      </c>
      <c r="Q608" s="228" t="s">
        <v>75</v>
      </c>
      <c r="R608" s="228" t="s">
        <v>75</v>
      </c>
      <c r="S608" s="228"/>
    </row>
    <row r="609" spans="1:19" x14ac:dyDescent="0.25">
      <c r="A609" s="228" t="s">
        <v>1755</v>
      </c>
      <c r="B609" s="228" t="s">
        <v>966</v>
      </c>
      <c r="C609" s="228" t="s">
        <v>864</v>
      </c>
      <c r="D609" s="228" t="s">
        <v>1291</v>
      </c>
      <c r="E609" s="228" t="s">
        <v>75</v>
      </c>
      <c r="F609" s="228">
        <v>1020</v>
      </c>
      <c r="G609" s="228" t="s">
        <v>75</v>
      </c>
      <c r="H609" s="228">
        <v>21.5</v>
      </c>
      <c r="I609" s="228" t="s">
        <v>75</v>
      </c>
      <c r="J609" s="228" t="s">
        <v>80</v>
      </c>
      <c r="K609" s="228">
        <v>540</v>
      </c>
      <c r="L609" s="228" t="s">
        <v>75</v>
      </c>
      <c r="M609" s="228">
        <v>620</v>
      </c>
      <c r="N609" s="228" t="s">
        <v>75</v>
      </c>
      <c r="O609" s="228" t="s">
        <v>75</v>
      </c>
      <c r="P609" s="228">
        <v>300</v>
      </c>
      <c r="Q609" s="228" t="s">
        <v>75</v>
      </c>
      <c r="R609" s="228" t="s">
        <v>75</v>
      </c>
      <c r="S609" s="228"/>
    </row>
    <row r="610" spans="1:19" x14ac:dyDescent="0.25">
      <c r="A610" s="228" t="s">
        <v>1756</v>
      </c>
      <c r="B610" s="228" t="s">
        <v>1112</v>
      </c>
      <c r="C610" s="228" t="s">
        <v>883</v>
      </c>
      <c r="D610" s="228" t="s">
        <v>1322</v>
      </c>
      <c r="E610" s="228" t="s">
        <v>885</v>
      </c>
      <c r="F610" s="245" t="s">
        <v>886</v>
      </c>
      <c r="G610" s="228" t="s">
        <v>75</v>
      </c>
      <c r="H610" s="245" t="s">
        <v>1244</v>
      </c>
      <c r="I610" s="228" t="s">
        <v>75</v>
      </c>
      <c r="J610" s="228" t="s">
        <v>80</v>
      </c>
      <c r="K610" s="228">
        <v>441</v>
      </c>
      <c r="L610" s="228" t="s">
        <v>75</v>
      </c>
      <c r="M610" s="228">
        <v>551</v>
      </c>
      <c r="N610" s="228" t="s">
        <v>75</v>
      </c>
      <c r="O610" s="228" t="s">
        <v>75</v>
      </c>
      <c r="P610" s="228">
        <v>49</v>
      </c>
      <c r="Q610" s="228" t="s">
        <v>75</v>
      </c>
      <c r="R610" s="228" t="s">
        <v>75</v>
      </c>
      <c r="S610" s="228"/>
    </row>
    <row r="611" spans="1:19" x14ac:dyDescent="0.25">
      <c r="A611" s="228" t="s">
        <v>1757</v>
      </c>
      <c r="B611" s="228" t="s">
        <v>1071</v>
      </c>
      <c r="C611" s="228" t="s">
        <v>925</v>
      </c>
      <c r="D611" s="228" t="s">
        <v>1322</v>
      </c>
      <c r="E611" s="228" t="s">
        <v>885</v>
      </c>
      <c r="F611" s="245" t="s">
        <v>878</v>
      </c>
      <c r="G611" s="228" t="s">
        <v>75</v>
      </c>
      <c r="H611" s="228">
        <v>26</v>
      </c>
      <c r="I611" s="228" t="s">
        <v>75</v>
      </c>
      <c r="J611" s="228" t="s">
        <v>1106</v>
      </c>
      <c r="K611" s="228">
        <v>540</v>
      </c>
      <c r="L611" s="228" t="s">
        <v>75</v>
      </c>
      <c r="M611" s="228">
        <v>657</v>
      </c>
      <c r="N611" s="228" t="s">
        <v>75</v>
      </c>
      <c r="O611" s="228" t="s">
        <v>75</v>
      </c>
      <c r="P611" s="228">
        <v>300</v>
      </c>
      <c r="Q611" s="228" t="s">
        <v>75</v>
      </c>
      <c r="R611" s="228" t="s">
        <v>75</v>
      </c>
      <c r="S611" s="228"/>
    </row>
    <row r="612" spans="1:19" x14ac:dyDescent="0.25">
      <c r="A612" s="228" t="s">
        <v>1758</v>
      </c>
      <c r="B612" s="228" t="s">
        <v>1759</v>
      </c>
      <c r="C612" s="228" t="s">
        <v>864</v>
      </c>
      <c r="D612" s="228" t="s">
        <v>945</v>
      </c>
      <c r="E612" s="228" t="s">
        <v>75</v>
      </c>
      <c r="F612" s="228">
        <v>1020</v>
      </c>
      <c r="G612" s="228" t="s">
        <v>75</v>
      </c>
      <c r="H612" s="228">
        <v>16</v>
      </c>
      <c r="I612" s="228" t="s">
        <v>75</v>
      </c>
      <c r="J612" s="228" t="s">
        <v>75</v>
      </c>
      <c r="K612" s="228">
        <v>390</v>
      </c>
      <c r="L612" s="228" t="s">
        <v>75</v>
      </c>
      <c r="M612" s="228">
        <v>569</v>
      </c>
      <c r="N612" s="228" t="s">
        <v>75</v>
      </c>
      <c r="O612" s="228" t="s">
        <v>75</v>
      </c>
      <c r="P612" s="228">
        <v>50</v>
      </c>
      <c r="Q612" s="228" t="s">
        <v>75</v>
      </c>
      <c r="R612" s="228" t="s">
        <v>75</v>
      </c>
      <c r="S612" s="228"/>
    </row>
    <row r="613" spans="1:19" x14ac:dyDescent="0.25">
      <c r="A613" s="228" t="s">
        <v>1760</v>
      </c>
      <c r="B613" s="228" t="s">
        <v>1715</v>
      </c>
      <c r="C613" s="228" t="s">
        <v>864</v>
      </c>
      <c r="D613" s="228" t="s">
        <v>1716</v>
      </c>
      <c r="E613" s="228" t="s">
        <v>75</v>
      </c>
      <c r="F613" s="228">
        <v>1020</v>
      </c>
      <c r="G613" s="228" t="s">
        <v>75</v>
      </c>
      <c r="H613" s="228">
        <v>21.5</v>
      </c>
      <c r="I613" s="228" t="s">
        <v>75</v>
      </c>
      <c r="J613" s="228" t="s">
        <v>75</v>
      </c>
      <c r="K613" s="228">
        <v>392</v>
      </c>
      <c r="L613" s="228" t="s">
        <v>75</v>
      </c>
      <c r="M613" s="228">
        <v>562</v>
      </c>
      <c r="N613" s="228" t="s">
        <v>75</v>
      </c>
      <c r="O613" s="228" t="s">
        <v>75</v>
      </c>
      <c r="P613" s="228">
        <v>60</v>
      </c>
      <c r="Q613" s="228" t="s">
        <v>75</v>
      </c>
      <c r="R613" s="228" t="s">
        <v>75</v>
      </c>
      <c r="S613" s="228"/>
    </row>
    <row r="614" spans="1:19" x14ac:dyDescent="0.25">
      <c r="A614" s="228" t="s">
        <v>1761</v>
      </c>
      <c r="B614" s="228" t="s">
        <v>966</v>
      </c>
      <c r="C614" s="228" t="s">
        <v>864</v>
      </c>
      <c r="D614" s="228" t="s">
        <v>1291</v>
      </c>
      <c r="E614" s="228" t="s">
        <v>75</v>
      </c>
      <c r="F614" s="228">
        <v>1020</v>
      </c>
      <c r="G614" s="228" t="s">
        <v>75</v>
      </c>
      <c r="H614" s="228">
        <v>21.5</v>
      </c>
      <c r="I614" s="228" t="s">
        <v>75</v>
      </c>
      <c r="J614" s="228" t="s">
        <v>80</v>
      </c>
      <c r="K614" s="228">
        <v>540</v>
      </c>
      <c r="L614" s="228" t="s">
        <v>75</v>
      </c>
      <c r="M614" s="228">
        <v>620</v>
      </c>
      <c r="N614" s="228" t="s">
        <v>75</v>
      </c>
      <c r="O614" s="228" t="s">
        <v>75</v>
      </c>
      <c r="P614" s="228">
        <v>300</v>
      </c>
      <c r="Q614" s="228" t="s">
        <v>75</v>
      </c>
      <c r="R614" s="228" t="s">
        <v>75</v>
      </c>
      <c r="S614" s="228"/>
    </row>
    <row r="615" spans="1:19" x14ac:dyDescent="0.25">
      <c r="A615" s="228" t="s">
        <v>745</v>
      </c>
      <c r="B615" s="228" t="s">
        <v>1628</v>
      </c>
      <c r="C615" s="228" t="s">
        <v>866</v>
      </c>
      <c r="D615" s="228" t="s">
        <v>1728</v>
      </c>
      <c r="E615" s="228" t="s">
        <v>75</v>
      </c>
      <c r="F615" s="245" t="s">
        <v>886</v>
      </c>
      <c r="G615" s="228" t="s">
        <v>75</v>
      </c>
      <c r="H615" s="245" t="s">
        <v>1244</v>
      </c>
      <c r="I615" s="228" t="s">
        <v>75</v>
      </c>
      <c r="J615" s="228" t="s">
        <v>80</v>
      </c>
      <c r="K615" s="228">
        <v>440</v>
      </c>
      <c r="L615" s="228" t="s">
        <v>75</v>
      </c>
      <c r="M615" s="228">
        <v>623</v>
      </c>
      <c r="N615" s="228" t="s">
        <v>75</v>
      </c>
      <c r="O615" s="228" t="s">
        <v>75</v>
      </c>
      <c r="P615" s="228">
        <v>49</v>
      </c>
      <c r="Q615" s="228" t="s">
        <v>75</v>
      </c>
      <c r="R615" s="228" t="s">
        <v>75</v>
      </c>
      <c r="S615" s="228"/>
    </row>
    <row r="616" spans="1:19" x14ac:dyDescent="0.25">
      <c r="A616" s="228" t="s">
        <v>1762</v>
      </c>
      <c r="B616" s="228" t="s">
        <v>1266</v>
      </c>
      <c r="C616" s="228" t="s">
        <v>883</v>
      </c>
      <c r="D616" s="228" t="s">
        <v>1763</v>
      </c>
      <c r="E616" s="228" t="s">
        <v>885</v>
      </c>
      <c r="F616" s="245" t="s">
        <v>888</v>
      </c>
      <c r="G616" s="228" t="s">
        <v>75</v>
      </c>
      <c r="H616" s="245" t="s">
        <v>1244</v>
      </c>
      <c r="I616" s="228" t="s">
        <v>75</v>
      </c>
      <c r="J616" s="228" t="s">
        <v>80</v>
      </c>
      <c r="K616" s="228">
        <v>441</v>
      </c>
      <c r="L616" s="228" t="s">
        <v>75</v>
      </c>
      <c r="M616" s="228">
        <v>602</v>
      </c>
      <c r="N616" s="228" t="s">
        <v>75</v>
      </c>
      <c r="O616" s="228" t="s">
        <v>75</v>
      </c>
      <c r="P616" s="228">
        <v>49</v>
      </c>
      <c r="Q616" s="228" t="s">
        <v>75</v>
      </c>
      <c r="R616" s="228" t="s">
        <v>75</v>
      </c>
      <c r="S616" s="228"/>
    </row>
    <row r="617" spans="1:19" x14ac:dyDescent="0.25">
      <c r="A617" s="228" t="s">
        <v>1764</v>
      </c>
      <c r="B617" s="228" t="s">
        <v>1427</v>
      </c>
      <c r="C617" s="228" t="s">
        <v>866</v>
      </c>
      <c r="D617" s="228" t="s">
        <v>1428</v>
      </c>
      <c r="E617" s="228" t="s">
        <v>75</v>
      </c>
      <c r="F617" s="245" t="s">
        <v>907</v>
      </c>
      <c r="G617" s="228" t="s">
        <v>75</v>
      </c>
      <c r="H617" s="245" t="s">
        <v>1287</v>
      </c>
      <c r="I617" s="228" t="s">
        <v>75</v>
      </c>
      <c r="J617" s="228" t="s">
        <v>80</v>
      </c>
      <c r="K617" s="228">
        <v>380</v>
      </c>
      <c r="L617" s="228" t="s">
        <v>75</v>
      </c>
      <c r="M617" s="228">
        <v>602</v>
      </c>
      <c r="N617" s="228" t="s">
        <v>75</v>
      </c>
      <c r="O617" s="228" t="s">
        <v>75</v>
      </c>
      <c r="P617" s="228">
        <v>58</v>
      </c>
      <c r="Q617" s="228" t="s">
        <v>75</v>
      </c>
      <c r="R617" s="228" t="s">
        <v>75</v>
      </c>
      <c r="S617" s="228"/>
    </row>
    <row r="618" spans="1:19" x14ac:dyDescent="0.25">
      <c r="A618" s="228" t="s">
        <v>1765</v>
      </c>
      <c r="B618" s="228" t="s">
        <v>1266</v>
      </c>
      <c r="C618" s="228" t="s">
        <v>883</v>
      </c>
      <c r="D618" s="228" t="s">
        <v>1763</v>
      </c>
      <c r="E618" s="228" t="s">
        <v>885</v>
      </c>
      <c r="F618" s="245" t="s">
        <v>869</v>
      </c>
      <c r="G618" s="228" t="s">
        <v>75</v>
      </c>
      <c r="H618" s="245" t="s">
        <v>980</v>
      </c>
      <c r="I618" s="228" t="s">
        <v>75</v>
      </c>
      <c r="J618" s="228" t="s">
        <v>80</v>
      </c>
      <c r="K618" s="228">
        <v>441</v>
      </c>
      <c r="L618" s="228" t="s">
        <v>75</v>
      </c>
      <c r="M618" s="228">
        <v>571</v>
      </c>
      <c r="N618" s="228" t="s">
        <v>75</v>
      </c>
      <c r="O618" s="228" t="s">
        <v>75</v>
      </c>
      <c r="P618" s="228">
        <v>49</v>
      </c>
      <c r="Q618" s="228" t="s">
        <v>75</v>
      </c>
      <c r="R618" s="228" t="s">
        <v>75</v>
      </c>
      <c r="S618" s="228"/>
    </row>
    <row r="619" spans="1:19" x14ac:dyDescent="0.25">
      <c r="A619" s="228" t="s">
        <v>1766</v>
      </c>
      <c r="B619" s="228" t="s">
        <v>1071</v>
      </c>
      <c r="C619" s="228" t="s">
        <v>925</v>
      </c>
      <c r="D619" s="228" t="s">
        <v>1322</v>
      </c>
      <c r="E619" s="228" t="s">
        <v>885</v>
      </c>
      <c r="F619" s="245" t="s">
        <v>878</v>
      </c>
      <c r="G619" s="228" t="s">
        <v>75</v>
      </c>
      <c r="H619" s="228">
        <v>26</v>
      </c>
      <c r="I619" s="228" t="s">
        <v>75</v>
      </c>
      <c r="J619" s="228" t="s">
        <v>1106</v>
      </c>
      <c r="K619" s="228">
        <v>540</v>
      </c>
      <c r="L619" s="228" t="s">
        <v>75</v>
      </c>
      <c r="M619" s="228">
        <v>657</v>
      </c>
      <c r="N619" s="228" t="s">
        <v>75</v>
      </c>
      <c r="O619" s="228" t="s">
        <v>75</v>
      </c>
      <c r="P619" s="228">
        <v>300</v>
      </c>
      <c r="Q619" s="228" t="s">
        <v>75</v>
      </c>
      <c r="R619" s="228" t="s">
        <v>75</v>
      </c>
      <c r="S619" s="228"/>
    </row>
    <row r="620" spans="1:19" x14ac:dyDescent="0.25">
      <c r="A620" s="228" t="s">
        <v>1767</v>
      </c>
      <c r="B620" s="228" t="s">
        <v>1759</v>
      </c>
      <c r="C620" s="228" t="s">
        <v>864</v>
      </c>
      <c r="D620" s="228" t="s">
        <v>945</v>
      </c>
      <c r="E620" s="228" t="s">
        <v>75</v>
      </c>
      <c r="F620" s="228">
        <v>1020</v>
      </c>
      <c r="G620" s="228" t="s">
        <v>75</v>
      </c>
      <c r="H620" s="228">
        <v>16</v>
      </c>
      <c r="I620" s="228" t="s">
        <v>75</v>
      </c>
      <c r="J620" s="228" t="s">
        <v>75</v>
      </c>
      <c r="K620" s="228">
        <v>390</v>
      </c>
      <c r="L620" s="228" t="s">
        <v>75</v>
      </c>
      <c r="M620" s="228">
        <v>569</v>
      </c>
      <c r="N620" s="228" t="s">
        <v>75</v>
      </c>
      <c r="O620" s="228" t="s">
        <v>75</v>
      </c>
      <c r="P620" s="228">
        <v>50</v>
      </c>
      <c r="Q620" s="228" t="s">
        <v>75</v>
      </c>
      <c r="R620" s="228" t="s">
        <v>75</v>
      </c>
      <c r="S620" s="228"/>
    </row>
    <row r="621" spans="1:19" x14ac:dyDescent="0.25">
      <c r="A621" s="228" t="s">
        <v>1768</v>
      </c>
      <c r="B621" s="228" t="s">
        <v>1715</v>
      </c>
      <c r="C621" s="228" t="s">
        <v>864</v>
      </c>
      <c r="D621" s="228" t="s">
        <v>1716</v>
      </c>
      <c r="E621" s="228" t="s">
        <v>75</v>
      </c>
      <c r="F621" s="228">
        <v>1020</v>
      </c>
      <c r="G621" s="228" t="s">
        <v>75</v>
      </c>
      <c r="H621" s="228">
        <v>21.5</v>
      </c>
      <c r="I621" s="228" t="s">
        <v>75</v>
      </c>
      <c r="J621" s="228" t="s">
        <v>75</v>
      </c>
      <c r="K621" s="228">
        <v>392</v>
      </c>
      <c r="L621" s="228" t="s">
        <v>75</v>
      </c>
      <c r="M621" s="228">
        <v>562</v>
      </c>
      <c r="N621" s="228" t="s">
        <v>75</v>
      </c>
      <c r="O621" s="228" t="s">
        <v>75</v>
      </c>
      <c r="P621" s="228">
        <v>60</v>
      </c>
      <c r="Q621" s="228" t="s">
        <v>75</v>
      </c>
      <c r="R621" s="228" t="s">
        <v>75</v>
      </c>
      <c r="S621" s="228"/>
    </row>
    <row r="622" spans="1:19" x14ac:dyDescent="0.25">
      <c r="A622" s="228" t="s">
        <v>1769</v>
      </c>
      <c r="B622" s="228" t="s">
        <v>966</v>
      </c>
      <c r="C622" s="228" t="s">
        <v>864</v>
      </c>
      <c r="D622" s="228" t="s">
        <v>1291</v>
      </c>
      <c r="E622" s="228" t="s">
        <v>75</v>
      </c>
      <c r="F622" s="228">
        <v>1020</v>
      </c>
      <c r="G622" s="228" t="s">
        <v>75</v>
      </c>
      <c r="H622" s="228">
        <v>21.5</v>
      </c>
      <c r="I622" s="228" t="s">
        <v>75</v>
      </c>
      <c r="J622" s="228" t="s">
        <v>80</v>
      </c>
      <c r="K622" s="228">
        <v>540</v>
      </c>
      <c r="L622" s="228" t="s">
        <v>75</v>
      </c>
      <c r="M622" s="228">
        <v>620</v>
      </c>
      <c r="N622" s="228" t="s">
        <v>75</v>
      </c>
      <c r="O622" s="228" t="s">
        <v>75</v>
      </c>
      <c r="P622" s="228">
        <v>300</v>
      </c>
      <c r="Q622" s="228" t="s">
        <v>75</v>
      </c>
      <c r="R622" s="228" t="s">
        <v>75</v>
      </c>
      <c r="S622" s="228"/>
    </row>
    <row r="623" spans="1:19" x14ac:dyDescent="0.25">
      <c r="A623" s="228" t="s">
        <v>1770</v>
      </c>
      <c r="B623" s="228" t="s">
        <v>1175</v>
      </c>
      <c r="C623" s="228" t="s">
        <v>1771</v>
      </c>
      <c r="D623" s="228" t="s">
        <v>1291</v>
      </c>
      <c r="E623" s="228" t="s">
        <v>75</v>
      </c>
      <c r="F623" s="228">
        <v>1020</v>
      </c>
      <c r="G623" s="228" t="s">
        <v>75</v>
      </c>
      <c r="H623" s="228">
        <v>16</v>
      </c>
      <c r="I623" s="228" t="s">
        <v>75</v>
      </c>
      <c r="J623" s="228" t="s">
        <v>80</v>
      </c>
      <c r="K623" s="228">
        <v>520</v>
      </c>
      <c r="L623" s="228" t="s">
        <v>75</v>
      </c>
      <c r="M623" s="228">
        <v>610</v>
      </c>
      <c r="N623" s="228" t="s">
        <v>75</v>
      </c>
      <c r="O623" s="228" t="s">
        <v>75</v>
      </c>
      <c r="P623" s="228">
        <v>371</v>
      </c>
      <c r="Q623" s="228" t="s">
        <v>75</v>
      </c>
      <c r="R623" s="228" t="s">
        <v>75</v>
      </c>
      <c r="S623" s="228"/>
    </row>
    <row r="624" spans="1:19" x14ac:dyDescent="0.25">
      <c r="A624" s="228" t="s">
        <v>1772</v>
      </c>
      <c r="B624" s="228" t="s">
        <v>1112</v>
      </c>
      <c r="C624" s="228" t="s">
        <v>883</v>
      </c>
      <c r="D624" s="228" t="s">
        <v>1322</v>
      </c>
      <c r="E624" s="228" t="s">
        <v>885</v>
      </c>
      <c r="F624" s="245" t="s">
        <v>904</v>
      </c>
      <c r="G624" s="228" t="s">
        <v>75</v>
      </c>
      <c r="H624" s="245" t="s">
        <v>1178</v>
      </c>
      <c r="I624" s="228" t="s">
        <v>75</v>
      </c>
      <c r="J624" s="228" t="s">
        <v>80</v>
      </c>
      <c r="K624" s="228">
        <v>441</v>
      </c>
      <c r="L624" s="228" t="s">
        <v>75</v>
      </c>
      <c r="M624" s="228">
        <v>562</v>
      </c>
      <c r="N624" s="228" t="s">
        <v>75</v>
      </c>
      <c r="O624" s="228" t="s">
        <v>75</v>
      </c>
      <c r="P624" s="228">
        <v>49</v>
      </c>
      <c r="Q624" s="228" t="s">
        <v>75</v>
      </c>
      <c r="R624" s="228" t="s">
        <v>75</v>
      </c>
      <c r="S624" s="228"/>
    </row>
    <row r="625" spans="1:19" x14ac:dyDescent="0.25">
      <c r="A625" s="228" t="s">
        <v>1773</v>
      </c>
      <c r="B625" s="228" t="s">
        <v>1427</v>
      </c>
      <c r="C625" s="228" t="s">
        <v>883</v>
      </c>
      <c r="D625" s="228" t="s">
        <v>1774</v>
      </c>
      <c r="E625" s="228" t="s">
        <v>75</v>
      </c>
      <c r="F625" s="245" t="s">
        <v>888</v>
      </c>
      <c r="G625" s="228" t="s">
        <v>75</v>
      </c>
      <c r="H625" s="245" t="s">
        <v>1244</v>
      </c>
      <c r="I625" s="228" t="s">
        <v>75</v>
      </c>
      <c r="J625" s="228" t="s">
        <v>80</v>
      </c>
      <c r="K625" s="228">
        <v>380</v>
      </c>
      <c r="L625" s="228" t="s">
        <v>75</v>
      </c>
      <c r="M625" s="228">
        <v>602</v>
      </c>
      <c r="N625" s="228" t="s">
        <v>75</v>
      </c>
      <c r="O625" s="228" t="s">
        <v>75</v>
      </c>
      <c r="P625" s="228">
        <v>58</v>
      </c>
      <c r="Q625" s="228" t="s">
        <v>75</v>
      </c>
      <c r="R625" s="228" t="s">
        <v>75</v>
      </c>
      <c r="S625" s="228"/>
    </row>
    <row r="626" spans="1:19" x14ac:dyDescent="0.25">
      <c r="A626" s="228" t="s">
        <v>1775</v>
      </c>
      <c r="B626" s="228" t="s">
        <v>1195</v>
      </c>
      <c r="C626" s="228" t="s">
        <v>891</v>
      </c>
      <c r="D626" s="228" t="s">
        <v>1774</v>
      </c>
      <c r="E626" s="228" t="s">
        <v>75</v>
      </c>
      <c r="F626" s="245" t="s">
        <v>907</v>
      </c>
      <c r="G626" s="228" t="s">
        <v>75</v>
      </c>
      <c r="H626" s="245" t="s">
        <v>1287</v>
      </c>
      <c r="I626" s="228" t="s">
        <v>75</v>
      </c>
      <c r="J626" s="228" t="s">
        <v>80</v>
      </c>
      <c r="K626" s="228">
        <v>440</v>
      </c>
      <c r="L626" s="228" t="s">
        <v>75</v>
      </c>
      <c r="M626" s="228">
        <v>690</v>
      </c>
      <c r="N626" s="228" t="s">
        <v>75</v>
      </c>
      <c r="O626" s="228" t="s">
        <v>75</v>
      </c>
      <c r="P626" s="228">
        <v>49</v>
      </c>
      <c r="Q626" s="228" t="s">
        <v>75</v>
      </c>
      <c r="R626" s="228" t="s">
        <v>75</v>
      </c>
      <c r="S626" s="228"/>
    </row>
    <row r="627" spans="1:19" x14ac:dyDescent="0.25">
      <c r="A627" s="228" t="s">
        <v>1776</v>
      </c>
      <c r="B627" s="228" t="s">
        <v>1112</v>
      </c>
      <c r="C627" s="228" t="s">
        <v>925</v>
      </c>
      <c r="D627" s="228" t="s">
        <v>1322</v>
      </c>
      <c r="E627" s="228" t="s">
        <v>75</v>
      </c>
      <c r="F627" s="245" t="s">
        <v>878</v>
      </c>
      <c r="G627" s="228" t="s">
        <v>75</v>
      </c>
      <c r="H627" s="228">
        <v>26</v>
      </c>
      <c r="I627" s="228" t="s">
        <v>75</v>
      </c>
      <c r="J627" s="228" t="s">
        <v>80</v>
      </c>
      <c r="K627" s="228">
        <v>441</v>
      </c>
      <c r="L627" s="228" t="s">
        <v>75</v>
      </c>
      <c r="M627" s="228">
        <v>627</v>
      </c>
      <c r="N627" s="228" t="s">
        <v>75</v>
      </c>
      <c r="O627" s="228" t="s">
        <v>75</v>
      </c>
      <c r="P627" s="228">
        <v>49</v>
      </c>
      <c r="Q627" s="228" t="s">
        <v>75</v>
      </c>
      <c r="R627" s="228" t="s">
        <v>75</v>
      </c>
      <c r="S627" s="228"/>
    </row>
    <row r="628" spans="1:19" x14ac:dyDescent="0.25">
      <c r="A628" s="228" t="s">
        <v>1777</v>
      </c>
      <c r="B628" s="228" t="s">
        <v>1628</v>
      </c>
      <c r="C628" s="228" t="s">
        <v>925</v>
      </c>
      <c r="D628" s="228" t="s">
        <v>1728</v>
      </c>
      <c r="E628" s="228" t="s">
        <v>75</v>
      </c>
      <c r="F628" s="245" t="s">
        <v>1035</v>
      </c>
      <c r="G628" s="228" t="s">
        <v>75</v>
      </c>
      <c r="H628" s="228">
        <v>16</v>
      </c>
      <c r="I628" s="228" t="s">
        <v>75</v>
      </c>
      <c r="J628" s="228" t="s">
        <v>80</v>
      </c>
      <c r="K628" s="228">
        <v>440</v>
      </c>
      <c r="L628" s="228" t="s">
        <v>75</v>
      </c>
      <c r="M628" s="228">
        <v>603</v>
      </c>
      <c r="N628" s="228" t="s">
        <v>75</v>
      </c>
      <c r="O628" s="228" t="s">
        <v>75</v>
      </c>
      <c r="P628" s="228">
        <v>49</v>
      </c>
      <c r="Q628" s="228" t="s">
        <v>75</v>
      </c>
      <c r="R628" s="228" t="s">
        <v>75</v>
      </c>
      <c r="S628" s="228"/>
    </row>
    <row r="629" spans="1:19" x14ac:dyDescent="0.25">
      <c r="A629" s="228" t="s">
        <v>1778</v>
      </c>
      <c r="B629" s="228" t="s">
        <v>1628</v>
      </c>
      <c r="C629" s="228" t="s">
        <v>925</v>
      </c>
      <c r="D629" s="228" t="s">
        <v>1728</v>
      </c>
      <c r="E629" s="228" t="s">
        <v>75</v>
      </c>
      <c r="F629" s="245" t="s">
        <v>1041</v>
      </c>
      <c r="G629" s="228" t="s">
        <v>75</v>
      </c>
      <c r="H629" s="228">
        <v>16</v>
      </c>
      <c r="I629" s="228" t="s">
        <v>75</v>
      </c>
      <c r="J629" s="228" t="s">
        <v>80</v>
      </c>
      <c r="K629" s="228">
        <v>440</v>
      </c>
      <c r="L629" s="228" t="s">
        <v>75</v>
      </c>
      <c r="M629" s="228">
        <v>603</v>
      </c>
      <c r="N629" s="228" t="s">
        <v>75</v>
      </c>
      <c r="O629" s="228" t="s">
        <v>75</v>
      </c>
      <c r="P629" s="228">
        <v>49</v>
      </c>
      <c r="Q629" s="228" t="s">
        <v>75</v>
      </c>
      <c r="R629" s="228" t="s">
        <v>75</v>
      </c>
      <c r="S629" s="228"/>
    </row>
    <row r="630" spans="1:19" x14ac:dyDescent="0.25">
      <c r="A630" s="228" t="s">
        <v>1779</v>
      </c>
      <c r="B630" s="228" t="s">
        <v>1628</v>
      </c>
      <c r="C630" s="228" t="s">
        <v>925</v>
      </c>
      <c r="D630" s="228" t="s">
        <v>1728</v>
      </c>
      <c r="E630" s="228" t="s">
        <v>75</v>
      </c>
      <c r="F630" s="245" t="s">
        <v>896</v>
      </c>
      <c r="G630" s="228" t="s">
        <v>75</v>
      </c>
      <c r="H630" s="228">
        <v>16</v>
      </c>
      <c r="I630" s="228" t="s">
        <v>75</v>
      </c>
      <c r="J630" s="228" t="s">
        <v>80</v>
      </c>
      <c r="K630" s="228">
        <v>440</v>
      </c>
      <c r="L630" s="228" t="s">
        <v>75</v>
      </c>
      <c r="M630" s="228">
        <v>602</v>
      </c>
      <c r="N630" s="228" t="s">
        <v>75</v>
      </c>
      <c r="O630" s="228" t="s">
        <v>75</v>
      </c>
      <c r="P630" s="228">
        <v>49</v>
      </c>
      <c r="Q630" s="228" t="s">
        <v>75</v>
      </c>
      <c r="R630" s="228" t="s">
        <v>75</v>
      </c>
      <c r="S630" s="228"/>
    </row>
    <row r="631" spans="1:19" x14ac:dyDescent="0.25">
      <c r="A631" s="228" t="s">
        <v>1780</v>
      </c>
      <c r="B631" s="228" t="s">
        <v>1781</v>
      </c>
      <c r="C631" s="228" t="s">
        <v>1302</v>
      </c>
      <c r="D631" s="228" t="s">
        <v>1782</v>
      </c>
      <c r="E631" s="228" t="s">
        <v>885</v>
      </c>
      <c r="F631" s="245" t="s">
        <v>896</v>
      </c>
      <c r="G631" s="228" t="s">
        <v>75</v>
      </c>
      <c r="H631" s="228">
        <v>16</v>
      </c>
      <c r="I631" s="228" t="s">
        <v>75</v>
      </c>
      <c r="J631" s="228" t="s">
        <v>80</v>
      </c>
      <c r="K631" s="228">
        <v>386</v>
      </c>
      <c r="L631" s="228" t="s">
        <v>75</v>
      </c>
      <c r="M631" s="228">
        <v>530</v>
      </c>
      <c r="N631" s="228" t="s">
        <v>75</v>
      </c>
      <c r="O631" s="228" t="s">
        <v>75</v>
      </c>
      <c r="P631" s="228">
        <v>33.799999999999997</v>
      </c>
      <c r="Q631" s="228" t="s">
        <v>75</v>
      </c>
      <c r="R631" s="228" t="s">
        <v>75</v>
      </c>
      <c r="S631" s="228"/>
    </row>
    <row r="632" spans="1:19" x14ac:dyDescent="0.25">
      <c r="A632" s="228" t="s">
        <v>1783</v>
      </c>
      <c r="B632" s="228" t="s">
        <v>1759</v>
      </c>
      <c r="C632" s="228" t="s">
        <v>864</v>
      </c>
      <c r="D632" s="228" t="s">
        <v>945</v>
      </c>
      <c r="E632" s="228" t="s">
        <v>75</v>
      </c>
      <c r="F632" s="228">
        <v>1020</v>
      </c>
      <c r="G632" s="228" t="s">
        <v>75</v>
      </c>
      <c r="H632" s="228">
        <v>16</v>
      </c>
      <c r="I632" s="228" t="s">
        <v>75</v>
      </c>
      <c r="J632" s="228" t="s">
        <v>75</v>
      </c>
      <c r="K632" s="228">
        <v>390</v>
      </c>
      <c r="L632" s="228" t="s">
        <v>75</v>
      </c>
      <c r="M632" s="228">
        <v>569</v>
      </c>
      <c r="N632" s="228" t="s">
        <v>75</v>
      </c>
      <c r="O632" s="228" t="s">
        <v>75</v>
      </c>
      <c r="P632" s="228">
        <v>50</v>
      </c>
      <c r="Q632" s="228" t="s">
        <v>75</v>
      </c>
      <c r="R632" s="228" t="s">
        <v>75</v>
      </c>
      <c r="S632" s="228"/>
    </row>
    <row r="633" spans="1:19" x14ac:dyDescent="0.25">
      <c r="A633" s="228" t="s">
        <v>1784</v>
      </c>
      <c r="B633" s="228" t="s">
        <v>1715</v>
      </c>
      <c r="C633" s="228" t="s">
        <v>864</v>
      </c>
      <c r="D633" s="228" t="s">
        <v>1716</v>
      </c>
      <c r="E633" s="228" t="s">
        <v>75</v>
      </c>
      <c r="F633" s="228">
        <v>1020</v>
      </c>
      <c r="G633" s="228" t="s">
        <v>75</v>
      </c>
      <c r="H633" s="228">
        <v>21.5</v>
      </c>
      <c r="I633" s="228" t="s">
        <v>75</v>
      </c>
      <c r="J633" s="228" t="s">
        <v>75</v>
      </c>
      <c r="K633" s="228">
        <v>392</v>
      </c>
      <c r="L633" s="228" t="s">
        <v>75</v>
      </c>
      <c r="M633" s="228">
        <v>562</v>
      </c>
      <c r="N633" s="228" t="s">
        <v>75</v>
      </c>
      <c r="O633" s="228" t="s">
        <v>75</v>
      </c>
      <c r="P633" s="228">
        <v>60</v>
      </c>
      <c r="Q633" s="228" t="s">
        <v>75</v>
      </c>
      <c r="R633" s="228" t="s">
        <v>75</v>
      </c>
      <c r="S633" s="228"/>
    </row>
    <row r="634" spans="1:19" x14ac:dyDescent="0.25">
      <c r="A634" s="228" t="s">
        <v>1785</v>
      </c>
      <c r="B634" s="228" t="s">
        <v>966</v>
      </c>
      <c r="C634" s="228" t="s">
        <v>864</v>
      </c>
      <c r="D634" s="228" t="s">
        <v>1291</v>
      </c>
      <c r="E634" s="228" t="s">
        <v>75</v>
      </c>
      <c r="F634" s="228">
        <v>1020</v>
      </c>
      <c r="G634" s="228" t="s">
        <v>75</v>
      </c>
      <c r="H634" s="228">
        <v>21.5</v>
      </c>
      <c r="I634" s="228" t="s">
        <v>75</v>
      </c>
      <c r="J634" s="228" t="s">
        <v>80</v>
      </c>
      <c r="K634" s="228">
        <v>540</v>
      </c>
      <c r="L634" s="228" t="s">
        <v>75</v>
      </c>
      <c r="M634" s="228">
        <v>620</v>
      </c>
      <c r="N634" s="228" t="s">
        <v>75</v>
      </c>
      <c r="O634" s="228" t="s">
        <v>75</v>
      </c>
      <c r="P634" s="228">
        <v>300</v>
      </c>
      <c r="Q634" s="228" t="s">
        <v>75</v>
      </c>
      <c r="R634" s="228" t="s">
        <v>75</v>
      </c>
      <c r="S634" s="228"/>
    </row>
    <row r="635" spans="1:19" x14ac:dyDescent="0.25">
      <c r="A635" s="228" t="s">
        <v>1786</v>
      </c>
      <c r="B635" s="228" t="s">
        <v>1175</v>
      </c>
      <c r="C635" s="228" t="s">
        <v>864</v>
      </c>
      <c r="D635" s="228" t="s">
        <v>1291</v>
      </c>
      <c r="E635" s="228" t="s">
        <v>75</v>
      </c>
      <c r="F635" s="228">
        <v>1020</v>
      </c>
      <c r="G635" s="228" t="s">
        <v>75</v>
      </c>
      <c r="H635" s="228">
        <v>21.5</v>
      </c>
      <c r="I635" s="228" t="s">
        <v>75</v>
      </c>
      <c r="J635" s="228" t="s">
        <v>80</v>
      </c>
      <c r="K635" s="228">
        <v>540</v>
      </c>
      <c r="L635" s="228" t="s">
        <v>75</v>
      </c>
      <c r="M635" s="228">
        <v>620</v>
      </c>
      <c r="N635" s="228" t="s">
        <v>75</v>
      </c>
      <c r="O635" s="228" t="s">
        <v>75</v>
      </c>
      <c r="P635" s="228">
        <v>300</v>
      </c>
      <c r="Q635" s="228" t="s">
        <v>75</v>
      </c>
      <c r="R635" s="228" t="s">
        <v>75</v>
      </c>
      <c r="S635" s="228"/>
    </row>
    <row r="636" spans="1:19" x14ac:dyDescent="0.25">
      <c r="A636" s="228" t="s">
        <v>1787</v>
      </c>
      <c r="B636" s="228" t="s">
        <v>1175</v>
      </c>
      <c r="C636" s="228" t="s">
        <v>864</v>
      </c>
      <c r="D636" s="228" t="s">
        <v>1291</v>
      </c>
      <c r="E636" s="228" t="s">
        <v>75</v>
      </c>
      <c r="F636" s="228">
        <v>1020</v>
      </c>
      <c r="G636" s="228" t="s">
        <v>75</v>
      </c>
      <c r="H636" s="228">
        <v>16</v>
      </c>
      <c r="I636" s="228" t="s">
        <v>75</v>
      </c>
      <c r="J636" s="228" t="s">
        <v>80</v>
      </c>
      <c r="K636" s="228">
        <v>520</v>
      </c>
      <c r="L636" s="228" t="s">
        <v>75</v>
      </c>
      <c r="M636" s="228">
        <v>610</v>
      </c>
      <c r="N636" s="228" t="s">
        <v>75</v>
      </c>
      <c r="O636" s="228" t="s">
        <v>75</v>
      </c>
      <c r="P636" s="228">
        <v>371</v>
      </c>
      <c r="Q636" s="228" t="s">
        <v>75</v>
      </c>
      <c r="R636" s="228" t="s">
        <v>75</v>
      </c>
      <c r="S636" s="228"/>
    </row>
    <row r="637" spans="1:19" x14ac:dyDescent="0.25">
      <c r="A637" s="228" t="s">
        <v>1788</v>
      </c>
      <c r="B637" s="228" t="s">
        <v>1427</v>
      </c>
      <c r="C637" s="228" t="s">
        <v>883</v>
      </c>
      <c r="D637" s="228" t="s">
        <v>1774</v>
      </c>
      <c r="E637" s="228" t="s">
        <v>75</v>
      </c>
      <c r="F637" s="245" t="s">
        <v>888</v>
      </c>
      <c r="G637" s="228" t="s">
        <v>75</v>
      </c>
      <c r="H637" s="245" t="s">
        <v>1244</v>
      </c>
      <c r="I637" s="228" t="s">
        <v>75</v>
      </c>
      <c r="J637" s="228" t="s">
        <v>80</v>
      </c>
      <c r="K637" s="228">
        <v>380</v>
      </c>
      <c r="L637" s="228" t="s">
        <v>75</v>
      </c>
      <c r="M637" s="228">
        <v>602</v>
      </c>
      <c r="N637" s="228" t="s">
        <v>75</v>
      </c>
      <c r="O637" s="228" t="s">
        <v>75</v>
      </c>
      <c r="P637" s="228">
        <v>58</v>
      </c>
      <c r="Q637" s="228" t="s">
        <v>75</v>
      </c>
      <c r="R637" s="228" t="s">
        <v>75</v>
      </c>
      <c r="S637" s="228"/>
    </row>
    <row r="638" spans="1:19" x14ac:dyDescent="0.25">
      <c r="A638" s="228" t="s">
        <v>1789</v>
      </c>
      <c r="B638" s="228" t="s">
        <v>1195</v>
      </c>
      <c r="C638" s="228" t="s">
        <v>891</v>
      </c>
      <c r="D638" s="228" t="s">
        <v>1774</v>
      </c>
      <c r="E638" s="228" t="s">
        <v>75</v>
      </c>
      <c r="F638" s="245" t="s">
        <v>907</v>
      </c>
      <c r="G638" s="228" t="s">
        <v>75</v>
      </c>
      <c r="H638" s="245" t="s">
        <v>1287</v>
      </c>
      <c r="I638" s="228" t="s">
        <v>75</v>
      </c>
      <c r="J638" s="228" t="s">
        <v>80</v>
      </c>
      <c r="K638" s="228">
        <v>380</v>
      </c>
      <c r="L638" s="228" t="s">
        <v>75</v>
      </c>
      <c r="M638" s="228">
        <v>690</v>
      </c>
      <c r="N638" s="228" t="s">
        <v>75</v>
      </c>
      <c r="O638" s="228" t="s">
        <v>75</v>
      </c>
      <c r="P638" s="228">
        <v>58</v>
      </c>
      <c r="Q638" s="228" t="s">
        <v>75</v>
      </c>
      <c r="R638" s="228" t="s">
        <v>75</v>
      </c>
      <c r="S638" s="228"/>
    </row>
    <row r="639" spans="1:19" x14ac:dyDescent="0.25">
      <c r="A639" s="228" t="s">
        <v>1790</v>
      </c>
      <c r="B639" s="228" t="s">
        <v>1296</v>
      </c>
      <c r="C639" s="228" t="s">
        <v>883</v>
      </c>
      <c r="D639" s="228" t="s">
        <v>1297</v>
      </c>
      <c r="E639" s="228" t="s">
        <v>75</v>
      </c>
      <c r="F639" s="245" t="s">
        <v>869</v>
      </c>
      <c r="G639" s="228" t="s">
        <v>75</v>
      </c>
      <c r="H639" s="245" t="s">
        <v>980</v>
      </c>
      <c r="I639" s="228" t="s">
        <v>75</v>
      </c>
      <c r="J639" s="228" t="s">
        <v>80</v>
      </c>
      <c r="K639" s="228">
        <v>380</v>
      </c>
      <c r="L639" s="228" t="s">
        <v>75</v>
      </c>
      <c r="M639" s="228">
        <v>603</v>
      </c>
      <c r="N639" s="228" t="s">
        <v>75</v>
      </c>
      <c r="O639" s="228" t="s">
        <v>75</v>
      </c>
      <c r="P639" s="228">
        <v>58</v>
      </c>
      <c r="Q639" s="228" t="s">
        <v>75</v>
      </c>
      <c r="R639" s="228" t="s">
        <v>75</v>
      </c>
      <c r="S639" s="228"/>
    </row>
    <row r="640" spans="1:19" x14ac:dyDescent="0.25">
      <c r="A640" s="228" t="s">
        <v>1791</v>
      </c>
      <c r="B640" s="228" t="s">
        <v>992</v>
      </c>
      <c r="C640" s="228" t="s">
        <v>925</v>
      </c>
      <c r="D640" s="228" t="s">
        <v>1728</v>
      </c>
      <c r="E640" s="228" t="s">
        <v>75</v>
      </c>
      <c r="F640" s="245" t="s">
        <v>878</v>
      </c>
      <c r="G640" s="228" t="s">
        <v>75</v>
      </c>
      <c r="H640" s="228">
        <v>16</v>
      </c>
      <c r="I640" s="228" t="s">
        <v>75</v>
      </c>
      <c r="J640" s="228" t="s">
        <v>80</v>
      </c>
      <c r="K640" s="228">
        <v>441</v>
      </c>
      <c r="L640" s="228" t="s">
        <v>75</v>
      </c>
      <c r="M640" s="228">
        <v>625</v>
      </c>
      <c r="N640" s="228" t="s">
        <v>75</v>
      </c>
      <c r="O640" s="228" t="s">
        <v>75</v>
      </c>
      <c r="P640" s="228">
        <v>34.4</v>
      </c>
      <c r="Q640" s="228" t="s">
        <v>75</v>
      </c>
      <c r="R640" s="228" t="s">
        <v>75</v>
      </c>
      <c r="S640" s="228"/>
    </row>
    <row r="641" spans="1:19" x14ac:dyDescent="0.25">
      <c r="A641" s="228" t="s">
        <v>1792</v>
      </c>
      <c r="B641" s="228" t="s">
        <v>1628</v>
      </c>
      <c r="C641" s="228" t="s">
        <v>925</v>
      </c>
      <c r="D641" s="228" t="s">
        <v>1728</v>
      </c>
      <c r="E641" s="228" t="s">
        <v>75</v>
      </c>
      <c r="F641" s="245" t="s">
        <v>1035</v>
      </c>
      <c r="G641" s="228" t="s">
        <v>75</v>
      </c>
      <c r="H641" s="228">
        <v>16</v>
      </c>
      <c r="I641" s="228" t="s">
        <v>75</v>
      </c>
      <c r="J641" s="228" t="s">
        <v>75</v>
      </c>
      <c r="K641" s="228">
        <v>440</v>
      </c>
      <c r="L641" s="228" t="s">
        <v>75</v>
      </c>
      <c r="M641" s="228">
        <v>603</v>
      </c>
      <c r="N641" s="228" t="s">
        <v>75</v>
      </c>
      <c r="O641" s="228" t="s">
        <v>75</v>
      </c>
      <c r="P641" s="228">
        <v>49</v>
      </c>
      <c r="Q641" s="228" t="s">
        <v>75</v>
      </c>
      <c r="R641" s="228" t="s">
        <v>75</v>
      </c>
      <c r="S641" s="228"/>
    </row>
    <row r="642" spans="1:19" x14ac:dyDescent="0.25">
      <c r="A642" s="228" t="s">
        <v>1793</v>
      </c>
      <c r="B642" s="228" t="s">
        <v>992</v>
      </c>
      <c r="C642" s="228" t="s">
        <v>925</v>
      </c>
      <c r="D642" s="228" t="s">
        <v>1728</v>
      </c>
      <c r="E642" s="228" t="s">
        <v>75</v>
      </c>
      <c r="F642" s="245" t="s">
        <v>896</v>
      </c>
      <c r="G642" s="228" t="s">
        <v>75</v>
      </c>
      <c r="H642" s="228">
        <v>16</v>
      </c>
      <c r="I642" s="228" t="s">
        <v>75</v>
      </c>
      <c r="J642" s="228" t="s">
        <v>80</v>
      </c>
      <c r="K642" s="228">
        <v>441</v>
      </c>
      <c r="L642" s="228" t="s">
        <v>75</v>
      </c>
      <c r="M642" s="228">
        <v>602</v>
      </c>
      <c r="N642" s="228" t="s">
        <v>75</v>
      </c>
      <c r="O642" s="228" t="s">
        <v>75</v>
      </c>
      <c r="P642" s="228">
        <v>34.4</v>
      </c>
      <c r="Q642" s="228" t="s">
        <v>75</v>
      </c>
      <c r="R642" s="228" t="s">
        <v>75</v>
      </c>
      <c r="S642" s="228"/>
    </row>
    <row r="643" spans="1:19" x14ac:dyDescent="0.25">
      <c r="A643" s="228" t="s">
        <v>1794</v>
      </c>
      <c r="B643" s="228" t="s">
        <v>1795</v>
      </c>
      <c r="C643" s="228" t="s">
        <v>925</v>
      </c>
      <c r="D643" s="228" t="s">
        <v>1763</v>
      </c>
      <c r="E643" s="228" t="s">
        <v>75</v>
      </c>
      <c r="F643" s="245" t="s">
        <v>896</v>
      </c>
      <c r="G643" s="228" t="s">
        <v>75</v>
      </c>
      <c r="H643" s="228">
        <v>21</v>
      </c>
      <c r="I643" s="228" t="s">
        <v>75</v>
      </c>
      <c r="J643" s="228" t="s">
        <v>80</v>
      </c>
      <c r="K643" s="228">
        <v>432</v>
      </c>
      <c r="L643" s="228" t="s">
        <v>75</v>
      </c>
      <c r="M643" s="228">
        <v>593</v>
      </c>
      <c r="N643" s="228" t="s">
        <v>75</v>
      </c>
      <c r="O643" s="228" t="s">
        <v>75</v>
      </c>
      <c r="P643" s="228">
        <v>49</v>
      </c>
      <c r="Q643" s="228" t="s">
        <v>75</v>
      </c>
      <c r="R643" s="228" t="s">
        <v>75</v>
      </c>
      <c r="S643" s="228"/>
    </row>
    <row r="644" spans="1:19" x14ac:dyDescent="0.25">
      <c r="A644" s="228" t="s">
        <v>1796</v>
      </c>
      <c r="B644" s="228" t="s">
        <v>1175</v>
      </c>
      <c r="C644" s="228" t="s">
        <v>1541</v>
      </c>
      <c r="D644" s="228" t="s">
        <v>1322</v>
      </c>
      <c r="E644" s="228" t="s">
        <v>75</v>
      </c>
      <c r="F644" s="245" t="s">
        <v>1041</v>
      </c>
      <c r="G644" s="228" t="s">
        <v>75</v>
      </c>
      <c r="H644" s="228">
        <v>16</v>
      </c>
      <c r="I644" s="228" t="s">
        <v>75</v>
      </c>
      <c r="J644" s="228" t="s">
        <v>80</v>
      </c>
      <c r="K644" s="228">
        <v>432</v>
      </c>
      <c r="L644" s="228" t="s">
        <v>75</v>
      </c>
      <c r="M644" s="228">
        <v>635</v>
      </c>
      <c r="N644" s="228" t="s">
        <v>75</v>
      </c>
      <c r="O644" s="228" t="s">
        <v>75</v>
      </c>
      <c r="P644" s="228">
        <v>49</v>
      </c>
      <c r="Q644" s="228" t="s">
        <v>75</v>
      </c>
      <c r="R644" s="228" t="s">
        <v>75</v>
      </c>
      <c r="S644" s="228"/>
    </row>
    <row r="645" spans="1:19" x14ac:dyDescent="0.25">
      <c r="A645" s="228" t="s">
        <v>1797</v>
      </c>
      <c r="B645" s="228" t="s">
        <v>1759</v>
      </c>
      <c r="C645" s="228" t="s">
        <v>864</v>
      </c>
      <c r="D645" s="228" t="s">
        <v>945</v>
      </c>
      <c r="E645" s="228" t="s">
        <v>75</v>
      </c>
      <c r="F645" s="228">
        <v>1020</v>
      </c>
      <c r="G645" s="228" t="s">
        <v>75</v>
      </c>
      <c r="H645" s="228">
        <v>16</v>
      </c>
      <c r="I645" s="228" t="s">
        <v>75</v>
      </c>
      <c r="J645" s="228" t="s">
        <v>75</v>
      </c>
      <c r="K645" s="228">
        <v>390</v>
      </c>
      <c r="L645" s="228" t="s">
        <v>75</v>
      </c>
      <c r="M645" s="228">
        <v>569</v>
      </c>
      <c r="N645" s="228" t="s">
        <v>75</v>
      </c>
      <c r="O645" s="228" t="s">
        <v>75</v>
      </c>
      <c r="P645" s="228">
        <v>50</v>
      </c>
      <c r="Q645" s="228" t="s">
        <v>75</v>
      </c>
      <c r="R645" s="228" t="s">
        <v>75</v>
      </c>
      <c r="S645" s="228"/>
    </row>
    <row r="646" spans="1:19" x14ac:dyDescent="0.25">
      <c r="A646" s="228" t="s">
        <v>1798</v>
      </c>
      <c r="B646" s="228" t="s">
        <v>1715</v>
      </c>
      <c r="C646" s="228" t="s">
        <v>864</v>
      </c>
      <c r="D646" s="228" t="s">
        <v>1716</v>
      </c>
      <c r="E646" s="228" t="s">
        <v>75</v>
      </c>
      <c r="F646" s="228">
        <v>1020</v>
      </c>
      <c r="G646" s="228" t="s">
        <v>75</v>
      </c>
      <c r="H646" s="228">
        <v>21.5</v>
      </c>
      <c r="I646" s="228" t="s">
        <v>75</v>
      </c>
      <c r="J646" s="228" t="s">
        <v>75</v>
      </c>
      <c r="K646" s="228">
        <v>392</v>
      </c>
      <c r="L646" s="228" t="s">
        <v>75</v>
      </c>
      <c r="M646" s="228">
        <v>562</v>
      </c>
      <c r="N646" s="228" t="s">
        <v>75</v>
      </c>
      <c r="O646" s="228" t="s">
        <v>75</v>
      </c>
      <c r="P646" s="228">
        <v>60</v>
      </c>
      <c r="Q646" s="228" t="s">
        <v>75</v>
      </c>
      <c r="R646" s="228" t="s">
        <v>75</v>
      </c>
      <c r="S646" s="228"/>
    </row>
    <row r="647" spans="1:19" x14ac:dyDescent="0.25">
      <c r="A647" s="228" t="s">
        <v>1799</v>
      </c>
      <c r="B647" s="228" t="s">
        <v>966</v>
      </c>
      <c r="C647" s="228" t="s">
        <v>864</v>
      </c>
      <c r="D647" s="228" t="s">
        <v>1291</v>
      </c>
      <c r="E647" s="228" t="s">
        <v>75</v>
      </c>
      <c r="F647" s="228">
        <v>1020</v>
      </c>
      <c r="G647" s="228" t="s">
        <v>75</v>
      </c>
      <c r="H647" s="228">
        <v>21.5</v>
      </c>
      <c r="I647" s="228" t="s">
        <v>75</v>
      </c>
      <c r="J647" s="228" t="s">
        <v>80</v>
      </c>
      <c r="K647" s="228">
        <v>540</v>
      </c>
      <c r="L647" s="228" t="s">
        <v>75</v>
      </c>
      <c r="M647" s="228">
        <v>620</v>
      </c>
      <c r="N647" s="228" t="s">
        <v>75</v>
      </c>
      <c r="O647" s="228" t="s">
        <v>75</v>
      </c>
      <c r="P647" s="228">
        <v>300</v>
      </c>
      <c r="Q647" s="228" t="s">
        <v>75</v>
      </c>
      <c r="R647" s="228" t="s">
        <v>75</v>
      </c>
      <c r="S647" s="228"/>
    </row>
    <row r="648" spans="1:19" x14ac:dyDescent="0.25">
      <c r="A648" s="228" t="s">
        <v>1800</v>
      </c>
      <c r="B648" s="228" t="s">
        <v>1801</v>
      </c>
      <c r="C648" s="228" t="s">
        <v>864</v>
      </c>
      <c r="D648" s="228" t="s">
        <v>1291</v>
      </c>
      <c r="E648" s="228" t="s">
        <v>75</v>
      </c>
      <c r="F648" s="228">
        <v>1020</v>
      </c>
      <c r="G648" s="228" t="s">
        <v>75</v>
      </c>
      <c r="H648" s="228">
        <v>14</v>
      </c>
      <c r="I648" s="228" t="s">
        <v>75</v>
      </c>
      <c r="J648" s="228" t="s">
        <v>80</v>
      </c>
      <c r="K648" s="228">
        <v>520</v>
      </c>
      <c r="L648" s="228" t="s">
        <v>75</v>
      </c>
      <c r="M648" s="228">
        <v>610</v>
      </c>
      <c r="N648" s="228" t="s">
        <v>75</v>
      </c>
      <c r="O648" s="228" t="s">
        <v>75</v>
      </c>
      <c r="P648" s="228">
        <v>371</v>
      </c>
      <c r="Q648" s="228" t="s">
        <v>75</v>
      </c>
      <c r="R648" s="228" t="s">
        <v>75</v>
      </c>
      <c r="S648" s="228"/>
    </row>
    <row r="649" spans="1:19" x14ac:dyDescent="0.25">
      <c r="A649" s="228" t="s">
        <v>1802</v>
      </c>
      <c r="B649" s="228" t="s">
        <v>966</v>
      </c>
      <c r="C649" s="228" t="s">
        <v>864</v>
      </c>
      <c r="D649" s="228" t="s">
        <v>1291</v>
      </c>
      <c r="E649" s="228" t="s">
        <v>75</v>
      </c>
      <c r="F649" s="228">
        <v>1020</v>
      </c>
      <c r="G649" s="228" t="s">
        <v>75</v>
      </c>
      <c r="H649" s="228">
        <v>16</v>
      </c>
      <c r="I649" s="228" t="s">
        <v>75</v>
      </c>
      <c r="J649" s="228" t="s">
        <v>80</v>
      </c>
      <c r="K649" s="228">
        <v>520</v>
      </c>
      <c r="L649" s="228" t="s">
        <v>75</v>
      </c>
      <c r="M649" s="228">
        <v>596</v>
      </c>
      <c r="N649" s="228" t="s">
        <v>75</v>
      </c>
      <c r="O649" s="228" t="s">
        <v>75</v>
      </c>
      <c r="P649" s="228">
        <v>371</v>
      </c>
      <c r="Q649" s="228" t="s">
        <v>75</v>
      </c>
      <c r="R649" s="228" t="s">
        <v>75</v>
      </c>
      <c r="S649" s="228"/>
    </row>
    <row r="650" spans="1:19" x14ac:dyDescent="0.25">
      <c r="A650" s="228" t="s">
        <v>1803</v>
      </c>
      <c r="B650" s="228" t="s">
        <v>966</v>
      </c>
      <c r="C650" s="228" t="s">
        <v>864</v>
      </c>
      <c r="D650" s="228" t="s">
        <v>1291</v>
      </c>
      <c r="E650" s="228" t="s">
        <v>75</v>
      </c>
      <c r="F650" s="228">
        <v>1020</v>
      </c>
      <c r="G650" s="228" t="s">
        <v>75</v>
      </c>
      <c r="H650" s="228">
        <v>21.5</v>
      </c>
      <c r="I650" s="228" t="s">
        <v>75</v>
      </c>
      <c r="J650" s="228" t="s">
        <v>80</v>
      </c>
      <c r="K650" s="228">
        <v>540</v>
      </c>
      <c r="L650" s="228" t="s">
        <v>75</v>
      </c>
      <c r="M650" s="228">
        <v>620</v>
      </c>
      <c r="N650" s="228" t="s">
        <v>75</v>
      </c>
      <c r="O650" s="228" t="s">
        <v>75</v>
      </c>
      <c r="P650" s="228">
        <v>300</v>
      </c>
      <c r="Q650" s="228" t="s">
        <v>75</v>
      </c>
      <c r="R650" s="228" t="s">
        <v>75</v>
      </c>
      <c r="S650" s="228"/>
    </row>
    <row r="651" spans="1:19" x14ac:dyDescent="0.25">
      <c r="A651" s="228" t="s">
        <v>1804</v>
      </c>
      <c r="B651" s="228" t="s">
        <v>1076</v>
      </c>
      <c r="C651" s="228" t="s">
        <v>883</v>
      </c>
      <c r="D651" s="228" t="s">
        <v>1728</v>
      </c>
      <c r="E651" s="228" t="s">
        <v>885</v>
      </c>
      <c r="F651" s="245" t="s">
        <v>886</v>
      </c>
      <c r="G651" s="228" t="s">
        <v>75</v>
      </c>
      <c r="H651" s="228" t="s">
        <v>1805</v>
      </c>
      <c r="I651" s="228" t="s">
        <v>75</v>
      </c>
      <c r="J651" s="228" t="s">
        <v>80</v>
      </c>
      <c r="K651" s="228">
        <v>440</v>
      </c>
      <c r="L651" s="228" t="s">
        <v>75</v>
      </c>
      <c r="M651" s="228">
        <v>612</v>
      </c>
      <c r="N651" s="228" t="s">
        <v>75</v>
      </c>
      <c r="O651" s="228" t="s">
        <v>75</v>
      </c>
      <c r="P651" s="228">
        <v>49</v>
      </c>
      <c r="Q651" s="228" t="s">
        <v>75</v>
      </c>
      <c r="R651" s="228" t="s">
        <v>75</v>
      </c>
      <c r="S651" s="228"/>
    </row>
    <row r="652" spans="1:19" x14ac:dyDescent="0.25">
      <c r="A652" s="228" t="s">
        <v>1806</v>
      </c>
      <c r="B652" s="228" t="s">
        <v>1195</v>
      </c>
      <c r="C652" s="228" t="s">
        <v>891</v>
      </c>
      <c r="D652" s="228" t="s">
        <v>1774</v>
      </c>
      <c r="E652" s="228" t="s">
        <v>75</v>
      </c>
      <c r="F652" s="245" t="s">
        <v>907</v>
      </c>
      <c r="G652" s="228" t="s">
        <v>75</v>
      </c>
      <c r="H652" s="245" t="s">
        <v>1287</v>
      </c>
      <c r="I652" s="228" t="s">
        <v>75</v>
      </c>
      <c r="J652" s="228" t="s">
        <v>80</v>
      </c>
      <c r="K652" s="228">
        <v>440</v>
      </c>
      <c r="L652" s="228" t="s">
        <v>75</v>
      </c>
      <c r="M652" s="228">
        <v>690</v>
      </c>
      <c r="N652" s="228" t="s">
        <v>75</v>
      </c>
      <c r="O652" s="228" t="s">
        <v>75</v>
      </c>
      <c r="P652" s="228">
        <v>49</v>
      </c>
      <c r="Q652" s="228" t="s">
        <v>75</v>
      </c>
      <c r="R652" s="228" t="s">
        <v>75</v>
      </c>
      <c r="S652" s="228"/>
    </row>
    <row r="653" spans="1:19" x14ac:dyDescent="0.25">
      <c r="A653" s="228" t="s">
        <v>1807</v>
      </c>
      <c r="B653" s="228" t="s">
        <v>1296</v>
      </c>
      <c r="C653" s="228" t="s">
        <v>883</v>
      </c>
      <c r="D653" s="228" t="s">
        <v>1297</v>
      </c>
      <c r="E653" s="228" t="s">
        <v>75</v>
      </c>
      <c r="F653" s="245" t="s">
        <v>869</v>
      </c>
      <c r="G653" s="228" t="s">
        <v>75</v>
      </c>
      <c r="H653" s="245" t="s">
        <v>980</v>
      </c>
      <c r="I653" s="228" t="s">
        <v>75</v>
      </c>
      <c r="J653" s="228" t="s">
        <v>80</v>
      </c>
      <c r="K653" s="228">
        <v>440</v>
      </c>
      <c r="L653" s="228" t="s">
        <v>75</v>
      </c>
      <c r="M653" s="228">
        <v>603</v>
      </c>
      <c r="N653" s="228" t="s">
        <v>75</v>
      </c>
      <c r="O653" s="228" t="s">
        <v>75</v>
      </c>
      <c r="P653" s="228">
        <v>49</v>
      </c>
      <c r="Q653" s="228" t="s">
        <v>75</v>
      </c>
      <c r="R653" s="228" t="s">
        <v>75</v>
      </c>
      <c r="S653" s="228"/>
    </row>
    <row r="654" spans="1:19" x14ac:dyDescent="0.25">
      <c r="A654" s="228" t="s">
        <v>1808</v>
      </c>
      <c r="B654" s="228" t="s">
        <v>1115</v>
      </c>
      <c r="C654" s="228" t="s">
        <v>1302</v>
      </c>
      <c r="D654" s="228" t="s">
        <v>75</v>
      </c>
      <c r="E654" s="228" t="s">
        <v>75</v>
      </c>
      <c r="F654" s="245" t="s">
        <v>878</v>
      </c>
      <c r="G654" s="228" t="s">
        <v>75</v>
      </c>
      <c r="H654" s="228">
        <v>28</v>
      </c>
      <c r="I654" s="228" t="s">
        <v>75</v>
      </c>
      <c r="J654" s="228" t="s">
        <v>75</v>
      </c>
      <c r="K654" s="228">
        <v>355</v>
      </c>
      <c r="L654" s="228" t="s">
        <v>75</v>
      </c>
      <c r="M654" s="228">
        <v>490</v>
      </c>
      <c r="N654" s="228" t="s">
        <v>75</v>
      </c>
      <c r="O654" s="228" t="s">
        <v>75</v>
      </c>
      <c r="P654" s="228">
        <v>50</v>
      </c>
      <c r="Q654" s="228" t="s">
        <v>75</v>
      </c>
      <c r="R654" s="228" t="s">
        <v>75</v>
      </c>
      <c r="S654" s="228"/>
    </row>
    <row r="655" spans="1:19" x14ac:dyDescent="0.25">
      <c r="A655" s="228" t="s">
        <v>1809</v>
      </c>
      <c r="B655" s="228" t="s">
        <v>992</v>
      </c>
      <c r="C655" s="228" t="s">
        <v>925</v>
      </c>
      <c r="D655" s="228" t="s">
        <v>1728</v>
      </c>
      <c r="E655" s="228" t="s">
        <v>75</v>
      </c>
      <c r="F655" s="245" t="s">
        <v>1035</v>
      </c>
      <c r="G655" s="228" t="s">
        <v>75</v>
      </c>
      <c r="H655" s="228">
        <v>17</v>
      </c>
      <c r="I655" s="228" t="s">
        <v>75</v>
      </c>
      <c r="J655" s="228" t="s">
        <v>80</v>
      </c>
      <c r="K655" s="228">
        <v>441</v>
      </c>
      <c r="L655" s="228" t="s">
        <v>75</v>
      </c>
      <c r="M655" s="228">
        <v>638</v>
      </c>
      <c r="N655" s="228" t="s">
        <v>75</v>
      </c>
      <c r="O655" s="228" t="s">
        <v>75</v>
      </c>
      <c r="P655" s="228">
        <v>34.4</v>
      </c>
      <c r="Q655" s="228" t="s">
        <v>75</v>
      </c>
      <c r="R655" s="228" t="s">
        <v>75</v>
      </c>
      <c r="S655" s="228"/>
    </row>
    <row r="656" spans="1:19" x14ac:dyDescent="0.25">
      <c r="A656" s="228" t="s">
        <v>1810</v>
      </c>
      <c r="B656" s="228" t="s">
        <v>1115</v>
      </c>
      <c r="C656" s="228" t="s">
        <v>925</v>
      </c>
      <c r="D656" s="228" t="s">
        <v>1322</v>
      </c>
      <c r="E656" s="228" t="s">
        <v>75</v>
      </c>
      <c r="F656" s="245" t="s">
        <v>896</v>
      </c>
      <c r="G656" s="228" t="s">
        <v>75</v>
      </c>
      <c r="H656" s="228">
        <v>28</v>
      </c>
      <c r="I656" s="228" t="s">
        <v>75</v>
      </c>
      <c r="J656" s="228" t="s">
        <v>75</v>
      </c>
      <c r="K656" s="228">
        <v>355</v>
      </c>
      <c r="L656" s="228" t="s">
        <v>75</v>
      </c>
      <c r="M656" s="228">
        <v>490</v>
      </c>
      <c r="N656" s="228" t="s">
        <v>75</v>
      </c>
      <c r="O656" s="228" t="s">
        <v>75</v>
      </c>
      <c r="P656" s="228">
        <v>50</v>
      </c>
      <c r="Q656" s="228" t="s">
        <v>75</v>
      </c>
      <c r="R656" s="228" t="s">
        <v>75</v>
      </c>
      <c r="S656" s="228"/>
    </row>
    <row r="657" spans="1:19" x14ac:dyDescent="0.25">
      <c r="A657" s="228" t="s">
        <v>1811</v>
      </c>
      <c r="B657" s="228" t="s">
        <v>1115</v>
      </c>
      <c r="C657" s="228" t="s">
        <v>925</v>
      </c>
      <c r="D657" s="228" t="s">
        <v>75</v>
      </c>
      <c r="E657" s="228" t="s">
        <v>75</v>
      </c>
      <c r="F657" s="245" t="s">
        <v>1041</v>
      </c>
      <c r="G657" s="228" t="s">
        <v>75</v>
      </c>
      <c r="H657" s="228">
        <v>28</v>
      </c>
      <c r="I657" s="228" t="s">
        <v>75</v>
      </c>
      <c r="J657" s="228" t="s">
        <v>75</v>
      </c>
      <c r="K657" s="228">
        <v>355</v>
      </c>
      <c r="L657" s="228" t="s">
        <v>75</v>
      </c>
      <c r="M657" s="228">
        <v>490</v>
      </c>
      <c r="N657" s="228" t="s">
        <v>75</v>
      </c>
      <c r="O657" s="228" t="s">
        <v>75</v>
      </c>
      <c r="P657" s="228">
        <v>50</v>
      </c>
      <c r="Q657" s="228" t="s">
        <v>75</v>
      </c>
      <c r="R657" s="228" t="s">
        <v>75</v>
      </c>
      <c r="S657" s="228"/>
    </row>
    <row r="658" spans="1:19" x14ac:dyDescent="0.25">
      <c r="A658" s="228" t="s">
        <v>1812</v>
      </c>
      <c r="B658" s="228" t="s">
        <v>1759</v>
      </c>
      <c r="C658" s="228" t="s">
        <v>864</v>
      </c>
      <c r="D658" s="228" t="s">
        <v>945</v>
      </c>
      <c r="E658" s="228" t="s">
        <v>75</v>
      </c>
      <c r="F658" s="228">
        <v>1020</v>
      </c>
      <c r="G658" s="228" t="s">
        <v>75</v>
      </c>
      <c r="H658" s="228">
        <v>16</v>
      </c>
      <c r="I658" s="228" t="s">
        <v>75</v>
      </c>
      <c r="J658" s="228" t="s">
        <v>75</v>
      </c>
      <c r="K658" s="228">
        <v>390</v>
      </c>
      <c r="L658" s="228" t="s">
        <v>75</v>
      </c>
      <c r="M658" s="228">
        <v>569</v>
      </c>
      <c r="N658" s="228" t="s">
        <v>75</v>
      </c>
      <c r="O658" s="228" t="s">
        <v>75</v>
      </c>
      <c r="P658" s="228">
        <v>50</v>
      </c>
      <c r="Q658" s="228" t="s">
        <v>75</v>
      </c>
      <c r="R658" s="228" t="s">
        <v>75</v>
      </c>
      <c r="S658" s="228"/>
    </row>
    <row r="659" spans="1:19" x14ac:dyDescent="0.25">
      <c r="A659" s="228" t="s">
        <v>1813</v>
      </c>
      <c r="B659" s="228" t="s">
        <v>1715</v>
      </c>
      <c r="C659" s="228" t="s">
        <v>864</v>
      </c>
      <c r="D659" s="228" t="s">
        <v>1716</v>
      </c>
      <c r="E659" s="228" t="s">
        <v>75</v>
      </c>
      <c r="F659" s="228">
        <v>1020</v>
      </c>
      <c r="G659" s="228" t="s">
        <v>75</v>
      </c>
      <c r="H659" s="228">
        <v>21.5</v>
      </c>
      <c r="I659" s="228" t="s">
        <v>75</v>
      </c>
      <c r="J659" s="228" t="s">
        <v>75</v>
      </c>
      <c r="K659" s="228">
        <v>392</v>
      </c>
      <c r="L659" s="228" t="s">
        <v>75</v>
      </c>
      <c r="M659" s="228">
        <v>562</v>
      </c>
      <c r="N659" s="228" t="s">
        <v>75</v>
      </c>
      <c r="O659" s="228" t="s">
        <v>75</v>
      </c>
      <c r="P659" s="228">
        <v>60</v>
      </c>
      <c r="Q659" s="228" t="s">
        <v>75</v>
      </c>
      <c r="R659" s="228" t="s">
        <v>75</v>
      </c>
      <c r="S659" s="228"/>
    </row>
    <row r="660" spans="1:19" x14ac:dyDescent="0.25">
      <c r="A660" s="228" t="s">
        <v>1814</v>
      </c>
      <c r="B660" s="228" t="s">
        <v>966</v>
      </c>
      <c r="C660" s="228" t="s">
        <v>864</v>
      </c>
      <c r="D660" s="228" t="s">
        <v>1291</v>
      </c>
      <c r="E660" s="228" t="s">
        <v>75</v>
      </c>
      <c r="F660" s="228">
        <v>1020</v>
      </c>
      <c r="G660" s="228" t="s">
        <v>75</v>
      </c>
      <c r="H660" s="228">
        <v>21.5</v>
      </c>
      <c r="I660" s="228" t="s">
        <v>75</v>
      </c>
      <c r="J660" s="228" t="s">
        <v>80</v>
      </c>
      <c r="K660" s="228">
        <v>540</v>
      </c>
      <c r="L660" s="228" t="s">
        <v>75</v>
      </c>
      <c r="M660" s="228">
        <v>620</v>
      </c>
      <c r="N660" s="228" t="s">
        <v>75</v>
      </c>
      <c r="O660" s="228" t="s">
        <v>75</v>
      </c>
      <c r="P660" s="228">
        <v>300</v>
      </c>
      <c r="Q660" s="228" t="s">
        <v>75</v>
      </c>
      <c r="R660" s="228" t="s">
        <v>75</v>
      </c>
      <c r="S660" s="228"/>
    </row>
    <row r="661" spans="1:19" x14ac:dyDescent="0.25">
      <c r="A661" s="228" t="s">
        <v>1815</v>
      </c>
      <c r="B661" s="228" t="s">
        <v>1175</v>
      </c>
      <c r="C661" s="228" t="s">
        <v>864</v>
      </c>
      <c r="D661" s="228" t="s">
        <v>1291</v>
      </c>
      <c r="E661" s="228" t="s">
        <v>75</v>
      </c>
      <c r="F661" s="228">
        <v>1020</v>
      </c>
      <c r="G661" s="228" t="s">
        <v>75</v>
      </c>
      <c r="H661" s="228">
        <v>14</v>
      </c>
      <c r="I661" s="228" t="s">
        <v>75</v>
      </c>
      <c r="J661" s="228" t="s">
        <v>80</v>
      </c>
      <c r="K661" s="228">
        <v>520</v>
      </c>
      <c r="L661" s="228" t="s">
        <v>75</v>
      </c>
      <c r="M661" s="228">
        <v>610</v>
      </c>
      <c r="N661" s="228" t="s">
        <v>75</v>
      </c>
      <c r="O661" s="228" t="s">
        <v>75</v>
      </c>
      <c r="P661" s="228">
        <v>371</v>
      </c>
      <c r="Q661" s="228" t="s">
        <v>75</v>
      </c>
      <c r="R661" s="228" t="s">
        <v>75</v>
      </c>
      <c r="S661" s="228"/>
    </row>
    <row r="662" spans="1:19" x14ac:dyDescent="0.25">
      <c r="A662" s="228" t="s">
        <v>1816</v>
      </c>
      <c r="B662" s="228" t="s">
        <v>1175</v>
      </c>
      <c r="C662" s="228" t="s">
        <v>864</v>
      </c>
      <c r="D662" s="228" t="s">
        <v>1291</v>
      </c>
      <c r="E662" s="228" t="s">
        <v>75</v>
      </c>
      <c r="F662" s="228">
        <v>1020</v>
      </c>
      <c r="G662" s="228" t="s">
        <v>75</v>
      </c>
      <c r="H662" s="228">
        <v>16</v>
      </c>
      <c r="I662" s="228" t="s">
        <v>75</v>
      </c>
      <c r="J662" s="228" t="s">
        <v>80</v>
      </c>
      <c r="K662" s="228">
        <v>520</v>
      </c>
      <c r="L662" s="228" t="s">
        <v>75</v>
      </c>
      <c r="M662" s="228">
        <v>610</v>
      </c>
      <c r="N662" s="228" t="s">
        <v>75</v>
      </c>
      <c r="O662" s="228" t="s">
        <v>75</v>
      </c>
      <c r="P662" s="228">
        <v>371</v>
      </c>
      <c r="Q662" s="228" t="s">
        <v>75</v>
      </c>
      <c r="R662" s="228" t="s">
        <v>75</v>
      </c>
      <c r="S662" s="228"/>
    </row>
    <row r="663" spans="1:19" x14ac:dyDescent="0.25">
      <c r="A663" s="228" t="s">
        <v>1817</v>
      </c>
      <c r="B663" s="228" t="s">
        <v>1818</v>
      </c>
      <c r="C663" s="228" t="s">
        <v>864</v>
      </c>
      <c r="D663" s="228" t="s">
        <v>1291</v>
      </c>
      <c r="E663" s="228" t="s">
        <v>75</v>
      </c>
      <c r="F663" s="228">
        <v>1020</v>
      </c>
      <c r="G663" s="228" t="s">
        <v>75</v>
      </c>
      <c r="H663" s="228">
        <v>21.5</v>
      </c>
      <c r="I663" s="228" t="s">
        <v>75</v>
      </c>
      <c r="J663" s="228" t="s">
        <v>80</v>
      </c>
      <c r="K663" s="228">
        <v>540</v>
      </c>
      <c r="L663" s="228" t="s">
        <v>75</v>
      </c>
      <c r="M663" s="228">
        <v>620</v>
      </c>
      <c r="N663" s="228" t="s">
        <v>75</v>
      </c>
      <c r="O663" s="228" t="s">
        <v>75</v>
      </c>
      <c r="P663" s="228">
        <v>300</v>
      </c>
      <c r="Q663" s="228" t="s">
        <v>75</v>
      </c>
      <c r="R663" s="228" t="s">
        <v>75</v>
      </c>
      <c r="S663" s="228"/>
    </row>
    <row r="664" spans="1:19" x14ac:dyDescent="0.25">
      <c r="A664" s="228" t="s">
        <v>1819</v>
      </c>
      <c r="B664" s="228" t="s">
        <v>1195</v>
      </c>
      <c r="C664" s="228" t="s">
        <v>891</v>
      </c>
      <c r="D664" s="228" t="s">
        <v>1774</v>
      </c>
      <c r="E664" s="228" t="s">
        <v>75</v>
      </c>
      <c r="F664" s="245" t="s">
        <v>907</v>
      </c>
      <c r="G664" s="228" t="s">
        <v>75</v>
      </c>
      <c r="H664" s="245" t="s">
        <v>1287</v>
      </c>
      <c r="I664" s="228" t="s">
        <v>75</v>
      </c>
      <c r="J664" s="228" t="s">
        <v>80</v>
      </c>
      <c r="K664" s="228">
        <v>440</v>
      </c>
      <c r="L664" s="228" t="s">
        <v>75</v>
      </c>
      <c r="M664" s="228">
        <v>690</v>
      </c>
      <c r="N664" s="228" t="s">
        <v>75</v>
      </c>
      <c r="O664" s="228" t="s">
        <v>75</v>
      </c>
      <c r="P664" s="228">
        <v>49</v>
      </c>
      <c r="Q664" s="228" t="s">
        <v>75</v>
      </c>
      <c r="R664" s="228" t="s">
        <v>75</v>
      </c>
      <c r="S664" s="228"/>
    </row>
    <row r="665" spans="1:19" x14ac:dyDescent="0.25">
      <c r="A665" s="228" t="s">
        <v>1820</v>
      </c>
      <c r="B665" s="228" t="s">
        <v>1296</v>
      </c>
      <c r="C665" s="228" t="s">
        <v>883</v>
      </c>
      <c r="D665" s="228" t="s">
        <v>1297</v>
      </c>
      <c r="E665" s="228" t="s">
        <v>75</v>
      </c>
      <c r="F665" s="245" t="s">
        <v>869</v>
      </c>
      <c r="G665" s="228" t="s">
        <v>75</v>
      </c>
      <c r="H665" s="245" t="s">
        <v>980</v>
      </c>
      <c r="I665" s="228" t="s">
        <v>75</v>
      </c>
      <c r="J665" s="228" t="s">
        <v>80</v>
      </c>
      <c r="K665" s="228">
        <v>440</v>
      </c>
      <c r="L665" s="228" t="s">
        <v>75</v>
      </c>
      <c r="M665" s="228">
        <v>603</v>
      </c>
      <c r="N665" s="228" t="s">
        <v>75</v>
      </c>
      <c r="O665" s="228" t="s">
        <v>75</v>
      </c>
      <c r="P665" s="228">
        <v>49</v>
      </c>
      <c r="Q665" s="228" t="s">
        <v>75</v>
      </c>
      <c r="R665" s="228" t="s">
        <v>75</v>
      </c>
      <c r="S665" s="228"/>
    </row>
    <row r="666" spans="1:19" x14ac:dyDescent="0.25">
      <c r="A666" s="228" t="s">
        <v>1821</v>
      </c>
      <c r="B666" s="228" t="s">
        <v>1822</v>
      </c>
      <c r="C666" s="228" t="s">
        <v>1302</v>
      </c>
      <c r="D666" s="228" t="s">
        <v>1728</v>
      </c>
      <c r="E666" s="228" t="s">
        <v>885</v>
      </c>
      <c r="F666" s="245" t="s">
        <v>878</v>
      </c>
      <c r="G666" s="228" t="s">
        <v>75</v>
      </c>
      <c r="H666" s="228">
        <v>16</v>
      </c>
      <c r="I666" s="228" t="s">
        <v>75</v>
      </c>
      <c r="J666" s="228" t="s">
        <v>80</v>
      </c>
      <c r="K666" s="228">
        <v>441</v>
      </c>
      <c r="L666" s="228" t="s">
        <v>75</v>
      </c>
      <c r="M666" s="228">
        <v>590</v>
      </c>
      <c r="N666" s="228" t="s">
        <v>75</v>
      </c>
      <c r="O666" s="228" t="s">
        <v>75</v>
      </c>
      <c r="P666" s="228">
        <v>34.299999999999997</v>
      </c>
      <c r="Q666" s="228" t="s">
        <v>75</v>
      </c>
      <c r="R666" s="228" t="s">
        <v>75</v>
      </c>
      <c r="S666" s="228"/>
    </row>
    <row r="667" spans="1:19" x14ac:dyDescent="0.25">
      <c r="A667" s="228" t="s">
        <v>1823</v>
      </c>
      <c r="B667" s="228" t="s">
        <v>992</v>
      </c>
      <c r="C667" s="228" t="s">
        <v>925</v>
      </c>
      <c r="D667" s="228" t="s">
        <v>1728</v>
      </c>
      <c r="E667" s="228" t="s">
        <v>75</v>
      </c>
      <c r="F667" s="245" t="s">
        <v>1035</v>
      </c>
      <c r="G667" s="228" t="s">
        <v>75</v>
      </c>
      <c r="H667" s="228">
        <v>17</v>
      </c>
      <c r="I667" s="228" t="s">
        <v>75</v>
      </c>
      <c r="J667" s="228" t="s">
        <v>80</v>
      </c>
      <c r="K667" s="228">
        <v>441</v>
      </c>
      <c r="L667" s="228" t="s">
        <v>75</v>
      </c>
      <c r="M667" s="228">
        <v>603</v>
      </c>
      <c r="N667" s="228" t="s">
        <v>75</v>
      </c>
      <c r="O667" s="228" t="s">
        <v>75</v>
      </c>
      <c r="P667" s="228">
        <v>34.4</v>
      </c>
      <c r="Q667" s="228" t="s">
        <v>75</v>
      </c>
      <c r="R667" s="228" t="s">
        <v>75</v>
      </c>
      <c r="S667" s="228"/>
    </row>
    <row r="668" spans="1:19" x14ac:dyDescent="0.25">
      <c r="A668" s="228" t="s">
        <v>1824</v>
      </c>
      <c r="B668" s="228" t="s">
        <v>1822</v>
      </c>
      <c r="C668" s="228" t="s">
        <v>925</v>
      </c>
      <c r="D668" s="228" t="s">
        <v>1322</v>
      </c>
      <c r="E668" s="228" t="s">
        <v>75</v>
      </c>
      <c r="F668" s="245" t="s">
        <v>896</v>
      </c>
      <c r="G668" s="228" t="s">
        <v>75</v>
      </c>
      <c r="H668" s="228">
        <v>16</v>
      </c>
      <c r="I668" s="228" t="s">
        <v>75</v>
      </c>
      <c r="J668" s="228" t="s">
        <v>80</v>
      </c>
      <c r="K668" s="228">
        <v>441</v>
      </c>
      <c r="L668" s="228" t="s">
        <v>75</v>
      </c>
      <c r="M668" s="228">
        <v>635</v>
      </c>
      <c r="N668" s="228" t="s">
        <v>75</v>
      </c>
      <c r="O668" s="228" t="s">
        <v>75</v>
      </c>
      <c r="P668" s="228">
        <v>34.299999999999997</v>
      </c>
      <c r="Q668" s="228" t="s">
        <v>75</v>
      </c>
      <c r="R668" s="228" t="s">
        <v>75</v>
      </c>
      <c r="S668" s="228"/>
    </row>
    <row r="669" spans="1:19" x14ac:dyDescent="0.25">
      <c r="A669" s="228" t="s">
        <v>1825</v>
      </c>
      <c r="B669" s="228" t="s">
        <v>1115</v>
      </c>
      <c r="C669" s="228" t="s">
        <v>925</v>
      </c>
      <c r="D669" s="228" t="s">
        <v>1322</v>
      </c>
      <c r="E669" s="228" t="s">
        <v>1750</v>
      </c>
      <c r="F669" s="245" t="s">
        <v>896</v>
      </c>
      <c r="G669" s="228" t="s">
        <v>75</v>
      </c>
      <c r="H669" s="228">
        <v>28</v>
      </c>
      <c r="I669" s="228" t="s">
        <v>75</v>
      </c>
      <c r="J669" s="228" t="s">
        <v>75</v>
      </c>
      <c r="K669" s="228">
        <v>355</v>
      </c>
      <c r="L669" s="228" t="s">
        <v>75</v>
      </c>
      <c r="M669" s="228">
        <v>603</v>
      </c>
      <c r="N669" s="228" t="s">
        <v>75</v>
      </c>
      <c r="O669" s="228" t="s">
        <v>75</v>
      </c>
      <c r="P669" s="228">
        <v>50</v>
      </c>
      <c r="Q669" s="228" t="s">
        <v>75</v>
      </c>
      <c r="R669" s="228" t="s">
        <v>75</v>
      </c>
      <c r="S669" s="228"/>
    </row>
    <row r="670" spans="1:19" x14ac:dyDescent="0.25">
      <c r="A670" s="228" t="s">
        <v>1826</v>
      </c>
      <c r="B670" s="228" t="s">
        <v>1827</v>
      </c>
      <c r="C670" s="228" t="s">
        <v>1828</v>
      </c>
      <c r="D670" s="228" t="s">
        <v>1829</v>
      </c>
      <c r="E670" s="228" t="s">
        <v>75</v>
      </c>
      <c r="F670" s="228">
        <v>1020</v>
      </c>
      <c r="G670" s="228" t="s">
        <v>75</v>
      </c>
      <c r="H670" s="228">
        <v>16</v>
      </c>
      <c r="I670" s="228" t="s">
        <v>75</v>
      </c>
      <c r="J670" s="228" t="s">
        <v>75</v>
      </c>
      <c r="K670" s="228">
        <v>508</v>
      </c>
      <c r="L670" s="228" t="s">
        <v>75</v>
      </c>
      <c r="M670" s="228">
        <v>681</v>
      </c>
      <c r="N670" s="228" t="s">
        <v>75</v>
      </c>
      <c r="O670" s="228" t="s">
        <v>75</v>
      </c>
      <c r="P670" s="228">
        <v>21.6</v>
      </c>
      <c r="Q670" s="228" t="s">
        <v>75</v>
      </c>
      <c r="R670" s="228" t="s">
        <v>75</v>
      </c>
      <c r="S670" s="228"/>
    </row>
    <row r="671" spans="1:19" x14ac:dyDescent="0.25">
      <c r="A671" s="228" t="s">
        <v>1830</v>
      </c>
      <c r="B671" s="228" t="s">
        <v>966</v>
      </c>
      <c r="C671" s="228" t="s">
        <v>1831</v>
      </c>
      <c r="D671" s="228" t="s">
        <v>1832</v>
      </c>
      <c r="E671" s="228" t="s">
        <v>885</v>
      </c>
      <c r="F671" s="228">
        <v>1020</v>
      </c>
      <c r="G671" s="228" t="s">
        <v>75</v>
      </c>
      <c r="H671" s="228">
        <v>16</v>
      </c>
      <c r="I671" s="228" t="s">
        <v>75</v>
      </c>
      <c r="J671" s="228">
        <v>55</v>
      </c>
      <c r="K671" s="228">
        <v>520</v>
      </c>
      <c r="L671" s="228" t="s">
        <v>75</v>
      </c>
      <c r="M671" s="228">
        <v>617.4</v>
      </c>
      <c r="N671" s="228" t="s">
        <v>75</v>
      </c>
      <c r="O671" s="228" t="s">
        <v>75</v>
      </c>
      <c r="P671" s="228">
        <v>371</v>
      </c>
      <c r="Q671" s="228" t="s">
        <v>75</v>
      </c>
      <c r="R671" s="228" t="s">
        <v>75</v>
      </c>
      <c r="S671" s="228"/>
    </row>
    <row r="672" spans="1:19" x14ac:dyDescent="0.25">
      <c r="A672" s="228" t="s">
        <v>749</v>
      </c>
      <c r="B672" s="228" t="s">
        <v>1781</v>
      </c>
      <c r="C672" s="228" t="s">
        <v>883</v>
      </c>
      <c r="D672" s="228" t="s">
        <v>1833</v>
      </c>
      <c r="E672" s="228" t="s">
        <v>885</v>
      </c>
      <c r="F672" s="245" t="s">
        <v>867</v>
      </c>
      <c r="G672" s="228" t="s">
        <v>75</v>
      </c>
      <c r="H672" s="245" t="s">
        <v>912</v>
      </c>
      <c r="I672" s="228" t="s">
        <v>75</v>
      </c>
      <c r="J672" s="228" t="s">
        <v>80</v>
      </c>
      <c r="K672" s="228">
        <v>386</v>
      </c>
      <c r="L672" s="228" t="s">
        <v>75</v>
      </c>
      <c r="M672" s="228">
        <v>550</v>
      </c>
      <c r="N672" s="228" t="s">
        <v>75</v>
      </c>
      <c r="O672" s="228" t="s">
        <v>75</v>
      </c>
      <c r="P672" s="228">
        <v>33.799999999999997</v>
      </c>
      <c r="Q672" s="228" t="s">
        <v>75</v>
      </c>
      <c r="R672" s="228" t="s">
        <v>75</v>
      </c>
      <c r="S672" s="228"/>
    </row>
    <row r="673" spans="1:19" x14ac:dyDescent="0.25">
      <c r="A673" s="228" t="s">
        <v>1834</v>
      </c>
      <c r="B673" s="228" t="s">
        <v>1835</v>
      </c>
      <c r="C673" s="228" t="s">
        <v>883</v>
      </c>
      <c r="D673" s="228" t="s">
        <v>1728</v>
      </c>
      <c r="E673" s="228" t="s">
        <v>885</v>
      </c>
      <c r="F673" s="245" t="s">
        <v>869</v>
      </c>
      <c r="G673" s="228" t="s">
        <v>75</v>
      </c>
      <c r="H673" s="245" t="s">
        <v>1170</v>
      </c>
      <c r="I673" s="228" t="s">
        <v>75</v>
      </c>
      <c r="J673" s="228" t="s">
        <v>80</v>
      </c>
      <c r="K673" s="228">
        <v>441</v>
      </c>
      <c r="L673" s="228" t="s">
        <v>75</v>
      </c>
      <c r="M673" s="228">
        <v>634</v>
      </c>
      <c r="N673" s="228" t="s">
        <v>75</v>
      </c>
      <c r="O673" s="228" t="s">
        <v>75</v>
      </c>
      <c r="P673" s="228">
        <v>34.299999999999997</v>
      </c>
      <c r="Q673" s="228" t="s">
        <v>75</v>
      </c>
      <c r="R673" s="228" t="s">
        <v>75</v>
      </c>
      <c r="S673" s="228"/>
    </row>
    <row r="674" spans="1:19" x14ac:dyDescent="0.25">
      <c r="A674" s="228" t="s">
        <v>752</v>
      </c>
      <c r="B674" s="228" t="s">
        <v>1836</v>
      </c>
      <c r="C674" s="228" t="s">
        <v>1302</v>
      </c>
      <c r="D674" s="228" t="s">
        <v>1833</v>
      </c>
      <c r="E674" s="228" t="s">
        <v>885</v>
      </c>
      <c r="F674" s="245" t="s">
        <v>878</v>
      </c>
      <c r="G674" s="228" t="s">
        <v>75</v>
      </c>
      <c r="H674" s="228">
        <v>16</v>
      </c>
      <c r="I674" s="228" t="s">
        <v>75</v>
      </c>
      <c r="J674" s="228" t="s">
        <v>80</v>
      </c>
      <c r="K674" s="228">
        <v>386</v>
      </c>
      <c r="L674" s="228" t="s">
        <v>75</v>
      </c>
      <c r="M674" s="228">
        <v>530</v>
      </c>
      <c r="N674" s="228" t="s">
        <v>75</v>
      </c>
      <c r="O674" s="228" t="s">
        <v>75</v>
      </c>
      <c r="P674" s="228">
        <v>33.799999999999997</v>
      </c>
      <c r="Q674" s="228" t="s">
        <v>75</v>
      </c>
      <c r="R674" s="228" t="s">
        <v>75</v>
      </c>
      <c r="S674" s="228"/>
    </row>
    <row r="675" spans="1:19" x14ac:dyDescent="0.25">
      <c r="A675" s="228" t="s">
        <v>751</v>
      </c>
      <c r="B675" s="228" t="s">
        <v>1837</v>
      </c>
      <c r="C675" s="228" t="s">
        <v>1831</v>
      </c>
      <c r="D675" s="228" t="s">
        <v>1291</v>
      </c>
      <c r="E675" s="228" t="s">
        <v>1738</v>
      </c>
      <c r="F675" s="228">
        <v>720</v>
      </c>
      <c r="G675" s="228" t="s">
        <v>75</v>
      </c>
      <c r="H675" s="228">
        <v>16</v>
      </c>
      <c r="I675" s="228" t="s">
        <v>75</v>
      </c>
      <c r="J675" s="228" t="s">
        <v>75</v>
      </c>
      <c r="K675" s="228">
        <v>540</v>
      </c>
      <c r="L675" s="228" t="s">
        <v>75</v>
      </c>
      <c r="M675" s="228">
        <v>670</v>
      </c>
      <c r="N675" s="228" t="s">
        <v>75</v>
      </c>
      <c r="O675" s="228" t="s">
        <v>75</v>
      </c>
      <c r="P675" s="228">
        <v>23.5</v>
      </c>
      <c r="Q675" s="228" t="s">
        <v>75</v>
      </c>
      <c r="R675" s="228" t="s">
        <v>75</v>
      </c>
      <c r="S675" s="228"/>
    </row>
    <row r="676" spans="1:19" x14ac:dyDescent="0.25">
      <c r="A676" s="228" t="s">
        <v>1838</v>
      </c>
      <c r="B676" s="228" t="s">
        <v>1071</v>
      </c>
      <c r="C676" s="228" t="s">
        <v>883</v>
      </c>
      <c r="D676" s="228" t="s">
        <v>1753</v>
      </c>
      <c r="E676" s="228" t="s">
        <v>1738</v>
      </c>
      <c r="F676" s="245" t="s">
        <v>893</v>
      </c>
      <c r="G676" s="228" t="s">
        <v>75</v>
      </c>
      <c r="H676" s="245" t="s">
        <v>912</v>
      </c>
      <c r="I676" s="228" t="s">
        <v>75</v>
      </c>
      <c r="J676" s="228" t="s">
        <v>1106</v>
      </c>
      <c r="K676" s="228">
        <v>540</v>
      </c>
      <c r="L676" s="228" t="s">
        <v>75</v>
      </c>
      <c r="M676" s="228">
        <v>624</v>
      </c>
      <c r="N676" s="228" t="s">
        <v>75</v>
      </c>
      <c r="O676" s="228" t="s">
        <v>75</v>
      </c>
      <c r="P676" s="228">
        <v>13.6</v>
      </c>
      <c r="Q676" s="228" t="s">
        <v>75</v>
      </c>
      <c r="R676" s="228" t="s">
        <v>75</v>
      </c>
      <c r="S676" s="228"/>
    </row>
    <row r="677" spans="1:19" x14ac:dyDescent="0.25">
      <c r="A677" s="228" t="s">
        <v>1839</v>
      </c>
      <c r="B677" s="228" t="s">
        <v>1827</v>
      </c>
      <c r="C677" s="228" t="s">
        <v>1828</v>
      </c>
      <c r="D677" s="228" t="s">
        <v>1829</v>
      </c>
      <c r="E677" s="228" t="s">
        <v>75</v>
      </c>
      <c r="F677" s="228">
        <v>1020</v>
      </c>
      <c r="G677" s="228" t="s">
        <v>75</v>
      </c>
      <c r="H677" s="228">
        <v>16</v>
      </c>
      <c r="I677" s="228" t="s">
        <v>75</v>
      </c>
      <c r="J677" s="228" t="s">
        <v>75</v>
      </c>
      <c r="K677" s="228">
        <v>508</v>
      </c>
      <c r="L677" s="228" t="s">
        <v>75</v>
      </c>
      <c r="M677" s="228">
        <v>681</v>
      </c>
      <c r="N677" s="228" t="s">
        <v>75</v>
      </c>
      <c r="O677" s="228" t="s">
        <v>75</v>
      </c>
      <c r="P677" s="228">
        <v>21.6</v>
      </c>
      <c r="Q677" s="228" t="s">
        <v>75</v>
      </c>
      <c r="R677" s="228" t="s">
        <v>75</v>
      </c>
      <c r="S677" s="228"/>
    </row>
    <row r="678" spans="1:19" x14ac:dyDescent="0.25">
      <c r="A678" s="228" t="s">
        <v>1840</v>
      </c>
      <c r="B678" s="228" t="s">
        <v>1071</v>
      </c>
      <c r="C678" s="228" t="s">
        <v>883</v>
      </c>
      <c r="D678" s="228" t="s">
        <v>1728</v>
      </c>
      <c r="E678" s="228" t="s">
        <v>885</v>
      </c>
      <c r="F678" s="245" t="s">
        <v>904</v>
      </c>
      <c r="G678" s="228" t="s">
        <v>75</v>
      </c>
      <c r="H678" s="245" t="s">
        <v>1170</v>
      </c>
      <c r="I678" s="228" t="s">
        <v>75</v>
      </c>
      <c r="J678" s="228" t="s">
        <v>1106</v>
      </c>
      <c r="K678" s="228">
        <v>540</v>
      </c>
      <c r="L678" s="228" t="s">
        <v>75</v>
      </c>
      <c r="M678" s="228">
        <v>650</v>
      </c>
      <c r="N678" s="228" t="s">
        <v>75</v>
      </c>
      <c r="O678" s="228" t="s">
        <v>75</v>
      </c>
      <c r="P678" s="228">
        <v>300</v>
      </c>
      <c r="Q678" s="228" t="s">
        <v>75</v>
      </c>
      <c r="R678" s="228" t="s">
        <v>75</v>
      </c>
      <c r="S678" s="228"/>
    </row>
    <row r="679" spans="1:19" x14ac:dyDescent="0.25">
      <c r="A679" s="228" t="s">
        <v>1841</v>
      </c>
      <c r="B679" s="228" t="s">
        <v>1842</v>
      </c>
      <c r="C679" s="228" t="s">
        <v>883</v>
      </c>
      <c r="D679" s="228" t="s">
        <v>1728</v>
      </c>
      <c r="E679" s="228" t="s">
        <v>885</v>
      </c>
      <c r="F679" s="245" t="s">
        <v>869</v>
      </c>
      <c r="G679" s="228" t="s">
        <v>75</v>
      </c>
      <c r="H679" s="245" t="s">
        <v>1170</v>
      </c>
      <c r="I679" s="228" t="s">
        <v>75</v>
      </c>
      <c r="J679" s="228" t="s">
        <v>80</v>
      </c>
      <c r="K679" s="228">
        <v>540</v>
      </c>
      <c r="L679" s="228" t="s">
        <v>75</v>
      </c>
      <c r="M679" s="228">
        <v>591</v>
      </c>
      <c r="N679" s="228" t="s">
        <v>75</v>
      </c>
      <c r="O679" s="228" t="s">
        <v>75</v>
      </c>
      <c r="P679" s="228">
        <v>300</v>
      </c>
      <c r="Q679" s="228" t="s">
        <v>75</v>
      </c>
      <c r="R679" s="228" t="s">
        <v>75</v>
      </c>
      <c r="S679" s="228"/>
    </row>
    <row r="680" spans="1:19" x14ac:dyDescent="0.25">
      <c r="A680" s="228" t="s">
        <v>1843</v>
      </c>
      <c r="B680" s="228" t="s">
        <v>1205</v>
      </c>
      <c r="C680" s="228" t="s">
        <v>883</v>
      </c>
      <c r="D680" s="228" t="s">
        <v>1322</v>
      </c>
      <c r="E680" s="228" t="s">
        <v>1722</v>
      </c>
      <c r="F680" s="245" t="s">
        <v>873</v>
      </c>
      <c r="G680" s="228" t="s">
        <v>75</v>
      </c>
      <c r="H680" s="245" t="s">
        <v>1127</v>
      </c>
      <c r="I680" s="228"/>
      <c r="J680" s="228" t="s">
        <v>80</v>
      </c>
      <c r="K680" s="228">
        <v>441</v>
      </c>
      <c r="L680" s="228" t="s">
        <v>75</v>
      </c>
      <c r="M680" s="228">
        <v>564</v>
      </c>
      <c r="N680" s="228" t="s">
        <v>75</v>
      </c>
      <c r="O680" s="228" t="s">
        <v>75</v>
      </c>
      <c r="P680" s="228">
        <v>49</v>
      </c>
      <c r="Q680" s="228" t="s">
        <v>75</v>
      </c>
      <c r="R680" s="228" t="s">
        <v>75</v>
      </c>
      <c r="S680" s="228"/>
    </row>
    <row r="681" spans="1:19" x14ac:dyDescent="0.25">
      <c r="A681" s="228" t="s">
        <v>1844</v>
      </c>
      <c r="B681" s="228" t="s">
        <v>1845</v>
      </c>
      <c r="C681" s="228" t="s">
        <v>883</v>
      </c>
      <c r="D681" s="228" t="s">
        <v>1728</v>
      </c>
      <c r="E681" s="228" t="s">
        <v>885</v>
      </c>
      <c r="F681" s="245" t="s">
        <v>878</v>
      </c>
      <c r="G681" s="228" t="s">
        <v>75</v>
      </c>
      <c r="H681" s="228">
        <v>16</v>
      </c>
      <c r="I681" s="228" t="s">
        <v>75</v>
      </c>
      <c r="J681" s="228" t="s">
        <v>75</v>
      </c>
      <c r="K681" s="228">
        <v>441</v>
      </c>
      <c r="L681" s="228" t="s">
        <v>75</v>
      </c>
      <c r="M681" s="228">
        <v>612</v>
      </c>
      <c r="N681" s="228" t="s">
        <v>75</v>
      </c>
      <c r="O681" s="228" t="s">
        <v>75</v>
      </c>
      <c r="P681" s="228">
        <v>34.299999999999997</v>
      </c>
      <c r="Q681" s="228" t="s">
        <v>75</v>
      </c>
      <c r="R681" s="228" t="s">
        <v>75</v>
      </c>
      <c r="S681" s="228"/>
    </row>
    <row r="682" spans="1:19" x14ac:dyDescent="0.25">
      <c r="A682" s="228" t="s">
        <v>1846</v>
      </c>
      <c r="B682" s="228" t="s">
        <v>1847</v>
      </c>
      <c r="C682" s="228" t="s">
        <v>925</v>
      </c>
      <c r="D682" s="228" t="s">
        <v>1848</v>
      </c>
      <c r="E682" s="228" t="s">
        <v>885</v>
      </c>
      <c r="F682" s="245" t="s">
        <v>896</v>
      </c>
      <c r="G682" s="228" t="s">
        <v>75</v>
      </c>
      <c r="H682" s="228">
        <v>16</v>
      </c>
      <c r="I682" s="228" t="s">
        <v>75</v>
      </c>
      <c r="J682" s="228" t="s">
        <v>80</v>
      </c>
      <c r="K682" s="228">
        <v>441</v>
      </c>
      <c r="L682" s="228" t="s">
        <v>75</v>
      </c>
      <c r="M682" s="228">
        <v>635</v>
      </c>
      <c r="N682" s="228" t="s">
        <v>75</v>
      </c>
      <c r="O682" s="228" t="s">
        <v>75</v>
      </c>
      <c r="P682" s="228">
        <v>34.299999999999997</v>
      </c>
      <c r="Q682" s="228" t="s">
        <v>75</v>
      </c>
      <c r="R682" s="228" t="s">
        <v>75</v>
      </c>
      <c r="S682" s="228"/>
    </row>
    <row r="683" spans="1:19" x14ac:dyDescent="0.25">
      <c r="A683" s="228" t="s">
        <v>756</v>
      </c>
      <c r="B683" s="228" t="s">
        <v>1752</v>
      </c>
      <c r="C683" s="228" t="s">
        <v>925</v>
      </c>
      <c r="D683" s="228" t="s">
        <v>1753</v>
      </c>
      <c r="E683" s="228" t="s">
        <v>946</v>
      </c>
      <c r="F683" s="245" t="s">
        <v>879</v>
      </c>
      <c r="G683" s="228" t="s">
        <v>75</v>
      </c>
      <c r="H683" s="228">
        <v>16</v>
      </c>
      <c r="I683" s="228" t="s">
        <v>75</v>
      </c>
      <c r="J683" s="228" t="s">
        <v>75</v>
      </c>
      <c r="K683" s="228">
        <v>355</v>
      </c>
      <c r="L683" s="228" t="s">
        <v>75</v>
      </c>
      <c r="M683" s="228">
        <v>500</v>
      </c>
      <c r="N683" s="228" t="s">
        <v>75</v>
      </c>
      <c r="O683" s="228" t="s">
        <v>75</v>
      </c>
      <c r="P683" s="228">
        <v>50</v>
      </c>
      <c r="Q683" s="228" t="s">
        <v>75</v>
      </c>
      <c r="R683" s="228" t="s">
        <v>75</v>
      </c>
      <c r="S683" s="228"/>
    </row>
    <row r="684" spans="1:19" x14ac:dyDescent="0.25">
      <c r="A684" s="228" t="s">
        <v>794</v>
      </c>
      <c r="B684" s="228" t="s">
        <v>1827</v>
      </c>
      <c r="C684" s="228" t="s">
        <v>1828</v>
      </c>
      <c r="D684" s="228" t="s">
        <v>1829</v>
      </c>
      <c r="E684" s="228" t="s">
        <v>75</v>
      </c>
      <c r="F684" s="228">
        <v>1020</v>
      </c>
      <c r="G684" s="228" t="s">
        <v>75</v>
      </c>
      <c r="H684" s="228">
        <v>16</v>
      </c>
      <c r="I684" s="228" t="s">
        <v>75</v>
      </c>
      <c r="J684" s="228" t="s">
        <v>75</v>
      </c>
      <c r="K684" s="228">
        <v>508</v>
      </c>
      <c r="L684" s="228" t="s">
        <v>75</v>
      </c>
      <c r="M684" s="228">
        <v>681</v>
      </c>
      <c r="N684" s="228" t="s">
        <v>75</v>
      </c>
      <c r="O684" s="228" t="s">
        <v>75</v>
      </c>
      <c r="P684" s="228">
        <v>216</v>
      </c>
      <c r="Q684" s="228" t="s">
        <v>75</v>
      </c>
      <c r="R684" s="228" t="s">
        <v>75</v>
      </c>
      <c r="S684" s="228"/>
    </row>
    <row r="685" spans="1:19" x14ac:dyDescent="0.25">
      <c r="A685" s="228" t="s">
        <v>1849</v>
      </c>
      <c r="B685" s="228" t="s">
        <v>1850</v>
      </c>
      <c r="C685" s="228" t="s">
        <v>1828</v>
      </c>
      <c r="D685" s="228" t="s">
        <v>1291</v>
      </c>
      <c r="E685" s="228" t="s">
        <v>1738</v>
      </c>
      <c r="F685" s="228">
        <v>720</v>
      </c>
      <c r="G685" s="228" t="s">
        <v>75</v>
      </c>
      <c r="H685" s="228">
        <v>16</v>
      </c>
      <c r="I685" s="228" t="s">
        <v>75</v>
      </c>
      <c r="J685" s="228" t="s">
        <v>75</v>
      </c>
      <c r="K685" s="228">
        <v>520</v>
      </c>
      <c r="L685" s="228" t="s">
        <v>75</v>
      </c>
      <c r="M685" s="228">
        <v>670</v>
      </c>
      <c r="N685" s="228" t="s">
        <v>75</v>
      </c>
      <c r="O685" s="228" t="s">
        <v>75</v>
      </c>
      <c r="P685" s="228">
        <v>371</v>
      </c>
      <c r="Q685" s="228" t="s">
        <v>75</v>
      </c>
      <c r="R685" s="228" t="s">
        <v>75</v>
      </c>
      <c r="S685" s="228"/>
    </row>
    <row r="686" spans="1:19" x14ac:dyDescent="0.25">
      <c r="A686" s="228" t="s">
        <v>1851</v>
      </c>
      <c r="B686" s="228" t="s">
        <v>1852</v>
      </c>
      <c r="C686" s="228" t="s">
        <v>883</v>
      </c>
      <c r="D686" s="228" t="s">
        <v>1848</v>
      </c>
      <c r="E686" s="228" t="s">
        <v>885</v>
      </c>
      <c r="F686" s="245" t="s">
        <v>904</v>
      </c>
      <c r="G686" s="228" t="s">
        <v>75</v>
      </c>
      <c r="H686" s="245" t="s">
        <v>874</v>
      </c>
      <c r="I686" s="228" t="s">
        <v>75</v>
      </c>
      <c r="J686" s="228" t="s">
        <v>1106</v>
      </c>
      <c r="K686" s="228">
        <v>540</v>
      </c>
      <c r="L686" s="228" t="s">
        <v>75</v>
      </c>
      <c r="M686" s="228">
        <v>645</v>
      </c>
      <c r="N686" s="228" t="s">
        <v>75</v>
      </c>
      <c r="O686" s="228" t="s">
        <v>75</v>
      </c>
      <c r="P686" s="228">
        <v>300</v>
      </c>
      <c r="Q686" s="228" t="s">
        <v>75</v>
      </c>
      <c r="R686" s="228" t="s">
        <v>75</v>
      </c>
      <c r="S686" s="228"/>
    </row>
    <row r="687" spans="1:19" x14ac:dyDescent="0.25">
      <c r="A687" s="228" t="s">
        <v>747</v>
      </c>
      <c r="B687" s="228" t="s">
        <v>1202</v>
      </c>
      <c r="C687" s="228" t="s">
        <v>883</v>
      </c>
      <c r="D687" s="228" t="s">
        <v>1848</v>
      </c>
      <c r="E687" s="228" t="s">
        <v>885</v>
      </c>
      <c r="F687" s="245" t="s">
        <v>886</v>
      </c>
      <c r="G687" s="228" t="s">
        <v>75</v>
      </c>
      <c r="H687" s="245" t="s">
        <v>1244</v>
      </c>
      <c r="I687" s="228" t="s">
        <v>75</v>
      </c>
      <c r="J687" s="228" t="s">
        <v>80</v>
      </c>
      <c r="K687" s="228">
        <v>551</v>
      </c>
      <c r="L687" s="228" t="s">
        <v>75</v>
      </c>
      <c r="M687" s="228">
        <v>685</v>
      </c>
      <c r="N687" s="228" t="s">
        <v>75</v>
      </c>
      <c r="O687" s="228" t="s">
        <v>75</v>
      </c>
      <c r="P687" s="228">
        <v>17.3</v>
      </c>
      <c r="Q687" s="228" t="s">
        <v>75</v>
      </c>
      <c r="R687" s="228" t="s">
        <v>75</v>
      </c>
      <c r="S687" s="228"/>
    </row>
    <row r="688" spans="1:19" x14ac:dyDescent="0.25">
      <c r="A688" s="228" t="s">
        <v>748</v>
      </c>
      <c r="B688" s="228" t="s">
        <v>1795</v>
      </c>
      <c r="C688" s="228" t="s">
        <v>883</v>
      </c>
      <c r="D688" s="228" t="s">
        <v>1853</v>
      </c>
      <c r="E688" s="228" t="s">
        <v>885</v>
      </c>
      <c r="F688" s="245" t="s">
        <v>869</v>
      </c>
      <c r="G688" s="228" t="s">
        <v>75</v>
      </c>
      <c r="H688" s="245" t="s">
        <v>980</v>
      </c>
      <c r="I688" s="228" t="s">
        <v>75</v>
      </c>
      <c r="J688" s="228" t="s">
        <v>80</v>
      </c>
      <c r="K688" s="228">
        <v>551</v>
      </c>
      <c r="L688" s="228" t="s">
        <v>75</v>
      </c>
      <c r="M688" s="228">
        <v>562</v>
      </c>
      <c r="N688" s="228" t="s">
        <v>75</v>
      </c>
      <c r="O688" s="228" t="s">
        <v>75</v>
      </c>
      <c r="P688" s="228">
        <v>17.3</v>
      </c>
      <c r="Q688" s="228" t="s">
        <v>75</v>
      </c>
      <c r="R688" s="228" t="s">
        <v>75</v>
      </c>
      <c r="S688" s="228"/>
    </row>
    <row r="689" spans="1:19" x14ac:dyDescent="0.25">
      <c r="A689" s="228" t="s">
        <v>750</v>
      </c>
      <c r="B689" s="228" t="s">
        <v>1854</v>
      </c>
      <c r="C689" s="228" t="s">
        <v>925</v>
      </c>
      <c r="D689" s="228" t="s">
        <v>1855</v>
      </c>
      <c r="E689" s="228" t="s">
        <v>1856</v>
      </c>
      <c r="F689" s="245" t="s">
        <v>879</v>
      </c>
      <c r="G689" s="228" t="s">
        <v>75</v>
      </c>
      <c r="H689" s="228">
        <v>20</v>
      </c>
      <c r="I689" s="228" t="s">
        <v>75</v>
      </c>
      <c r="J689" s="228" t="s">
        <v>75</v>
      </c>
      <c r="K689" s="228">
        <v>355</v>
      </c>
      <c r="L689" s="228" t="s">
        <v>75</v>
      </c>
      <c r="M689" s="228">
        <v>530</v>
      </c>
      <c r="N689" s="228" t="s">
        <v>75</v>
      </c>
      <c r="O689" s="228" t="s">
        <v>75</v>
      </c>
      <c r="P689" s="228">
        <v>50</v>
      </c>
      <c r="Q689" s="228" t="s">
        <v>75</v>
      </c>
      <c r="R689" s="228" t="s">
        <v>75</v>
      </c>
      <c r="S689" s="228"/>
    </row>
    <row r="690" spans="1:19" x14ac:dyDescent="0.25">
      <c r="A690" s="228" t="s">
        <v>1857</v>
      </c>
      <c r="B690" s="228" t="s">
        <v>1858</v>
      </c>
      <c r="C690" s="228" t="s">
        <v>1828</v>
      </c>
      <c r="D690" s="228" t="s">
        <v>1291</v>
      </c>
      <c r="E690" s="228" t="s">
        <v>885</v>
      </c>
      <c r="F690" s="228">
        <v>1020</v>
      </c>
      <c r="G690" s="228" t="s">
        <v>75</v>
      </c>
      <c r="H690" s="228">
        <v>16</v>
      </c>
      <c r="I690" s="228" t="s">
        <v>75</v>
      </c>
      <c r="J690" s="228" t="s">
        <v>75</v>
      </c>
      <c r="K690" s="228">
        <v>520</v>
      </c>
      <c r="L690" s="228" t="s">
        <v>75</v>
      </c>
      <c r="M690" s="228">
        <v>686</v>
      </c>
      <c r="N690" s="228" t="s">
        <v>75</v>
      </c>
      <c r="O690" s="228" t="s">
        <v>75</v>
      </c>
      <c r="P690" s="228">
        <v>371</v>
      </c>
      <c r="Q690" s="228" t="s">
        <v>75</v>
      </c>
      <c r="R690" s="228" t="s">
        <v>75</v>
      </c>
      <c r="S690" s="228"/>
    </row>
    <row r="691" spans="1:19" x14ac:dyDescent="0.25">
      <c r="A691" s="228" t="s">
        <v>1859</v>
      </c>
      <c r="B691" s="228" t="s">
        <v>1860</v>
      </c>
      <c r="C691" s="228" t="s">
        <v>883</v>
      </c>
      <c r="D691" s="228" t="s">
        <v>1848</v>
      </c>
      <c r="E691" s="228" t="s">
        <v>75</v>
      </c>
      <c r="F691" s="245" t="s">
        <v>886</v>
      </c>
      <c r="G691" s="228" t="s">
        <v>75</v>
      </c>
      <c r="H691" s="245" t="s">
        <v>1067</v>
      </c>
      <c r="I691" s="228" t="s">
        <v>75</v>
      </c>
      <c r="J691" s="228">
        <v>60</v>
      </c>
      <c r="K691" s="228">
        <v>540</v>
      </c>
      <c r="L691" s="228" t="s">
        <v>75</v>
      </c>
      <c r="M691" s="228">
        <v>685</v>
      </c>
      <c r="N691" s="228" t="s">
        <v>75</v>
      </c>
      <c r="O691" s="228" t="s">
        <v>75</v>
      </c>
      <c r="P691" s="228">
        <v>300</v>
      </c>
      <c r="Q691" s="228" t="s">
        <v>75</v>
      </c>
      <c r="R691" s="228" t="s">
        <v>75</v>
      </c>
      <c r="S691" s="228"/>
    </row>
    <row r="692" spans="1:19" x14ac:dyDescent="0.25">
      <c r="A692" s="228" t="s">
        <v>1861</v>
      </c>
      <c r="B692" s="228" t="s">
        <v>1862</v>
      </c>
      <c r="C692" s="228" t="s">
        <v>883</v>
      </c>
      <c r="D692" s="228" t="s">
        <v>1863</v>
      </c>
      <c r="E692" s="228" t="s">
        <v>885</v>
      </c>
      <c r="F692" s="245" t="s">
        <v>888</v>
      </c>
      <c r="G692" s="228" t="s">
        <v>75</v>
      </c>
      <c r="H692" s="245" t="s">
        <v>889</v>
      </c>
      <c r="I692" s="228" t="s">
        <v>75</v>
      </c>
      <c r="J692" s="228" t="s">
        <v>80</v>
      </c>
      <c r="K692" s="228">
        <v>540</v>
      </c>
      <c r="L692" s="228" t="s">
        <v>75</v>
      </c>
      <c r="M692" s="228">
        <v>646.79999999999995</v>
      </c>
      <c r="N692" s="228" t="s">
        <v>75</v>
      </c>
      <c r="O692" s="228" t="s">
        <v>75</v>
      </c>
      <c r="P692" s="228">
        <v>300</v>
      </c>
      <c r="Q692" s="228" t="s">
        <v>75</v>
      </c>
      <c r="R692" s="228" t="s">
        <v>75</v>
      </c>
      <c r="S692" s="228"/>
    </row>
    <row r="693" spans="1:19" x14ac:dyDescent="0.25">
      <c r="A693" s="228" t="s">
        <v>1864</v>
      </c>
      <c r="B693" s="228" t="s">
        <v>1865</v>
      </c>
      <c r="C693" s="228" t="s">
        <v>883</v>
      </c>
      <c r="D693" s="228" t="s">
        <v>1866</v>
      </c>
      <c r="E693" s="228" t="s">
        <v>885</v>
      </c>
      <c r="F693" s="245" t="s">
        <v>907</v>
      </c>
      <c r="G693" s="228" t="s">
        <v>75</v>
      </c>
      <c r="H693" s="245" t="s">
        <v>1470</v>
      </c>
      <c r="I693" s="228" t="s">
        <v>75</v>
      </c>
      <c r="J693" s="228" t="s">
        <v>80</v>
      </c>
      <c r="K693" s="228">
        <v>540</v>
      </c>
      <c r="L693" s="228" t="s">
        <v>75</v>
      </c>
      <c r="M693" s="228">
        <v>602</v>
      </c>
      <c r="N693" s="228" t="s">
        <v>75</v>
      </c>
      <c r="O693" s="228" t="s">
        <v>75</v>
      </c>
      <c r="P693" s="228">
        <v>300</v>
      </c>
      <c r="Q693" s="228" t="s">
        <v>75</v>
      </c>
      <c r="R693" s="228" t="s">
        <v>75</v>
      </c>
      <c r="S693" s="228"/>
    </row>
    <row r="694" spans="1:19" x14ac:dyDescent="0.25">
      <c r="A694" s="228" t="s">
        <v>1867</v>
      </c>
      <c r="B694" s="228" t="s">
        <v>1205</v>
      </c>
      <c r="C694" s="228" t="s">
        <v>925</v>
      </c>
      <c r="D694" s="228" t="s">
        <v>1868</v>
      </c>
      <c r="E694" s="228" t="s">
        <v>885</v>
      </c>
      <c r="F694" s="245" t="s">
        <v>896</v>
      </c>
      <c r="G694" s="228" t="s">
        <v>75</v>
      </c>
      <c r="H694" s="228">
        <v>26</v>
      </c>
      <c r="I694" s="228" t="s">
        <v>75</v>
      </c>
      <c r="J694" s="228">
        <v>60</v>
      </c>
      <c r="K694" s="228">
        <v>441</v>
      </c>
      <c r="L694" s="228" t="s">
        <v>75</v>
      </c>
      <c r="M694" s="228">
        <v>635</v>
      </c>
      <c r="N694" s="228" t="s">
        <v>75</v>
      </c>
      <c r="O694" s="228" t="s">
        <v>75</v>
      </c>
      <c r="P694" s="228">
        <v>49</v>
      </c>
      <c r="Q694" s="228" t="s">
        <v>75</v>
      </c>
      <c r="R694" s="228" t="s">
        <v>75</v>
      </c>
      <c r="S694" s="228"/>
    </row>
    <row r="695" spans="1:19" x14ac:dyDescent="0.25">
      <c r="A695" s="228" t="s">
        <v>1869</v>
      </c>
      <c r="B695" s="228" t="s">
        <v>1870</v>
      </c>
      <c r="C695" s="228" t="s">
        <v>1828</v>
      </c>
      <c r="D695" s="228" t="s">
        <v>1871</v>
      </c>
      <c r="E695" s="228" t="s">
        <v>75</v>
      </c>
      <c r="F695" s="228">
        <v>1020</v>
      </c>
      <c r="G695" s="228" t="s">
        <v>75</v>
      </c>
      <c r="H695" s="228">
        <v>16</v>
      </c>
      <c r="I695" s="228" t="s">
        <v>75</v>
      </c>
      <c r="J695" s="228" t="s">
        <v>80</v>
      </c>
      <c r="K695" s="228">
        <v>540</v>
      </c>
      <c r="L695" s="228" t="s">
        <v>75</v>
      </c>
      <c r="M695" s="228">
        <v>628</v>
      </c>
      <c r="N695" s="228" t="s">
        <v>75</v>
      </c>
      <c r="O695" s="228" t="s">
        <v>75</v>
      </c>
      <c r="P695" s="228">
        <v>300</v>
      </c>
      <c r="Q695" s="228" t="s">
        <v>75</v>
      </c>
      <c r="R695" s="228" t="s">
        <v>75</v>
      </c>
      <c r="S695" s="228"/>
    </row>
    <row r="696" spans="1:19" x14ac:dyDescent="0.25">
      <c r="A696" s="228" t="s">
        <v>1872</v>
      </c>
      <c r="B696" s="228" t="s">
        <v>1873</v>
      </c>
      <c r="C696" s="228" t="s">
        <v>1828</v>
      </c>
      <c r="D696" s="228" t="s">
        <v>1291</v>
      </c>
      <c r="E696" s="228" t="s">
        <v>885</v>
      </c>
      <c r="F696" s="228">
        <v>1020</v>
      </c>
      <c r="G696" s="228" t="s">
        <v>75</v>
      </c>
      <c r="H696" s="228">
        <v>16</v>
      </c>
      <c r="I696" s="228" t="s">
        <v>75</v>
      </c>
      <c r="J696" s="228" t="s">
        <v>80</v>
      </c>
      <c r="K696" s="228">
        <v>520</v>
      </c>
      <c r="L696" s="228" t="s">
        <v>75</v>
      </c>
      <c r="M696" s="228">
        <v>639</v>
      </c>
      <c r="N696" s="228" t="s">
        <v>75</v>
      </c>
      <c r="O696" s="228" t="s">
        <v>75</v>
      </c>
      <c r="P696" s="228">
        <v>371</v>
      </c>
      <c r="Q696" s="228" t="s">
        <v>75</v>
      </c>
      <c r="R696" s="228" t="s">
        <v>75</v>
      </c>
      <c r="S696" s="228"/>
    </row>
    <row r="697" spans="1:19" x14ac:dyDescent="0.25">
      <c r="A697" s="228" t="s">
        <v>1874</v>
      </c>
      <c r="B697" s="228" t="s">
        <v>1862</v>
      </c>
      <c r="C697" s="228" t="s">
        <v>883</v>
      </c>
      <c r="D697" s="228" t="s">
        <v>1875</v>
      </c>
      <c r="E697" s="228" t="s">
        <v>885</v>
      </c>
      <c r="F697" s="245" t="s">
        <v>904</v>
      </c>
      <c r="G697" s="228" t="s">
        <v>75</v>
      </c>
      <c r="H697" s="245" t="s">
        <v>1170</v>
      </c>
      <c r="I697" s="228" t="s">
        <v>75</v>
      </c>
      <c r="J697" s="228" t="s">
        <v>80</v>
      </c>
      <c r="K697" s="228">
        <v>540</v>
      </c>
      <c r="L697" s="228" t="s">
        <v>75</v>
      </c>
      <c r="M697" s="228">
        <v>627.20000000000005</v>
      </c>
      <c r="N697" s="228" t="s">
        <v>75</v>
      </c>
      <c r="O697" s="228" t="s">
        <v>75</v>
      </c>
      <c r="P697" s="228">
        <v>300</v>
      </c>
      <c r="Q697" s="228" t="s">
        <v>75</v>
      </c>
      <c r="R697" s="228" t="s">
        <v>75</v>
      </c>
      <c r="S697" s="228"/>
    </row>
    <row r="698" spans="1:19" x14ac:dyDescent="0.25">
      <c r="A698" s="228" t="s">
        <v>1876</v>
      </c>
      <c r="B698" s="228" t="s">
        <v>1865</v>
      </c>
      <c r="C698" s="228" t="s">
        <v>883</v>
      </c>
      <c r="D698" s="228" t="s">
        <v>1866</v>
      </c>
      <c r="E698" s="228" t="s">
        <v>885</v>
      </c>
      <c r="F698" s="245" t="s">
        <v>888</v>
      </c>
      <c r="G698" s="228" t="s">
        <v>75</v>
      </c>
      <c r="H698" s="245" t="s">
        <v>912</v>
      </c>
      <c r="I698" s="228" t="s">
        <v>75</v>
      </c>
      <c r="J698" s="228" t="s">
        <v>75</v>
      </c>
      <c r="K698" s="228">
        <v>540</v>
      </c>
      <c r="L698" s="228" t="s">
        <v>75</v>
      </c>
      <c r="M698" s="228">
        <v>602</v>
      </c>
      <c r="N698" s="228" t="s">
        <v>75</v>
      </c>
      <c r="O698" s="228" t="s">
        <v>75</v>
      </c>
      <c r="P698" s="228">
        <v>300</v>
      </c>
      <c r="Q698" s="228" t="s">
        <v>75</v>
      </c>
      <c r="R698" s="228" t="s">
        <v>75</v>
      </c>
      <c r="S698" s="228"/>
    </row>
    <row r="699" spans="1:19" x14ac:dyDescent="0.25">
      <c r="A699" s="228" t="s">
        <v>1877</v>
      </c>
      <c r="B699" s="228" t="s">
        <v>1865</v>
      </c>
      <c r="C699" s="228" t="s">
        <v>883</v>
      </c>
      <c r="D699" s="228" t="s">
        <v>1866</v>
      </c>
      <c r="E699" s="228" t="s">
        <v>885</v>
      </c>
      <c r="F699" s="245" t="s">
        <v>907</v>
      </c>
      <c r="G699" s="228" t="s">
        <v>75</v>
      </c>
      <c r="H699" s="245" t="s">
        <v>1470</v>
      </c>
      <c r="I699" s="228" t="s">
        <v>75</v>
      </c>
      <c r="J699" s="228" t="s">
        <v>80</v>
      </c>
      <c r="K699" s="228">
        <v>540</v>
      </c>
      <c r="L699" s="228" t="s">
        <v>75</v>
      </c>
      <c r="M699" s="228">
        <v>602</v>
      </c>
      <c r="N699" s="228" t="s">
        <v>75</v>
      </c>
      <c r="O699" s="228" t="s">
        <v>75</v>
      </c>
      <c r="P699" s="228">
        <v>300</v>
      </c>
      <c r="Q699" s="228" t="s">
        <v>75</v>
      </c>
      <c r="R699" s="228" t="s">
        <v>75</v>
      </c>
      <c r="S699" s="228"/>
    </row>
    <row r="700" spans="1:19" x14ac:dyDescent="0.25">
      <c r="A700" s="228" t="s">
        <v>1878</v>
      </c>
      <c r="B700" s="228" t="s">
        <v>1795</v>
      </c>
      <c r="C700" s="228" t="s">
        <v>883</v>
      </c>
      <c r="D700" s="228" t="s">
        <v>899</v>
      </c>
      <c r="E700" s="228" t="s">
        <v>885</v>
      </c>
      <c r="F700" s="245" t="s">
        <v>869</v>
      </c>
      <c r="G700" s="228" t="s">
        <v>75</v>
      </c>
      <c r="H700" s="245" t="s">
        <v>980</v>
      </c>
      <c r="I700" s="228" t="s">
        <v>75</v>
      </c>
      <c r="J700" s="228" t="s">
        <v>80</v>
      </c>
      <c r="K700" s="228">
        <v>540</v>
      </c>
      <c r="L700" s="228" t="s">
        <v>75</v>
      </c>
      <c r="M700" s="228">
        <v>575</v>
      </c>
      <c r="N700" s="228" t="s">
        <v>75</v>
      </c>
      <c r="O700" s="228" t="s">
        <v>75</v>
      </c>
      <c r="P700" s="228">
        <v>300</v>
      </c>
      <c r="Q700" s="228" t="s">
        <v>75</v>
      </c>
      <c r="R700" s="228" t="s">
        <v>75</v>
      </c>
      <c r="S700" s="228"/>
    </row>
    <row r="701" spans="1:19" x14ac:dyDescent="0.25">
      <c r="A701" s="228" t="s">
        <v>754</v>
      </c>
      <c r="B701" s="228" t="s">
        <v>1112</v>
      </c>
      <c r="C701" s="228" t="s">
        <v>925</v>
      </c>
      <c r="D701" s="228" t="s">
        <v>1848</v>
      </c>
      <c r="E701" s="228" t="s">
        <v>75</v>
      </c>
      <c r="F701" s="245" t="s">
        <v>878</v>
      </c>
      <c r="G701" s="228" t="s">
        <v>75</v>
      </c>
      <c r="H701" s="228">
        <v>16</v>
      </c>
      <c r="I701" s="228" t="s">
        <v>75</v>
      </c>
      <c r="J701" s="228" t="s">
        <v>80</v>
      </c>
      <c r="K701" s="228">
        <v>441</v>
      </c>
      <c r="L701" s="228" t="s">
        <v>75</v>
      </c>
      <c r="M701" s="228">
        <v>593</v>
      </c>
      <c r="N701" s="228" t="s">
        <v>75</v>
      </c>
      <c r="O701" s="228" t="s">
        <v>75</v>
      </c>
      <c r="P701" s="228">
        <v>49</v>
      </c>
      <c r="Q701" s="228" t="s">
        <v>75</v>
      </c>
      <c r="R701" s="228" t="s">
        <v>75</v>
      </c>
      <c r="S701" s="228"/>
    </row>
    <row r="702" spans="1:19" x14ac:dyDescent="0.25">
      <c r="A702" s="228" t="s">
        <v>1879</v>
      </c>
      <c r="B702" s="228" t="s">
        <v>1880</v>
      </c>
      <c r="C702" s="228" t="s">
        <v>1541</v>
      </c>
      <c r="D702" s="228" t="s">
        <v>1848</v>
      </c>
      <c r="E702" s="228" t="s">
        <v>75</v>
      </c>
      <c r="F702" s="245" t="s">
        <v>896</v>
      </c>
      <c r="G702" s="228" t="s">
        <v>75</v>
      </c>
      <c r="H702" s="228">
        <v>16.7</v>
      </c>
      <c r="I702" s="228" t="s">
        <v>75</v>
      </c>
      <c r="J702" s="228" t="s">
        <v>80</v>
      </c>
      <c r="K702" s="228">
        <v>441</v>
      </c>
      <c r="L702" s="228" t="s">
        <v>75</v>
      </c>
      <c r="M702" s="228">
        <v>635</v>
      </c>
      <c r="N702" s="228" t="s">
        <v>75</v>
      </c>
      <c r="O702" s="228" t="s">
        <v>75</v>
      </c>
      <c r="P702" s="228">
        <v>49</v>
      </c>
      <c r="Q702" s="228" t="s">
        <v>75</v>
      </c>
      <c r="R702" s="228" t="s">
        <v>75</v>
      </c>
      <c r="S702" s="228"/>
    </row>
    <row r="703" spans="1:19" x14ac:dyDescent="0.25">
      <c r="A703" s="228" t="s">
        <v>1881</v>
      </c>
      <c r="B703" s="228" t="s">
        <v>1880</v>
      </c>
      <c r="C703" s="228" t="s">
        <v>1541</v>
      </c>
      <c r="D703" s="228" t="s">
        <v>1848</v>
      </c>
      <c r="E703" s="228" t="s">
        <v>75</v>
      </c>
      <c r="F703" s="245" t="s">
        <v>1882</v>
      </c>
      <c r="G703" s="228" t="s">
        <v>75</v>
      </c>
      <c r="H703" s="228">
        <v>16.7</v>
      </c>
      <c r="I703" s="228" t="s">
        <v>75</v>
      </c>
      <c r="J703" s="228" t="s">
        <v>80</v>
      </c>
      <c r="K703" s="228">
        <v>441</v>
      </c>
      <c r="L703" s="228" t="s">
        <v>75</v>
      </c>
      <c r="M703" s="228">
        <v>657</v>
      </c>
      <c r="N703" s="228" t="s">
        <v>75</v>
      </c>
      <c r="O703" s="228" t="s">
        <v>75</v>
      </c>
      <c r="P703" s="228">
        <v>49</v>
      </c>
      <c r="Q703" s="228" t="s">
        <v>75</v>
      </c>
      <c r="R703" s="228" t="s">
        <v>75</v>
      </c>
      <c r="S703" s="228"/>
    </row>
    <row r="704" spans="1:19" x14ac:dyDescent="0.25">
      <c r="A704" s="228" t="s">
        <v>1883</v>
      </c>
      <c r="B704" s="228" t="s">
        <v>1884</v>
      </c>
      <c r="C704" s="228" t="s">
        <v>1828</v>
      </c>
      <c r="D704" s="228" t="s">
        <v>1291</v>
      </c>
      <c r="E704" s="228" t="s">
        <v>75</v>
      </c>
      <c r="F704" s="228">
        <v>1020</v>
      </c>
      <c r="G704" s="228" t="s">
        <v>75</v>
      </c>
      <c r="H704" s="228">
        <v>16</v>
      </c>
      <c r="I704" s="228" t="s">
        <v>75</v>
      </c>
      <c r="J704" s="228" t="s">
        <v>80</v>
      </c>
      <c r="K704" s="228">
        <v>520</v>
      </c>
      <c r="L704" s="228" t="s">
        <v>75</v>
      </c>
      <c r="M704" s="228">
        <v>641</v>
      </c>
      <c r="N704" s="228" t="s">
        <v>75</v>
      </c>
      <c r="O704" s="228" t="s">
        <v>75</v>
      </c>
      <c r="P704" s="228">
        <v>371</v>
      </c>
      <c r="Q704" s="228" t="s">
        <v>75</v>
      </c>
      <c r="R704" s="228" t="s">
        <v>75</v>
      </c>
      <c r="S704" s="228"/>
    </row>
    <row r="705" spans="1:19" x14ac:dyDescent="0.25">
      <c r="A705" s="228" t="s">
        <v>1885</v>
      </c>
      <c r="B705" s="228" t="s">
        <v>1886</v>
      </c>
      <c r="C705" s="228" t="s">
        <v>883</v>
      </c>
      <c r="D705" s="228" t="s">
        <v>1875</v>
      </c>
      <c r="E705" s="228" t="s">
        <v>885</v>
      </c>
      <c r="F705" s="245" t="s">
        <v>886</v>
      </c>
      <c r="G705" s="228" t="s">
        <v>75</v>
      </c>
      <c r="H705" s="245" t="s">
        <v>1067</v>
      </c>
      <c r="I705" s="228" t="s">
        <v>75</v>
      </c>
      <c r="J705" s="228" t="s">
        <v>80</v>
      </c>
      <c r="K705" s="228">
        <v>440</v>
      </c>
      <c r="L705" s="228" t="s">
        <v>75</v>
      </c>
      <c r="M705" s="228">
        <v>623</v>
      </c>
      <c r="N705" s="228" t="s">
        <v>75</v>
      </c>
      <c r="O705" s="228" t="s">
        <v>75</v>
      </c>
      <c r="P705" s="228">
        <v>20</v>
      </c>
      <c r="Q705" s="228" t="s">
        <v>75</v>
      </c>
      <c r="R705" s="228" t="s">
        <v>75</v>
      </c>
      <c r="S705" s="228"/>
    </row>
    <row r="706" spans="1:19" x14ac:dyDescent="0.25">
      <c r="A706" s="228" t="s">
        <v>1887</v>
      </c>
      <c r="B706" s="228" t="s">
        <v>1202</v>
      </c>
      <c r="C706" s="228" t="s">
        <v>883</v>
      </c>
      <c r="D706" s="228" t="s">
        <v>1848</v>
      </c>
      <c r="E706" s="228" t="s">
        <v>75</v>
      </c>
      <c r="F706" s="245" t="s">
        <v>888</v>
      </c>
      <c r="G706" s="228" t="s">
        <v>75</v>
      </c>
      <c r="H706" s="245" t="s">
        <v>912</v>
      </c>
      <c r="I706" s="228" t="s">
        <v>75</v>
      </c>
      <c r="J706" s="228" t="s">
        <v>80</v>
      </c>
      <c r="K706" s="228">
        <v>540</v>
      </c>
      <c r="L706" s="228" t="s">
        <v>75</v>
      </c>
      <c r="M706" s="228">
        <v>624</v>
      </c>
      <c r="N706" s="228" t="s">
        <v>75</v>
      </c>
      <c r="O706" s="228" t="s">
        <v>75</v>
      </c>
      <c r="P706" s="228">
        <v>300</v>
      </c>
      <c r="Q706" s="228" t="s">
        <v>75</v>
      </c>
      <c r="R706" s="228" t="s">
        <v>75</v>
      </c>
      <c r="S706" s="228"/>
    </row>
    <row r="707" spans="1:19" x14ac:dyDescent="0.25">
      <c r="A707" s="228" t="s">
        <v>1888</v>
      </c>
      <c r="B707" s="228" t="s">
        <v>1865</v>
      </c>
      <c r="C707" s="228" t="s">
        <v>883</v>
      </c>
      <c r="D707" s="228" t="s">
        <v>1866</v>
      </c>
      <c r="E707" s="228" t="s">
        <v>885</v>
      </c>
      <c r="F707" s="245" t="s">
        <v>907</v>
      </c>
      <c r="G707" s="228" t="s">
        <v>75</v>
      </c>
      <c r="H707" s="245" t="s">
        <v>1470</v>
      </c>
      <c r="I707" s="228" t="s">
        <v>75</v>
      </c>
      <c r="J707" s="228" t="s">
        <v>80</v>
      </c>
      <c r="K707" s="228">
        <v>540</v>
      </c>
      <c r="L707" s="228" t="s">
        <v>75</v>
      </c>
      <c r="M707" s="228">
        <v>602</v>
      </c>
      <c r="N707" s="228" t="s">
        <v>75</v>
      </c>
      <c r="O707" s="228" t="s">
        <v>75</v>
      </c>
      <c r="P707" s="228">
        <v>300</v>
      </c>
      <c r="Q707" s="228" t="s">
        <v>75</v>
      </c>
      <c r="R707" s="228" t="s">
        <v>75</v>
      </c>
      <c r="S707" s="228"/>
    </row>
    <row r="708" spans="1:19" x14ac:dyDescent="0.25">
      <c r="A708" s="228" t="s">
        <v>1889</v>
      </c>
      <c r="B708" s="228" t="s">
        <v>1071</v>
      </c>
      <c r="C708" s="228" t="s">
        <v>883</v>
      </c>
      <c r="D708" s="228" t="s">
        <v>1848</v>
      </c>
      <c r="E708" s="228" t="s">
        <v>885</v>
      </c>
      <c r="F708" s="245" t="s">
        <v>869</v>
      </c>
      <c r="G708" s="228" t="s">
        <v>75</v>
      </c>
      <c r="H708" s="245" t="s">
        <v>1170</v>
      </c>
      <c r="I708" s="228" t="s">
        <v>75</v>
      </c>
      <c r="J708" s="228" t="s">
        <v>1106</v>
      </c>
      <c r="K708" s="228">
        <v>540</v>
      </c>
      <c r="L708" s="228" t="s">
        <v>75</v>
      </c>
      <c r="M708" s="228">
        <v>656</v>
      </c>
      <c r="N708" s="228" t="s">
        <v>75</v>
      </c>
      <c r="O708" s="228" t="s">
        <v>75</v>
      </c>
      <c r="P708" s="228">
        <v>300</v>
      </c>
      <c r="Q708" s="228" t="s">
        <v>75</v>
      </c>
      <c r="R708" s="228" t="s">
        <v>75</v>
      </c>
      <c r="S708" s="228"/>
    </row>
    <row r="709" spans="1:19" x14ac:dyDescent="0.25">
      <c r="A709" s="228" t="s">
        <v>1890</v>
      </c>
      <c r="B709" s="228" t="s">
        <v>1112</v>
      </c>
      <c r="C709" s="228" t="s">
        <v>925</v>
      </c>
      <c r="D709" s="228" t="s">
        <v>1848</v>
      </c>
      <c r="E709" s="228" t="s">
        <v>75</v>
      </c>
      <c r="F709" s="245" t="s">
        <v>878</v>
      </c>
      <c r="G709" s="228" t="s">
        <v>75</v>
      </c>
      <c r="H709" s="228">
        <v>16</v>
      </c>
      <c r="I709" s="228" t="s">
        <v>75</v>
      </c>
      <c r="J709" s="228" t="s">
        <v>80</v>
      </c>
      <c r="K709" s="228">
        <v>441</v>
      </c>
      <c r="L709" s="228" t="s">
        <v>75</v>
      </c>
      <c r="M709" s="228">
        <v>593</v>
      </c>
      <c r="N709" s="228" t="s">
        <v>75</v>
      </c>
      <c r="O709" s="228" t="s">
        <v>75</v>
      </c>
      <c r="P709" s="228">
        <v>49</v>
      </c>
      <c r="Q709" s="228" t="s">
        <v>75</v>
      </c>
      <c r="R709" s="228" t="s">
        <v>75</v>
      </c>
      <c r="S709" s="228"/>
    </row>
    <row r="710" spans="1:19" x14ac:dyDescent="0.25">
      <c r="A710" s="228" t="s">
        <v>1891</v>
      </c>
      <c r="B710" s="228" t="s">
        <v>1880</v>
      </c>
      <c r="C710" s="228" t="s">
        <v>1541</v>
      </c>
      <c r="D710" s="228" t="s">
        <v>1848</v>
      </c>
      <c r="E710" s="228" t="s">
        <v>75</v>
      </c>
      <c r="F710" s="245" t="s">
        <v>1892</v>
      </c>
      <c r="G710" s="228" t="s">
        <v>75</v>
      </c>
      <c r="H710" s="228">
        <v>16.7</v>
      </c>
      <c r="I710" s="228" t="s">
        <v>75</v>
      </c>
      <c r="J710" s="228" t="s">
        <v>80</v>
      </c>
      <c r="K710" s="228">
        <v>441</v>
      </c>
      <c r="L710" s="228" t="s">
        <v>75</v>
      </c>
      <c r="M710" s="228">
        <v>657</v>
      </c>
      <c r="N710" s="228" t="s">
        <v>75</v>
      </c>
      <c r="O710" s="228" t="s">
        <v>75</v>
      </c>
      <c r="P710" s="228">
        <v>49</v>
      </c>
      <c r="Q710" s="228" t="s">
        <v>75</v>
      </c>
      <c r="R710" s="228" t="s">
        <v>75</v>
      </c>
      <c r="S710" s="228"/>
    </row>
    <row r="711" spans="1:19" x14ac:dyDescent="0.25">
      <c r="A711" s="228" t="s">
        <v>1893</v>
      </c>
      <c r="B711" s="228" t="s">
        <v>1894</v>
      </c>
      <c r="C711" s="228" t="s">
        <v>864</v>
      </c>
      <c r="D711" s="228" t="s">
        <v>1829</v>
      </c>
      <c r="E711" s="228" t="s">
        <v>75</v>
      </c>
      <c r="F711" s="228">
        <v>1020</v>
      </c>
      <c r="G711" s="228" t="s">
        <v>75</v>
      </c>
      <c r="H711" s="228">
        <v>16</v>
      </c>
      <c r="I711" s="228" t="s">
        <v>75</v>
      </c>
      <c r="J711" s="228" t="s">
        <v>75</v>
      </c>
      <c r="K711" s="228">
        <v>470</v>
      </c>
      <c r="L711" s="228" t="s">
        <v>75</v>
      </c>
      <c r="M711" s="228">
        <v>681</v>
      </c>
      <c r="N711" s="228" t="s">
        <v>75</v>
      </c>
      <c r="O711" s="228" t="s">
        <v>75</v>
      </c>
      <c r="P711" s="228">
        <v>49</v>
      </c>
      <c r="Q711" s="228" t="s">
        <v>75</v>
      </c>
      <c r="R711" s="228" t="s">
        <v>75</v>
      </c>
      <c r="S711" s="228"/>
    </row>
    <row r="712" spans="1:19" x14ac:dyDescent="0.25">
      <c r="A712" s="228" t="s">
        <v>744</v>
      </c>
      <c r="B712" s="228" t="s">
        <v>876</v>
      </c>
      <c r="C712" s="228" t="s">
        <v>883</v>
      </c>
      <c r="D712" s="228" t="s">
        <v>1895</v>
      </c>
      <c r="E712" s="228" t="s">
        <v>75</v>
      </c>
      <c r="F712" s="245" t="s">
        <v>886</v>
      </c>
      <c r="G712" s="228" t="s">
        <v>75</v>
      </c>
      <c r="H712" s="245" t="s">
        <v>1244</v>
      </c>
      <c r="I712" s="228" t="s">
        <v>75</v>
      </c>
      <c r="J712" s="228" t="s">
        <v>80</v>
      </c>
      <c r="K712" s="228">
        <v>340</v>
      </c>
      <c r="L712" s="228" t="s">
        <v>75</v>
      </c>
      <c r="M712" s="228">
        <v>500</v>
      </c>
      <c r="N712" s="228" t="s">
        <v>75</v>
      </c>
      <c r="O712" s="228" t="s">
        <v>75</v>
      </c>
      <c r="P712" s="228">
        <v>75</v>
      </c>
      <c r="Q712" s="228" t="s">
        <v>75</v>
      </c>
      <c r="R712" s="228" t="s">
        <v>75</v>
      </c>
      <c r="S712" s="228"/>
    </row>
    <row r="713" spans="1:19" x14ac:dyDescent="0.25">
      <c r="A713" s="228" t="s">
        <v>743</v>
      </c>
      <c r="B713" s="228" t="s">
        <v>1401</v>
      </c>
      <c r="C713" s="228" t="s">
        <v>883</v>
      </c>
      <c r="D713" s="228" t="s">
        <v>1895</v>
      </c>
      <c r="E713" s="228" t="s">
        <v>946</v>
      </c>
      <c r="F713" s="245" t="s">
        <v>888</v>
      </c>
      <c r="G713" s="228" t="s">
        <v>75</v>
      </c>
      <c r="H713" s="245" t="s">
        <v>1244</v>
      </c>
      <c r="I713" s="228" t="s">
        <v>75</v>
      </c>
      <c r="J713" s="228" t="s">
        <v>75</v>
      </c>
      <c r="K713" s="228">
        <v>340</v>
      </c>
      <c r="L713" s="228" t="s">
        <v>75</v>
      </c>
      <c r="M713" s="228">
        <v>500</v>
      </c>
      <c r="N713" s="228" t="s">
        <v>75</v>
      </c>
      <c r="O713" s="228" t="s">
        <v>75</v>
      </c>
      <c r="P713" s="228">
        <v>16.899999999999999</v>
      </c>
      <c r="Q713" s="228" t="s">
        <v>75</v>
      </c>
      <c r="R713" s="228" t="s">
        <v>75</v>
      </c>
      <c r="S713" s="228"/>
    </row>
    <row r="714" spans="1:19" x14ac:dyDescent="0.25">
      <c r="A714" s="228" t="s">
        <v>1896</v>
      </c>
      <c r="B714" s="228" t="s">
        <v>1401</v>
      </c>
      <c r="C714" s="228" t="s">
        <v>883</v>
      </c>
      <c r="D714" s="228" t="s">
        <v>1895</v>
      </c>
      <c r="E714" s="228" t="s">
        <v>946</v>
      </c>
      <c r="F714" s="245" t="s">
        <v>869</v>
      </c>
      <c r="G714" s="228" t="s">
        <v>75</v>
      </c>
      <c r="H714" s="245" t="s">
        <v>870</v>
      </c>
      <c r="I714" s="228" t="s">
        <v>75</v>
      </c>
      <c r="J714" s="228" t="s">
        <v>75</v>
      </c>
      <c r="K714" s="228">
        <v>340</v>
      </c>
      <c r="L714" s="228" t="s">
        <v>75</v>
      </c>
      <c r="M714" s="228">
        <v>500</v>
      </c>
      <c r="N714" s="228" t="s">
        <v>75</v>
      </c>
      <c r="O714" s="228" t="s">
        <v>75</v>
      </c>
      <c r="P714" s="228">
        <v>16.899999999999999</v>
      </c>
      <c r="Q714" s="228" t="s">
        <v>75</v>
      </c>
      <c r="R714" s="228" t="s">
        <v>75</v>
      </c>
      <c r="S714" s="228"/>
    </row>
    <row r="715" spans="1:19" x14ac:dyDescent="0.25">
      <c r="A715" s="228" t="s">
        <v>1897</v>
      </c>
      <c r="B715" s="228" t="s">
        <v>1898</v>
      </c>
      <c r="C715" s="228" t="s">
        <v>1899</v>
      </c>
      <c r="D715" s="228" t="s">
        <v>1608</v>
      </c>
      <c r="E715" s="228" t="s">
        <v>75</v>
      </c>
      <c r="F715" s="228">
        <v>1020</v>
      </c>
      <c r="G715" s="228" t="s">
        <v>75</v>
      </c>
      <c r="H715" s="228">
        <v>16</v>
      </c>
      <c r="I715" s="228" t="s">
        <v>75</v>
      </c>
      <c r="J715" s="228" t="s">
        <v>80</v>
      </c>
      <c r="K715" s="228">
        <v>563</v>
      </c>
      <c r="L715" s="228" t="s">
        <v>75</v>
      </c>
      <c r="M715" s="228">
        <v>684</v>
      </c>
      <c r="N715" s="228" t="s">
        <v>75</v>
      </c>
      <c r="O715" s="228" t="s">
        <v>75</v>
      </c>
      <c r="P715" s="228">
        <v>280</v>
      </c>
      <c r="Q715" s="228" t="s">
        <v>75</v>
      </c>
      <c r="R715" s="228" t="s">
        <v>75</v>
      </c>
      <c r="S715" s="228"/>
    </row>
    <row r="716" spans="1:19" x14ac:dyDescent="0.25">
      <c r="A716" s="228" t="s">
        <v>1900</v>
      </c>
      <c r="B716" s="228" t="s">
        <v>1901</v>
      </c>
      <c r="C716" s="228" t="s">
        <v>864</v>
      </c>
      <c r="D716" s="228" t="s">
        <v>1902</v>
      </c>
      <c r="E716" s="228" t="s">
        <v>75</v>
      </c>
      <c r="F716" s="228">
        <v>720</v>
      </c>
      <c r="G716" s="228" t="s">
        <v>75</v>
      </c>
      <c r="H716" s="228">
        <v>11.3</v>
      </c>
      <c r="I716" s="228" t="s">
        <v>75</v>
      </c>
      <c r="J716" s="228" t="s">
        <v>75</v>
      </c>
      <c r="K716" s="228">
        <v>390</v>
      </c>
      <c r="L716" s="228" t="s">
        <v>75</v>
      </c>
      <c r="M716" s="228">
        <v>578</v>
      </c>
      <c r="N716" s="228" t="s">
        <v>75</v>
      </c>
      <c r="O716" s="228" t="s">
        <v>75</v>
      </c>
      <c r="P716" s="228">
        <v>50</v>
      </c>
      <c r="Q716" s="228" t="s">
        <v>75</v>
      </c>
      <c r="R716" s="228" t="s">
        <v>75</v>
      </c>
      <c r="S716" s="228"/>
    </row>
    <row r="717" spans="1:19" x14ac:dyDescent="0.25">
      <c r="A717" s="228" t="s">
        <v>1903</v>
      </c>
      <c r="B717" s="228" t="s">
        <v>1904</v>
      </c>
      <c r="C717" s="228" t="s">
        <v>883</v>
      </c>
      <c r="D717" s="228" t="s">
        <v>1905</v>
      </c>
      <c r="E717" s="228" t="s">
        <v>75</v>
      </c>
      <c r="F717" s="245" t="s">
        <v>886</v>
      </c>
      <c r="G717" s="228" t="s">
        <v>75</v>
      </c>
      <c r="H717" s="245" t="s">
        <v>1067</v>
      </c>
      <c r="I717" s="228" t="s">
        <v>75</v>
      </c>
      <c r="J717" s="228" t="s">
        <v>80</v>
      </c>
      <c r="K717" s="228">
        <v>386</v>
      </c>
      <c r="L717" s="228" t="s">
        <v>75</v>
      </c>
      <c r="M717" s="228">
        <v>534</v>
      </c>
      <c r="N717" s="228" t="s">
        <v>75</v>
      </c>
      <c r="O717" s="228" t="s">
        <v>75</v>
      </c>
      <c r="P717" s="228">
        <v>33.799999999999997</v>
      </c>
      <c r="Q717" s="228" t="s">
        <v>75</v>
      </c>
      <c r="R717" s="228" t="s">
        <v>75</v>
      </c>
      <c r="S717" s="228"/>
    </row>
    <row r="718" spans="1:19" x14ac:dyDescent="0.25">
      <c r="A718" s="228" t="s">
        <v>842</v>
      </c>
      <c r="B718" s="228" t="s">
        <v>1906</v>
      </c>
      <c r="C718" s="228" t="s">
        <v>883</v>
      </c>
      <c r="D718" s="228" t="s">
        <v>1907</v>
      </c>
      <c r="E718" s="228" t="s">
        <v>75</v>
      </c>
      <c r="F718" s="245" t="s">
        <v>867</v>
      </c>
      <c r="G718" s="228" t="s">
        <v>75</v>
      </c>
      <c r="H718" s="245" t="s">
        <v>1244</v>
      </c>
      <c r="I718" s="228" t="s">
        <v>75</v>
      </c>
      <c r="J718" s="228" t="s">
        <v>75</v>
      </c>
      <c r="K718" s="228">
        <v>419</v>
      </c>
      <c r="L718" s="228" t="s">
        <v>75</v>
      </c>
      <c r="M718" s="228">
        <v>547</v>
      </c>
      <c r="N718" s="228" t="s">
        <v>75</v>
      </c>
      <c r="O718" s="228" t="s">
        <v>75</v>
      </c>
      <c r="P718" s="228">
        <v>31.3</v>
      </c>
      <c r="Q718" s="228" t="s">
        <v>75</v>
      </c>
      <c r="R718" s="228" t="s">
        <v>75</v>
      </c>
      <c r="S718" s="228"/>
    </row>
    <row r="719" spans="1:19" x14ac:dyDescent="0.25">
      <c r="A719" s="228" t="s">
        <v>1908</v>
      </c>
      <c r="B719" s="228" t="s">
        <v>1296</v>
      </c>
      <c r="C719" s="228" t="s">
        <v>883</v>
      </c>
      <c r="D719" s="228" t="s">
        <v>1297</v>
      </c>
      <c r="E719" s="228" t="s">
        <v>75</v>
      </c>
      <c r="F719" s="245" t="s">
        <v>869</v>
      </c>
      <c r="G719" s="228" t="s">
        <v>75</v>
      </c>
      <c r="H719" s="245" t="s">
        <v>1170</v>
      </c>
      <c r="I719" s="228" t="s">
        <v>75</v>
      </c>
      <c r="J719" s="228" t="s">
        <v>80</v>
      </c>
      <c r="K719" s="228">
        <v>492</v>
      </c>
      <c r="L719" s="228" t="s">
        <v>75</v>
      </c>
      <c r="M719" s="228">
        <v>603</v>
      </c>
      <c r="N719" s="228" t="s">
        <v>75</v>
      </c>
      <c r="O719" s="228" t="s">
        <v>75</v>
      </c>
      <c r="P719" s="228">
        <v>110</v>
      </c>
      <c r="Q719" s="228" t="s">
        <v>75</v>
      </c>
      <c r="R719" s="228" t="s">
        <v>75</v>
      </c>
      <c r="S719" s="228"/>
    </row>
    <row r="720" spans="1:19" x14ac:dyDescent="0.25">
      <c r="A720" s="228" t="s">
        <v>1909</v>
      </c>
      <c r="B720" s="228" t="s">
        <v>1910</v>
      </c>
      <c r="C720" s="228" t="s">
        <v>883</v>
      </c>
      <c r="D720" s="228" t="s">
        <v>1907</v>
      </c>
      <c r="E720" s="228" t="s">
        <v>75</v>
      </c>
      <c r="F720" s="245" t="s">
        <v>873</v>
      </c>
      <c r="G720" s="228" t="s">
        <v>75</v>
      </c>
      <c r="H720" s="245" t="s">
        <v>1121</v>
      </c>
      <c r="I720" s="228" t="s">
        <v>75</v>
      </c>
      <c r="J720" s="228" t="s">
        <v>75</v>
      </c>
      <c r="K720" s="228">
        <v>419</v>
      </c>
      <c r="L720" s="228" t="s">
        <v>75</v>
      </c>
      <c r="M720" s="228">
        <v>547</v>
      </c>
      <c r="N720" s="228" t="s">
        <v>75</v>
      </c>
      <c r="O720" s="228" t="s">
        <v>75</v>
      </c>
      <c r="P720" s="228">
        <v>313</v>
      </c>
      <c r="Q720" s="228" t="s">
        <v>75</v>
      </c>
      <c r="R720" s="228" t="s">
        <v>75</v>
      </c>
      <c r="S720" s="228"/>
    </row>
    <row r="721" spans="1:19" x14ac:dyDescent="0.25">
      <c r="A721" s="228" t="s">
        <v>1911</v>
      </c>
      <c r="B721" s="228" t="s">
        <v>1912</v>
      </c>
      <c r="C721" s="228" t="s">
        <v>1302</v>
      </c>
      <c r="D721" s="228" t="s">
        <v>899</v>
      </c>
      <c r="E721" s="228" t="s">
        <v>75</v>
      </c>
      <c r="F721" s="245" t="s">
        <v>878</v>
      </c>
      <c r="G721" s="228" t="s">
        <v>75</v>
      </c>
      <c r="H721" s="228">
        <v>16</v>
      </c>
      <c r="I721" s="228" t="s">
        <v>75</v>
      </c>
      <c r="J721" s="228" t="s">
        <v>80</v>
      </c>
      <c r="K721" s="228">
        <v>43.2</v>
      </c>
      <c r="L721" s="228" t="s">
        <v>75</v>
      </c>
      <c r="M721" s="228">
        <v>561</v>
      </c>
      <c r="N721" s="228" t="s">
        <v>75</v>
      </c>
      <c r="O721" s="228" t="s">
        <v>75</v>
      </c>
      <c r="P721" s="228">
        <v>22.9</v>
      </c>
      <c r="Q721" s="228" t="s">
        <v>75</v>
      </c>
      <c r="R721" s="228" t="s">
        <v>75</v>
      </c>
      <c r="S721" s="228"/>
    </row>
    <row r="722" spans="1:19" x14ac:dyDescent="0.25">
      <c r="A722" s="228" t="s">
        <v>1913</v>
      </c>
      <c r="B722" s="228" t="s">
        <v>1912</v>
      </c>
      <c r="C722" s="228" t="s">
        <v>1302</v>
      </c>
      <c r="D722" s="228" t="s">
        <v>899</v>
      </c>
      <c r="E722" s="228" t="s">
        <v>75</v>
      </c>
      <c r="F722" s="245" t="s">
        <v>896</v>
      </c>
      <c r="G722" s="228" t="s">
        <v>75</v>
      </c>
      <c r="H722" s="228">
        <v>16</v>
      </c>
      <c r="I722" s="228" t="s">
        <v>75</v>
      </c>
      <c r="J722" s="228" t="s">
        <v>80</v>
      </c>
      <c r="K722" s="228">
        <v>43.2</v>
      </c>
      <c r="L722" s="228" t="s">
        <v>75</v>
      </c>
      <c r="M722" s="228">
        <v>561</v>
      </c>
      <c r="N722" s="228" t="s">
        <v>75</v>
      </c>
      <c r="O722" s="228" t="s">
        <v>75</v>
      </c>
      <c r="P722" s="228">
        <v>22.9</v>
      </c>
      <c r="Q722" s="228" t="s">
        <v>75</v>
      </c>
      <c r="R722" s="228" t="s">
        <v>75</v>
      </c>
      <c r="S722" s="228"/>
    </row>
    <row r="723" spans="1:19" x14ac:dyDescent="0.25">
      <c r="A723" s="228" t="s">
        <v>1914</v>
      </c>
      <c r="B723" s="228" t="s">
        <v>1898</v>
      </c>
      <c r="C723" s="228" t="s">
        <v>1899</v>
      </c>
      <c r="D723" s="228" t="s">
        <v>1608</v>
      </c>
      <c r="E723" s="228" t="s">
        <v>75</v>
      </c>
      <c r="F723" s="228">
        <v>1020</v>
      </c>
      <c r="G723" s="228" t="s">
        <v>75</v>
      </c>
      <c r="H723" s="228">
        <v>16</v>
      </c>
      <c r="I723" s="228" t="s">
        <v>75</v>
      </c>
      <c r="J723" s="228" t="s">
        <v>80</v>
      </c>
      <c r="K723" s="228">
        <v>563</v>
      </c>
      <c r="L723" s="228" t="s">
        <v>75</v>
      </c>
      <c r="M723" s="228">
        <v>623</v>
      </c>
      <c r="N723" s="228" t="s">
        <v>75</v>
      </c>
      <c r="O723" s="228" t="s">
        <v>75</v>
      </c>
      <c r="P723" s="228">
        <v>280</v>
      </c>
      <c r="Q723" s="228" t="s">
        <v>75</v>
      </c>
      <c r="R723" s="228" t="s">
        <v>75</v>
      </c>
      <c r="S723" s="228"/>
    </row>
    <row r="724" spans="1:19" x14ac:dyDescent="0.25">
      <c r="A724" s="228" t="s">
        <v>1915</v>
      </c>
      <c r="B724" s="228" t="s">
        <v>1904</v>
      </c>
      <c r="C724" s="228" t="s">
        <v>883</v>
      </c>
      <c r="D724" s="228" t="s">
        <v>1905</v>
      </c>
      <c r="E724" s="228" t="s">
        <v>75</v>
      </c>
      <c r="F724" s="245" t="s">
        <v>888</v>
      </c>
      <c r="G724" s="228" t="s">
        <v>75</v>
      </c>
      <c r="H724" s="245" t="s">
        <v>912</v>
      </c>
      <c r="I724" s="228" t="s">
        <v>75</v>
      </c>
      <c r="J724" s="228" t="s">
        <v>80</v>
      </c>
      <c r="K724" s="228">
        <v>492</v>
      </c>
      <c r="L724" s="228" t="s">
        <v>75</v>
      </c>
      <c r="M724" s="228">
        <v>537</v>
      </c>
      <c r="N724" s="228" t="s">
        <v>75</v>
      </c>
      <c r="O724" s="228" t="s">
        <v>75</v>
      </c>
      <c r="P724" s="228">
        <v>110</v>
      </c>
      <c r="Q724" s="228" t="s">
        <v>75</v>
      </c>
      <c r="R724" s="228" t="s">
        <v>75</v>
      </c>
      <c r="S724" s="228"/>
    </row>
    <row r="725" spans="1:19" x14ac:dyDescent="0.25">
      <c r="A725" s="228" t="s">
        <v>1916</v>
      </c>
      <c r="B725" s="228" t="s">
        <v>1898</v>
      </c>
      <c r="C725" s="228" t="s">
        <v>1899</v>
      </c>
      <c r="D725" s="228" t="s">
        <v>1608</v>
      </c>
      <c r="E725" s="228" t="s">
        <v>75</v>
      </c>
      <c r="F725" s="228">
        <v>1020</v>
      </c>
      <c r="G725" s="228" t="s">
        <v>75</v>
      </c>
      <c r="H725" s="228">
        <v>16</v>
      </c>
      <c r="I725" s="228" t="s">
        <v>75</v>
      </c>
      <c r="J725" s="228" t="s">
        <v>80</v>
      </c>
      <c r="K725" s="228">
        <v>563</v>
      </c>
      <c r="L725" s="228" t="s">
        <v>75</v>
      </c>
      <c r="M725" s="228">
        <v>623</v>
      </c>
      <c r="N725" s="228" t="s">
        <v>75</v>
      </c>
      <c r="O725" s="228" t="s">
        <v>75</v>
      </c>
      <c r="P725" s="228">
        <v>280</v>
      </c>
      <c r="Q725" s="228" t="s">
        <v>75</v>
      </c>
      <c r="R725" s="228" t="s">
        <v>75</v>
      </c>
      <c r="S725" s="228"/>
    </row>
    <row r="726" spans="1:19" x14ac:dyDescent="0.25">
      <c r="A726" s="228" t="s">
        <v>1917</v>
      </c>
      <c r="B726" s="228" t="s">
        <v>1912</v>
      </c>
      <c r="C726" s="228" t="s">
        <v>1302</v>
      </c>
      <c r="D726" s="228" t="s">
        <v>899</v>
      </c>
      <c r="E726" s="228" t="s">
        <v>75</v>
      </c>
      <c r="F726" s="245" t="s">
        <v>878</v>
      </c>
      <c r="G726" s="228" t="s">
        <v>75</v>
      </c>
      <c r="H726" s="228">
        <v>16</v>
      </c>
      <c r="I726" s="228" t="s">
        <v>75</v>
      </c>
      <c r="J726" s="228" t="s">
        <v>80</v>
      </c>
      <c r="K726" s="228">
        <v>43.2</v>
      </c>
      <c r="L726" s="228" t="s">
        <v>75</v>
      </c>
      <c r="M726" s="228">
        <v>561</v>
      </c>
      <c r="N726" s="228" t="s">
        <v>75</v>
      </c>
      <c r="O726" s="228" t="s">
        <v>75</v>
      </c>
      <c r="P726" s="228">
        <v>22.9</v>
      </c>
      <c r="Q726" s="228" t="s">
        <v>75</v>
      </c>
      <c r="R726" s="228" t="s">
        <v>75</v>
      </c>
      <c r="S726" s="228"/>
    </row>
    <row r="727" spans="1:19" x14ac:dyDescent="0.25">
      <c r="A727" s="228" t="s">
        <v>1918</v>
      </c>
      <c r="B727" s="228" t="s">
        <v>1912</v>
      </c>
      <c r="C727" s="228" t="s">
        <v>1302</v>
      </c>
      <c r="D727" s="228" t="s">
        <v>899</v>
      </c>
      <c r="E727" s="228" t="s">
        <v>75</v>
      </c>
      <c r="F727" s="245" t="s">
        <v>896</v>
      </c>
      <c r="G727" s="228" t="s">
        <v>75</v>
      </c>
      <c r="H727" s="228">
        <v>16</v>
      </c>
      <c r="I727" s="228" t="s">
        <v>75</v>
      </c>
      <c r="J727" s="228" t="s">
        <v>80</v>
      </c>
      <c r="K727" s="228">
        <v>43.2</v>
      </c>
      <c r="L727" s="228" t="s">
        <v>75</v>
      </c>
      <c r="M727" s="228">
        <v>561</v>
      </c>
      <c r="N727" s="228" t="s">
        <v>75</v>
      </c>
      <c r="O727" s="228" t="s">
        <v>75</v>
      </c>
      <c r="P727" s="228">
        <v>22.9</v>
      </c>
      <c r="Q727" s="228" t="s">
        <v>75</v>
      </c>
      <c r="R727" s="228" t="s">
        <v>75</v>
      </c>
      <c r="S727" s="228"/>
    </row>
    <row r="728" spans="1:19" x14ac:dyDescent="0.25">
      <c r="A728" s="228" t="s">
        <v>1919</v>
      </c>
      <c r="B728" s="228" t="s">
        <v>1898</v>
      </c>
      <c r="C728" s="228" t="s">
        <v>1899</v>
      </c>
      <c r="D728" s="228" t="s">
        <v>1608</v>
      </c>
      <c r="E728" s="228" t="s">
        <v>75</v>
      </c>
      <c r="F728" s="228">
        <v>1020</v>
      </c>
      <c r="G728" s="228" t="s">
        <v>75</v>
      </c>
      <c r="H728" s="228">
        <v>16</v>
      </c>
      <c r="I728" s="228" t="s">
        <v>75</v>
      </c>
      <c r="J728" s="228" t="s">
        <v>80</v>
      </c>
      <c r="K728" s="228">
        <v>563</v>
      </c>
      <c r="L728" s="228" t="s">
        <v>75</v>
      </c>
      <c r="M728" s="228">
        <v>623</v>
      </c>
      <c r="N728" s="228" t="s">
        <v>75</v>
      </c>
      <c r="O728" s="228" t="s">
        <v>75</v>
      </c>
      <c r="P728" s="228">
        <v>280</v>
      </c>
      <c r="Q728" s="228" t="s">
        <v>75</v>
      </c>
      <c r="R728" s="228" t="s">
        <v>75</v>
      </c>
      <c r="S728" s="228"/>
    </row>
    <row r="729" spans="1:19" x14ac:dyDescent="0.25">
      <c r="A729" s="228" t="s">
        <v>1920</v>
      </c>
      <c r="B729" s="228" t="s">
        <v>1296</v>
      </c>
      <c r="C729" s="228" t="s">
        <v>883</v>
      </c>
      <c r="D729" s="228" t="s">
        <v>1297</v>
      </c>
      <c r="E729" s="228" t="s">
        <v>75</v>
      </c>
      <c r="F729" s="245" t="s">
        <v>869</v>
      </c>
      <c r="G729" s="228" t="s">
        <v>75</v>
      </c>
      <c r="H729" s="245" t="s">
        <v>1170</v>
      </c>
      <c r="I729" s="228" t="s">
        <v>75</v>
      </c>
      <c r="J729" s="228" t="s">
        <v>80</v>
      </c>
      <c r="K729" s="228">
        <v>492</v>
      </c>
      <c r="L729" s="228" t="s">
        <v>75</v>
      </c>
      <c r="M729" s="228">
        <v>603</v>
      </c>
      <c r="N729" s="228" t="s">
        <v>75</v>
      </c>
      <c r="O729" s="228" t="s">
        <v>75</v>
      </c>
      <c r="P729" s="228">
        <v>110</v>
      </c>
      <c r="Q729" s="228" t="s">
        <v>75</v>
      </c>
      <c r="R729" s="228" t="s">
        <v>75</v>
      </c>
      <c r="S729" s="228"/>
    </row>
    <row r="730" spans="1:19" x14ac:dyDescent="0.25">
      <c r="A730" s="228" t="s">
        <v>1921</v>
      </c>
      <c r="B730" s="228" t="s">
        <v>1912</v>
      </c>
      <c r="C730" s="228" t="s">
        <v>1302</v>
      </c>
      <c r="D730" s="228" t="s">
        <v>899</v>
      </c>
      <c r="E730" s="228" t="s">
        <v>75</v>
      </c>
      <c r="F730" s="245" t="s">
        <v>878</v>
      </c>
      <c r="G730" s="228" t="s">
        <v>75</v>
      </c>
      <c r="H730" s="228">
        <v>16</v>
      </c>
      <c r="I730" s="228" t="s">
        <v>75</v>
      </c>
      <c r="J730" s="228" t="s">
        <v>80</v>
      </c>
      <c r="K730" s="228">
        <v>43.2</v>
      </c>
      <c r="L730" s="228" t="s">
        <v>75</v>
      </c>
      <c r="M730" s="228">
        <v>561</v>
      </c>
      <c r="N730" s="228" t="s">
        <v>75</v>
      </c>
      <c r="O730" s="228" t="s">
        <v>75</v>
      </c>
      <c r="P730" s="228">
        <v>22.9</v>
      </c>
      <c r="Q730" s="228" t="s">
        <v>75</v>
      </c>
      <c r="R730" s="228" t="s">
        <v>75</v>
      </c>
      <c r="S730" s="228"/>
    </row>
    <row r="731" spans="1:19" x14ac:dyDescent="0.25">
      <c r="A731" s="228" t="s">
        <v>1922</v>
      </c>
      <c r="B731" s="228" t="s">
        <v>1912</v>
      </c>
      <c r="C731" s="228" t="s">
        <v>1302</v>
      </c>
      <c r="D731" s="228" t="s">
        <v>899</v>
      </c>
      <c r="E731" s="228" t="s">
        <v>75</v>
      </c>
      <c r="F731" s="245" t="s">
        <v>896</v>
      </c>
      <c r="G731" s="228" t="s">
        <v>75</v>
      </c>
      <c r="H731" s="228">
        <v>16</v>
      </c>
      <c r="I731" s="228" t="s">
        <v>75</v>
      </c>
      <c r="J731" s="228" t="s">
        <v>80</v>
      </c>
      <c r="K731" s="228">
        <v>43.2</v>
      </c>
      <c r="L731" s="228" t="s">
        <v>75</v>
      </c>
      <c r="M731" s="228">
        <v>561</v>
      </c>
      <c r="N731" s="228" t="s">
        <v>75</v>
      </c>
      <c r="O731" s="228" t="s">
        <v>75</v>
      </c>
      <c r="P731" s="228">
        <v>22.9</v>
      </c>
      <c r="Q731" s="228" t="s">
        <v>75</v>
      </c>
      <c r="R731" s="228" t="s">
        <v>75</v>
      </c>
      <c r="S731" s="228"/>
    </row>
    <row r="732" spans="1:19" x14ac:dyDescent="0.25">
      <c r="A732" s="228" t="s">
        <v>1923</v>
      </c>
      <c r="B732" s="228" t="s">
        <v>1898</v>
      </c>
      <c r="C732" s="228" t="s">
        <v>1899</v>
      </c>
      <c r="D732" s="228" t="s">
        <v>1608</v>
      </c>
      <c r="E732" s="228" t="s">
        <v>75</v>
      </c>
      <c r="F732" s="228">
        <v>1020</v>
      </c>
      <c r="G732" s="228" t="s">
        <v>75</v>
      </c>
      <c r="H732" s="228">
        <v>16</v>
      </c>
      <c r="I732" s="228" t="s">
        <v>75</v>
      </c>
      <c r="J732" s="228" t="s">
        <v>80</v>
      </c>
      <c r="K732" s="228">
        <v>563</v>
      </c>
      <c r="L732" s="228" t="s">
        <v>75</v>
      </c>
      <c r="M732" s="228">
        <v>623</v>
      </c>
      <c r="N732" s="228" t="s">
        <v>75</v>
      </c>
      <c r="O732" s="228" t="s">
        <v>75</v>
      </c>
      <c r="P732" s="228">
        <v>280</v>
      </c>
      <c r="Q732" s="228" t="s">
        <v>75</v>
      </c>
      <c r="R732" s="228" t="s">
        <v>75</v>
      </c>
      <c r="S732" s="228"/>
    </row>
    <row r="733" spans="1:19" x14ac:dyDescent="0.25">
      <c r="A733" s="228" t="s">
        <v>1924</v>
      </c>
      <c r="B733" s="228" t="s">
        <v>1296</v>
      </c>
      <c r="C733" s="228" t="s">
        <v>883</v>
      </c>
      <c r="D733" s="228" t="s">
        <v>1297</v>
      </c>
      <c r="E733" s="228" t="s">
        <v>75</v>
      </c>
      <c r="F733" s="245" t="s">
        <v>869</v>
      </c>
      <c r="G733" s="228" t="s">
        <v>75</v>
      </c>
      <c r="H733" s="245" t="s">
        <v>1170</v>
      </c>
      <c r="I733" s="228" t="s">
        <v>75</v>
      </c>
      <c r="J733" s="228" t="s">
        <v>80</v>
      </c>
      <c r="K733" s="228">
        <v>492</v>
      </c>
      <c r="L733" s="228" t="s">
        <v>75</v>
      </c>
      <c r="M733" s="228">
        <v>603</v>
      </c>
      <c r="N733" s="228" t="s">
        <v>75</v>
      </c>
      <c r="O733" s="228" t="s">
        <v>75</v>
      </c>
      <c r="P733" s="228">
        <v>110</v>
      </c>
      <c r="Q733" s="228" t="s">
        <v>75</v>
      </c>
      <c r="R733" s="228" t="s">
        <v>75</v>
      </c>
      <c r="S733" s="228"/>
    </row>
    <row r="734" spans="1:19" x14ac:dyDescent="0.25">
      <c r="A734" s="228" t="s">
        <v>1925</v>
      </c>
      <c r="B734" s="228" t="s">
        <v>1912</v>
      </c>
      <c r="C734" s="228" t="s">
        <v>1302</v>
      </c>
      <c r="D734" s="228" t="s">
        <v>899</v>
      </c>
      <c r="E734" s="228" t="s">
        <v>75</v>
      </c>
      <c r="F734" s="245" t="s">
        <v>878</v>
      </c>
      <c r="G734" s="228" t="s">
        <v>75</v>
      </c>
      <c r="H734" s="228">
        <v>16</v>
      </c>
      <c r="I734" s="228" t="s">
        <v>75</v>
      </c>
      <c r="J734" s="228" t="s">
        <v>80</v>
      </c>
      <c r="K734" s="228">
        <v>43.2</v>
      </c>
      <c r="L734" s="228" t="s">
        <v>75</v>
      </c>
      <c r="M734" s="228">
        <v>561</v>
      </c>
      <c r="N734" s="228" t="s">
        <v>75</v>
      </c>
      <c r="O734" s="228" t="s">
        <v>75</v>
      </c>
      <c r="P734" s="228">
        <v>22.9</v>
      </c>
      <c r="Q734" s="228" t="s">
        <v>75</v>
      </c>
      <c r="R734" s="228" t="s">
        <v>75</v>
      </c>
      <c r="S734" s="228"/>
    </row>
    <row r="735" spans="1:19" x14ac:dyDescent="0.25">
      <c r="A735" s="228" t="s">
        <v>1926</v>
      </c>
      <c r="B735" s="228" t="s">
        <v>1912</v>
      </c>
      <c r="C735" s="228" t="s">
        <v>1302</v>
      </c>
      <c r="D735" s="228" t="s">
        <v>899</v>
      </c>
      <c r="E735" s="228" t="s">
        <v>75</v>
      </c>
      <c r="F735" s="245" t="s">
        <v>896</v>
      </c>
      <c r="G735" s="228" t="s">
        <v>75</v>
      </c>
      <c r="H735" s="228">
        <v>16</v>
      </c>
      <c r="I735" s="228" t="s">
        <v>75</v>
      </c>
      <c r="J735" s="228" t="s">
        <v>80</v>
      </c>
      <c r="K735" s="228">
        <v>43.2</v>
      </c>
      <c r="L735" s="228" t="s">
        <v>75</v>
      </c>
      <c r="M735" s="228">
        <v>561</v>
      </c>
      <c r="N735" s="228" t="s">
        <v>75</v>
      </c>
      <c r="O735" s="228" t="s">
        <v>75</v>
      </c>
      <c r="P735" s="228">
        <v>22.9</v>
      </c>
      <c r="Q735" s="228" t="s">
        <v>75</v>
      </c>
      <c r="R735" s="228" t="s">
        <v>75</v>
      </c>
      <c r="S735" s="228"/>
    </row>
    <row r="736" spans="1:19" x14ac:dyDescent="0.25">
      <c r="A736" s="228" t="s">
        <v>1927</v>
      </c>
      <c r="B736" s="228" t="s">
        <v>1898</v>
      </c>
      <c r="C736" s="228" t="s">
        <v>1899</v>
      </c>
      <c r="D736" s="228" t="s">
        <v>1608</v>
      </c>
      <c r="E736" s="228" t="s">
        <v>75</v>
      </c>
      <c r="F736" s="228">
        <v>1020</v>
      </c>
      <c r="G736" s="228" t="s">
        <v>75</v>
      </c>
      <c r="H736" s="228">
        <v>16</v>
      </c>
      <c r="I736" s="228" t="s">
        <v>75</v>
      </c>
      <c r="J736" s="228" t="s">
        <v>80</v>
      </c>
      <c r="K736" s="228">
        <v>563</v>
      </c>
      <c r="L736" s="228" t="s">
        <v>75</v>
      </c>
      <c r="M736" s="228">
        <v>623</v>
      </c>
      <c r="N736" s="228" t="s">
        <v>75</v>
      </c>
      <c r="O736" s="228" t="s">
        <v>75</v>
      </c>
      <c r="P736" s="228">
        <v>280</v>
      </c>
      <c r="Q736" s="228" t="s">
        <v>75</v>
      </c>
      <c r="R736" s="228" t="s">
        <v>75</v>
      </c>
      <c r="S736" s="228"/>
    </row>
    <row r="737" spans="1:19" x14ac:dyDescent="0.25">
      <c r="A737" s="228" t="s">
        <v>1928</v>
      </c>
      <c r="B737" s="228" t="s">
        <v>1296</v>
      </c>
      <c r="C737" s="228" t="s">
        <v>883</v>
      </c>
      <c r="D737" s="228" t="s">
        <v>1297</v>
      </c>
      <c r="E737" s="228" t="s">
        <v>75</v>
      </c>
      <c r="F737" s="245" t="s">
        <v>869</v>
      </c>
      <c r="G737" s="228" t="s">
        <v>75</v>
      </c>
      <c r="H737" s="245" t="s">
        <v>1170</v>
      </c>
      <c r="I737" s="228" t="s">
        <v>75</v>
      </c>
      <c r="J737" s="228" t="s">
        <v>80</v>
      </c>
      <c r="K737" s="228">
        <v>492</v>
      </c>
      <c r="L737" s="228" t="s">
        <v>75</v>
      </c>
      <c r="M737" s="228">
        <v>603</v>
      </c>
      <c r="N737" s="228" t="s">
        <v>75</v>
      </c>
      <c r="O737" s="228" t="s">
        <v>75</v>
      </c>
      <c r="P737" s="228">
        <v>110</v>
      </c>
      <c r="Q737" s="228" t="s">
        <v>75</v>
      </c>
      <c r="R737" s="228" t="s">
        <v>75</v>
      </c>
      <c r="S737" s="228"/>
    </row>
    <row r="738" spans="1:19" x14ac:dyDescent="0.25">
      <c r="A738" s="228" t="s">
        <v>1929</v>
      </c>
      <c r="B738" s="228" t="s">
        <v>1912</v>
      </c>
      <c r="C738" s="228" t="s">
        <v>1302</v>
      </c>
      <c r="D738" s="228" t="s">
        <v>899</v>
      </c>
      <c r="E738" s="228" t="s">
        <v>75</v>
      </c>
      <c r="F738" s="245" t="s">
        <v>878</v>
      </c>
      <c r="G738" s="228" t="s">
        <v>75</v>
      </c>
      <c r="H738" s="228">
        <v>16</v>
      </c>
      <c r="I738" s="228" t="s">
        <v>75</v>
      </c>
      <c r="J738" s="228" t="s">
        <v>80</v>
      </c>
      <c r="K738" s="228">
        <v>43.2</v>
      </c>
      <c r="L738" s="228" t="s">
        <v>75</v>
      </c>
      <c r="M738" s="228">
        <v>561</v>
      </c>
      <c r="N738" s="228" t="s">
        <v>75</v>
      </c>
      <c r="O738" s="228" t="s">
        <v>75</v>
      </c>
      <c r="P738" s="228">
        <v>22.9</v>
      </c>
      <c r="Q738" s="228" t="s">
        <v>75</v>
      </c>
      <c r="R738" s="228" t="s">
        <v>75</v>
      </c>
      <c r="S738" s="228"/>
    </row>
    <row r="739" spans="1:19" x14ac:dyDescent="0.25">
      <c r="A739" s="228" t="s">
        <v>1930</v>
      </c>
      <c r="B739" s="228" t="s">
        <v>1912</v>
      </c>
      <c r="C739" s="228" t="s">
        <v>1302</v>
      </c>
      <c r="D739" s="228" t="s">
        <v>899</v>
      </c>
      <c r="E739" s="228" t="s">
        <v>75</v>
      </c>
      <c r="F739" s="245" t="s">
        <v>896</v>
      </c>
      <c r="G739" s="228" t="s">
        <v>75</v>
      </c>
      <c r="H739" s="228">
        <v>16</v>
      </c>
      <c r="I739" s="228" t="s">
        <v>75</v>
      </c>
      <c r="J739" s="228" t="s">
        <v>80</v>
      </c>
      <c r="K739" s="228">
        <v>43.2</v>
      </c>
      <c r="L739" s="228" t="s">
        <v>75</v>
      </c>
      <c r="M739" s="228">
        <v>561</v>
      </c>
      <c r="N739" s="228" t="s">
        <v>75</v>
      </c>
      <c r="O739" s="228" t="s">
        <v>75</v>
      </c>
      <c r="P739" s="228">
        <v>22.9</v>
      </c>
      <c r="Q739" s="228" t="s">
        <v>75</v>
      </c>
      <c r="R739" s="228" t="s">
        <v>75</v>
      </c>
      <c r="S739" s="228"/>
    </row>
    <row r="740" spans="1:19" x14ac:dyDescent="0.25">
      <c r="A740" s="228" t="s">
        <v>800</v>
      </c>
      <c r="B740" s="228" t="s">
        <v>1931</v>
      </c>
      <c r="C740" s="228" t="s">
        <v>1233</v>
      </c>
      <c r="D740" s="228" t="s">
        <v>1932</v>
      </c>
      <c r="E740" s="228" t="s">
        <v>1667</v>
      </c>
      <c r="F740" s="228">
        <v>1020</v>
      </c>
      <c r="G740" s="228"/>
      <c r="H740" s="228">
        <v>16</v>
      </c>
      <c r="I740" s="228"/>
      <c r="J740" s="228"/>
      <c r="K740" s="228">
        <v>470</v>
      </c>
      <c r="L740" s="228"/>
      <c r="M740" s="228">
        <v>510</v>
      </c>
      <c r="N740" s="228"/>
      <c r="O740" s="228"/>
      <c r="P740" s="228">
        <v>5</v>
      </c>
      <c r="Q740" s="228"/>
      <c r="R740" s="228"/>
      <c r="S740" s="228"/>
    </row>
    <row r="741" spans="1:19" x14ac:dyDescent="0.25">
      <c r="A741" s="228" t="s">
        <v>1933</v>
      </c>
      <c r="B741" s="228" t="s">
        <v>1175</v>
      </c>
      <c r="C741" s="228" t="s">
        <v>864</v>
      </c>
      <c r="D741" s="228" t="s">
        <v>1934</v>
      </c>
      <c r="E741" s="228" t="s">
        <v>75</v>
      </c>
      <c r="F741" s="245" t="s">
        <v>1935</v>
      </c>
      <c r="G741" s="228" t="s">
        <v>75</v>
      </c>
      <c r="H741" s="245" t="s">
        <v>1936</v>
      </c>
      <c r="I741" s="228" t="s">
        <v>75</v>
      </c>
      <c r="J741" s="228" t="s">
        <v>75</v>
      </c>
      <c r="K741" s="228">
        <v>503</v>
      </c>
      <c r="L741" s="228" t="s">
        <v>75</v>
      </c>
      <c r="M741" s="228">
        <v>601</v>
      </c>
      <c r="N741" s="228" t="s">
        <v>75</v>
      </c>
      <c r="O741" s="228">
        <v>24</v>
      </c>
      <c r="P741" s="228">
        <v>290</v>
      </c>
      <c r="Q741" s="228" t="s">
        <v>75</v>
      </c>
      <c r="R741" s="228" t="s">
        <v>75</v>
      </c>
      <c r="S741" s="228"/>
    </row>
    <row r="742" spans="1:19" x14ac:dyDescent="0.25">
      <c r="A742" s="228" t="s">
        <v>843</v>
      </c>
      <c r="B742" s="228" t="s">
        <v>1175</v>
      </c>
      <c r="C742" s="228" t="s">
        <v>864</v>
      </c>
      <c r="D742" s="228" t="s">
        <v>1934</v>
      </c>
      <c r="E742" s="228" t="s">
        <v>75</v>
      </c>
      <c r="F742" s="245">
        <v>1020</v>
      </c>
      <c r="G742" s="228" t="s">
        <v>75</v>
      </c>
      <c r="H742" s="245">
        <v>16</v>
      </c>
      <c r="I742" s="228" t="s">
        <v>75</v>
      </c>
      <c r="J742" s="228" t="s">
        <v>80</v>
      </c>
      <c r="K742" s="228">
        <v>528</v>
      </c>
      <c r="L742" s="228" t="s">
        <v>75</v>
      </c>
      <c r="M742" s="228">
        <v>657</v>
      </c>
      <c r="N742" s="228" t="s">
        <v>75</v>
      </c>
      <c r="O742" s="228">
        <v>21.5</v>
      </c>
      <c r="P742" s="228">
        <v>202</v>
      </c>
      <c r="Q742" s="228" t="s">
        <v>75</v>
      </c>
      <c r="R742" s="228" t="s">
        <v>75</v>
      </c>
      <c r="S742" s="228"/>
    </row>
    <row r="743" spans="1:19" x14ac:dyDescent="0.25">
      <c r="A743" s="228" t="s">
        <v>1937</v>
      </c>
      <c r="B743" s="228" t="s">
        <v>1938</v>
      </c>
      <c r="C743" s="228" t="s">
        <v>1939</v>
      </c>
      <c r="D743" s="228" t="s">
        <v>899</v>
      </c>
      <c r="E743" s="228" t="s">
        <v>885</v>
      </c>
      <c r="F743" s="245" t="s">
        <v>1892</v>
      </c>
      <c r="G743" s="228" t="s">
        <v>75</v>
      </c>
      <c r="H743" s="245" t="s">
        <v>1892</v>
      </c>
      <c r="I743" s="228" t="s">
        <v>75</v>
      </c>
      <c r="J743" s="228" t="s">
        <v>80</v>
      </c>
      <c r="K743" s="228">
        <v>445</v>
      </c>
      <c r="L743" s="228" t="s">
        <v>75</v>
      </c>
      <c r="M743" s="228">
        <v>615</v>
      </c>
      <c r="N743" s="228" t="s">
        <v>75</v>
      </c>
      <c r="O743" s="228">
        <v>27</v>
      </c>
      <c r="P743" s="228">
        <v>17.399999999999999</v>
      </c>
      <c r="Q743" s="228" t="s">
        <v>75</v>
      </c>
      <c r="R743" s="228" t="s">
        <v>75</v>
      </c>
      <c r="S743" s="228"/>
    </row>
    <row r="744" spans="1:19" x14ac:dyDescent="0.25">
      <c r="A744" s="228" t="s">
        <v>1940</v>
      </c>
      <c r="B744" s="228" t="s">
        <v>1278</v>
      </c>
      <c r="C744" s="228" t="s">
        <v>1941</v>
      </c>
      <c r="D744" s="228" t="s">
        <v>1942</v>
      </c>
      <c r="E744" s="228" t="s">
        <v>885</v>
      </c>
      <c r="F744" s="245" t="s">
        <v>1943</v>
      </c>
      <c r="G744" s="228" t="s">
        <v>75</v>
      </c>
      <c r="H744" s="245" t="s">
        <v>1943</v>
      </c>
      <c r="I744" s="228" t="s">
        <v>75</v>
      </c>
      <c r="J744" s="228" t="s">
        <v>80</v>
      </c>
      <c r="K744" s="228">
        <v>458</v>
      </c>
      <c r="L744" s="228" t="s">
        <v>75</v>
      </c>
      <c r="M744" s="228">
        <v>590</v>
      </c>
      <c r="N744" s="228" t="s">
        <v>75</v>
      </c>
      <c r="O744" s="228">
        <v>26.8</v>
      </c>
      <c r="P744" s="228">
        <v>255.1</v>
      </c>
      <c r="Q744" s="228" t="s">
        <v>75</v>
      </c>
      <c r="R744" s="228" t="s">
        <v>75</v>
      </c>
      <c r="S744" s="228"/>
    </row>
    <row r="745" spans="1:19" x14ac:dyDescent="0.25">
      <c r="A745" s="228" t="s">
        <v>1944</v>
      </c>
      <c r="B745" s="228" t="s">
        <v>1945</v>
      </c>
      <c r="C745" s="228" t="s">
        <v>1302</v>
      </c>
      <c r="D745" s="228" t="s">
        <v>1946</v>
      </c>
      <c r="E745" s="228" t="s">
        <v>75</v>
      </c>
      <c r="F745" s="245" t="s">
        <v>879</v>
      </c>
      <c r="G745" s="228" t="s">
        <v>75</v>
      </c>
      <c r="H745" s="228">
        <v>16</v>
      </c>
      <c r="I745" s="228" t="s">
        <v>75</v>
      </c>
      <c r="J745" s="228" t="s">
        <v>80</v>
      </c>
      <c r="K745" s="228">
        <v>485</v>
      </c>
      <c r="L745" s="228" t="s">
        <v>75</v>
      </c>
      <c r="M745" s="228">
        <v>630</v>
      </c>
      <c r="N745" s="228" t="s">
        <v>75</v>
      </c>
      <c r="O745" s="228" t="s">
        <v>75</v>
      </c>
      <c r="P745" s="228">
        <v>141</v>
      </c>
      <c r="Q745" s="228" t="s">
        <v>75</v>
      </c>
      <c r="R745" s="228" t="s">
        <v>75</v>
      </c>
      <c r="S745" s="228"/>
    </row>
    <row r="746" spans="1:19" x14ac:dyDescent="0.25">
      <c r="A746" s="228" t="s">
        <v>1947</v>
      </c>
      <c r="B746" s="228" t="s">
        <v>1948</v>
      </c>
      <c r="C746" s="228" t="s">
        <v>1828</v>
      </c>
      <c r="D746" s="228" t="s">
        <v>1949</v>
      </c>
      <c r="E746" s="228" t="s">
        <v>1950</v>
      </c>
      <c r="F746" s="228">
        <v>720</v>
      </c>
      <c r="G746" s="228" t="s">
        <v>75</v>
      </c>
      <c r="H746" s="228">
        <v>16</v>
      </c>
      <c r="I746" s="228" t="s">
        <v>75</v>
      </c>
      <c r="J746" s="228" t="s">
        <v>80</v>
      </c>
      <c r="K746" s="228">
        <v>580</v>
      </c>
      <c r="L746" s="228" t="s">
        <v>75</v>
      </c>
      <c r="M746" s="228">
        <v>674</v>
      </c>
      <c r="N746" s="228" t="s">
        <v>75</v>
      </c>
      <c r="O746" s="228" t="s">
        <v>75</v>
      </c>
      <c r="P746" s="228">
        <v>251</v>
      </c>
      <c r="Q746" s="228" t="s">
        <v>75</v>
      </c>
      <c r="R746" s="228" t="s">
        <v>75</v>
      </c>
      <c r="S746" s="228"/>
    </row>
    <row r="747" spans="1:19" x14ac:dyDescent="0.25">
      <c r="A747" s="228" t="s">
        <v>1951</v>
      </c>
      <c r="B747" s="228" t="s">
        <v>1952</v>
      </c>
      <c r="C747" s="228" t="s">
        <v>877</v>
      </c>
      <c r="D747" s="228" t="s">
        <v>1946</v>
      </c>
      <c r="E747" s="228" t="s">
        <v>75</v>
      </c>
      <c r="F747" s="245" t="s">
        <v>878</v>
      </c>
      <c r="G747" s="228" t="s">
        <v>75</v>
      </c>
      <c r="H747" s="228">
        <v>16</v>
      </c>
      <c r="I747" s="228" t="s">
        <v>75</v>
      </c>
      <c r="J747" s="228" t="s">
        <v>80</v>
      </c>
      <c r="K747" s="228">
        <v>700</v>
      </c>
      <c r="L747" s="228" t="s">
        <v>75</v>
      </c>
      <c r="M747" s="228">
        <v>560</v>
      </c>
      <c r="N747" s="228" t="s">
        <v>75</v>
      </c>
      <c r="O747" s="228" t="s">
        <v>75</v>
      </c>
      <c r="P747" s="228">
        <v>31</v>
      </c>
      <c r="Q747" s="228" t="s">
        <v>75</v>
      </c>
      <c r="R747" s="228" t="s">
        <v>75</v>
      </c>
      <c r="S747" s="228"/>
    </row>
    <row r="748" spans="1:19" x14ac:dyDescent="0.25">
      <c r="A748" s="228" t="s">
        <v>1953</v>
      </c>
      <c r="B748" s="228" t="s">
        <v>1112</v>
      </c>
      <c r="C748" s="228" t="s">
        <v>877</v>
      </c>
      <c r="D748" s="228" t="s">
        <v>1848</v>
      </c>
      <c r="E748" s="228" t="s">
        <v>75</v>
      </c>
      <c r="F748" s="245" t="s">
        <v>896</v>
      </c>
      <c r="G748" s="228" t="s">
        <v>75</v>
      </c>
      <c r="H748" s="228">
        <v>16</v>
      </c>
      <c r="I748" s="228" t="s">
        <v>75</v>
      </c>
      <c r="J748" s="228" t="s">
        <v>80</v>
      </c>
      <c r="K748" s="228">
        <v>482</v>
      </c>
      <c r="L748" s="228" t="s">
        <v>75</v>
      </c>
      <c r="M748" s="228">
        <v>598</v>
      </c>
      <c r="N748" s="228" t="s">
        <v>75</v>
      </c>
      <c r="O748" s="228" t="s">
        <v>75</v>
      </c>
      <c r="P748" s="228">
        <v>362</v>
      </c>
      <c r="Q748" s="228" t="s">
        <v>75</v>
      </c>
      <c r="R748" s="228" t="s">
        <v>75</v>
      </c>
      <c r="S748" s="228"/>
    </row>
    <row r="749" spans="1:19" x14ac:dyDescent="0.25">
      <c r="A749" s="228" t="s">
        <v>1954</v>
      </c>
      <c r="B749" s="228" t="s">
        <v>1378</v>
      </c>
      <c r="C749" s="228" t="s">
        <v>1828</v>
      </c>
      <c r="D749" s="228" t="s">
        <v>1955</v>
      </c>
      <c r="E749" s="228" t="s">
        <v>75</v>
      </c>
      <c r="F749" s="228">
        <v>1020</v>
      </c>
      <c r="G749" s="228" t="s">
        <v>75</v>
      </c>
      <c r="H749" s="228">
        <v>16</v>
      </c>
      <c r="I749" s="228" t="s">
        <v>75</v>
      </c>
      <c r="J749" s="228" t="s">
        <v>80</v>
      </c>
      <c r="K749" s="228">
        <v>520</v>
      </c>
      <c r="L749" s="228" t="s">
        <v>75</v>
      </c>
      <c r="M749" s="228">
        <v>640</v>
      </c>
      <c r="N749" s="228" t="s">
        <v>75</v>
      </c>
      <c r="O749" s="228" t="s">
        <v>75</v>
      </c>
      <c r="P749" s="228">
        <v>290</v>
      </c>
      <c r="Q749" s="228">
        <v>267</v>
      </c>
      <c r="R749" s="228" t="s">
        <v>75</v>
      </c>
      <c r="S749" s="228"/>
    </row>
    <row r="750" spans="1:19" x14ac:dyDescent="0.25">
      <c r="A750" s="228" t="s">
        <v>1956</v>
      </c>
      <c r="B750" s="228" t="s">
        <v>1296</v>
      </c>
      <c r="C750" s="228" t="s">
        <v>883</v>
      </c>
      <c r="D750" s="228" t="s">
        <v>75</v>
      </c>
      <c r="E750" s="228" t="s">
        <v>75</v>
      </c>
      <c r="F750" s="245" t="s">
        <v>888</v>
      </c>
      <c r="G750" s="228" t="s">
        <v>75</v>
      </c>
      <c r="H750" s="245" t="s">
        <v>912</v>
      </c>
      <c r="I750" s="228" t="s">
        <v>75</v>
      </c>
      <c r="J750" s="228" t="s">
        <v>80</v>
      </c>
      <c r="K750" s="228">
        <v>540</v>
      </c>
      <c r="L750" s="228" t="s">
        <v>75</v>
      </c>
      <c r="M750" s="228">
        <v>624</v>
      </c>
      <c r="N750" s="228" t="s">
        <v>75</v>
      </c>
      <c r="O750" s="228" t="s">
        <v>75</v>
      </c>
      <c r="P750" s="228">
        <v>300</v>
      </c>
      <c r="Q750" s="228" t="s">
        <v>75</v>
      </c>
      <c r="R750" s="228" t="s">
        <v>75</v>
      </c>
      <c r="S750" s="228"/>
    </row>
    <row r="751" spans="1:19" x14ac:dyDescent="0.25">
      <c r="A751" s="228" t="s">
        <v>1957</v>
      </c>
      <c r="B751" s="228" t="s">
        <v>1296</v>
      </c>
      <c r="C751" s="228" t="s">
        <v>883</v>
      </c>
      <c r="D751" s="228" t="s">
        <v>75</v>
      </c>
      <c r="E751" s="228" t="s">
        <v>75</v>
      </c>
      <c r="F751" s="245" t="s">
        <v>888</v>
      </c>
      <c r="G751" s="228" t="s">
        <v>75</v>
      </c>
      <c r="H751" s="245" t="s">
        <v>912</v>
      </c>
      <c r="I751" s="228" t="s">
        <v>75</v>
      </c>
      <c r="J751" s="228" t="s">
        <v>80</v>
      </c>
      <c r="K751" s="228">
        <v>540</v>
      </c>
      <c r="L751" s="228" t="s">
        <v>75</v>
      </c>
      <c r="M751" s="228">
        <v>624</v>
      </c>
      <c r="N751" s="228" t="s">
        <v>75</v>
      </c>
      <c r="O751" s="228" t="s">
        <v>75</v>
      </c>
      <c r="P751" s="228">
        <v>300</v>
      </c>
      <c r="Q751" s="228" t="s">
        <v>75</v>
      </c>
      <c r="R751" s="228" t="s">
        <v>75</v>
      </c>
      <c r="S751" s="228"/>
    </row>
    <row r="752" spans="1:19" x14ac:dyDescent="0.25">
      <c r="A752" s="228" t="s">
        <v>1958</v>
      </c>
      <c r="B752" s="228" t="s">
        <v>1296</v>
      </c>
      <c r="C752" s="228" t="s">
        <v>883</v>
      </c>
      <c r="D752" s="228" t="s">
        <v>75</v>
      </c>
      <c r="E752" s="228" t="s">
        <v>75</v>
      </c>
      <c r="F752" s="245" t="s">
        <v>888</v>
      </c>
      <c r="G752" s="228" t="s">
        <v>75</v>
      </c>
      <c r="H752" s="245" t="s">
        <v>912</v>
      </c>
      <c r="I752" s="228" t="s">
        <v>75</v>
      </c>
      <c r="J752" s="228" t="s">
        <v>80</v>
      </c>
      <c r="K752" s="228">
        <v>540</v>
      </c>
      <c r="L752" s="228" t="s">
        <v>75</v>
      </c>
      <c r="M752" s="228">
        <v>624</v>
      </c>
      <c r="N752" s="228" t="s">
        <v>75</v>
      </c>
      <c r="O752" s="228" t="s">
        <v>75</v>
      </c>
      <c r="P752" s="228">
        <v>300</v>
      </c>
      <c r="Q752" s="228" t="s">
        <v>75</v>
      </c>
      <c r="R752" s="228" t="s">
        <v>75</v>
      </c>
      <c r="S752" s="228"/>
    </row>
    <row r="753" spans="1:19" x14ac:dyDescent="0.25">
      <c r="A753" s="228" t="s">
        <v>1959</v>
      </c>
      <c r="B753" s="228" t="s">
        <v>1296</v>
      </c>
      <c r="C753" s="228" t="s">
        <v>883</v>
      </c>
      <c r="D753" s="228" t="s">
        <v>75</v>
      </c>
      <c r="E753" s="228" t="s">
        <v>75</v>
      </c>
      <c r="F753" s="245" t="s">
        <v>1960</v>
      </c>
      <c r="G753" s="228" t="s">
        <v>75</v>
      </c>
      <c r="H753" s="245" t="s">
        <v>1961</v>
      </c>
      <c r="I753" s="228" t="s">
        <v>75</v>
      </c>
      <c r="J753" s="228" t="s">
        <v>1962</v>
      </c>
      <c r="K753" s="228">
        <v>540</v>
      </c>
      <c r="L753" s="228" t="s">
        <v>75</v>
      </c>
      <c r="M753" s="228">
        <v>625</v>
      </c>
      <c r="N753" s="228" t="s">
        <v>75</v>
      </c>
      <c r="O753" s="228" t="s">
        <v>75</v>
      </c>
      <c r="P753" s="228">
        <v>301</v>
      </c>
      <c r="Q753" s="228" t="s">
        <v>75</v>
      </c>
      <c r="R753" s="228" t="s">
        <v>75</v>
      </c>
      <c r="S753" s="228"/>
    </row>
    <row r="754" spans="1:19" x14ac:dyDescent="0.25">
      <c r="A754" s="228" t="s">
        <v>1963</v>
      </c>
      <c r="B754" s="228" t="s">
        <v>1296</v>
      </c>
      <c r="C754" s="228" t="s">
        <v>883</v>
      </c>
      <c r="D754" s="228" t="s">
        <v>75</v>
      </c>
      <c r="E754" s="228" t="s">
        <v>75</v>
      </c>
      <c r="F754" s="245" t="s">
        <v>1964</v>
      </c>
      <c r="G754" s="228" t="s">
        <v>75</v>
      </c>
      <c r="H754" s="245" t="s">
        <v>1067</v>
      </c>
      <c r="I754" s="228" t="s">
        <v>75</v>
      </c>
      <c r="J754" s="228" t="s">
        <v>1965</v>
      </c>
      <c r="K754" s="228">
        <v>540</v>
      </c>
      <c r="L754" s="228" t="s">
        <v>75</v>
      </c>
      <c r="M754" s="228">
        <v>626</v>
      </c>
      <c r="N754" s="228" t="s">
        <v>75</v>
      </c>
      <c r="O754" s="228" t="s">
        <v>75</v>
      </c>
      <c r="P754" s="228">
        <v>302</v>
      </c>
      <c r="Q754" s="228" t="s">
        <v>75</v>
      </c>
      <c r="R754" s="228" t="s">
        <v>75</v>
      </c>
      <c r="S754" s="228"/>
    </row>
    <row r="755" spans="1:19" x14ac:dyDescent="0.25">
      <c r="A755" s="228" t="s">
        <v>1966</v>
      </c>
      <c r="B755" s="228" t="s">
        <v>1296</v>
      </c>
      <c r="C755" s="228" t="s">
        <v>883</v>
      </c>
      <c r="D755" s="228" t="s">
        <v>75</v>
      </c>
      <c r="E755" s="228" t="s">
        <v>75</v>
      </c>
      <c r="F755" s="245" t="s">
        <v>867</v>
      </c>
      <c r="G755" s="228" t="s">
        <v>75</v>
      </c>
      <c r="H755" s="245" t="s">
        <v>1244</v>
      </c>
      <c r="I755" s="228" t="s">
        <v>75</v>
      </c>
      <c r="J755" s="228" t="s">
        <v>75</v>
      </c>
      <c r="K755" s="228">
        <v>419</v>
      </c>
      <c r="L755" s="228" t="s">
        <v>75</v>
      </c>
      <c r="M755" s="228">
        <v>547</v>
      </c>
      <c r="N755" s="228" t="s">
        <v>75</v>
      </c>
      <c r="O755" s="228" t="s">
        <v>75</v>
      </c>
      <c r="P755" s="228">
        <v>31.3</v>
      </c>
      <c r="Q755" s="228" t="s">
        <v>75</v>
      </c>
      <c r="R755" s="228" t="s">
        <v>75</v>
      </c>
      <c r="S755" s="228"/>
    </row>
    <row r="756" spans="1:19" x14ac:dyDescent="0.25">
      <c r="A756" s="228" t="s">
        <v>1967</v>
      </c>
      <c r="B756" s="228" t="s">
        <v>1296</v>
      </c>
      <c r="C756" s="228" t="s">
        <v>883</v>
      </c>
      <c r="D756" s="228" t="s">
        <v>75</v>
      </c>
      <c r="E756" s="228" t="s">
        <v>75</v>
      </c>
      <c r="F756" s="245" t="s">
        <v>867</v>
      </c>
      <c r="G756" s="228" t="s">
        <v>75</v>
      </c>
      <c r="H756" s="245" t="s">
        <v>1244</v>
      </c>
      <c r="I756" s="228" t="s">
        <v>75</v>
      </c>
      <c r="J756" s="228" t="s">
        <v>75</v>
      </c>
      <c r="K756" s="228">
        <v>419</v>
      </c>
      <c r="L756" s="228" t="s">
        <v>75</v>
      </c>
      <c r="M756" s="228">
        <v>547</v>
      </c>
      <c r="N756" s="228" t="s">
        <v>75</v>
      </c>
      <c r="O756" s="228" t="s">
        <v>75</v>
      </c>
      <c r="P756" s="228">
        <v>31.3</v>
      </c>
      <c r="Q756" s="228" t="s">
        <v>75</v>
      </c>
      <c r="R756" s="228" t="s">
        <v>75</v>
      </c>
      <c r="S756" s="228"/>
    </row>
    <row r="757" spans="1:19" x14ac:dyDescent="0.25">
      <c r="A757" s="228" t="s">
        <v>1968</v>
      </c>
      <c r="B757" s="228" t="s">
        <v>1296</v>
      </c>
      <c r="C757" s="228" t="s">
        <v>883</v>
      </c>
      <c r="D757" s="228" t="s">
        <v>75</v>
      </c>
      <c r="E757" s="228" t="s">
        <v>75</v>
      </c>
      <c r="F757" s="245" t="s">
        <v>867</v>
      </c>
      <c r="G757" s="228" t="s">
        <v>75</v>
      </c>
      <c r="H757" s="245" t="s">
        <v>1244</v>
      </c>
      <c r="I757" s="228" t="s">
        <v>75</v>
      </c>
      <c r="J757" s="228" t="s">
        <v>75</v>
      </c>
      <c r="K757" s="228">
        <v>419</v>
      </c>
      <c r="L757" s="228" t="s">
        <v>75</v>
      </c>
      <c r="M757" s="228">
        <v>547</v>
      </c>
      <c r="N757" s="228" t="s">
        <v>75</v>
      </c>
      <c r="O757" s="228" t="s">
        <v>75</v>
      </c>
      <c r="P757" s="228">
        <v>31.3</v>
      </c>
      <c r="Q757" s="228" t="s">
        <v>75</v>
      </c>
      <c r="R757" s="228" t="s">
        <v>75</v>
      </c>
      <c r="S757" s="228"/>
    </row>
    <row r="758" spans="1:19" x14ac:dyDescent="0.25">
      <c r="A758" s="228" t="s">
        <v>1969</v>
      </c>
      <c r="B758" s="228" t="s">
        <v>1296</v>
      </c>
      <c r="C758" s="228" t="s">
        <v>883</v>
      </c>
      <c r="D758" s="228" t="s">
        <v>75</v>
      </c>
      <c r="E758" s="228" t="s">
        <v>75</v>
      </c>
      <c r="F758" s="245" t="s">
        <v>867</v>
      </c>
      <c r="G758" s="228" t="s">
        <v>75</v>
      </c>
      <c r="H758" s="245" t="s">
        <v>1244</v>
      </c>
      <c r="I758" s="228" t="s">
        <v>75</v>
      </c>
      <c r="J758" s="228" t="s">
        <v>75</v>
      </c>
      <c r="K758" s="228">
        <v>419</v>
      </c>
      <c r="L758" s="228" t="s">
        <v>75</v>
      </c>
      <c r="M758" s="228">
        <v>547</v>
      </c>
      <c r="N758" s="228" t="s">
        <v>75</v>
      </c>
      <c r="O758" s="228" t="s">
        <v>75</v>
      </c>
      <c r="P758" s="228">
        <v>31.3</v>
      </c>
      <c r="Q758" s="228" t="s">
        <v>75</v>
      </c>
      <c r="R758" s="228" t="s">
        <v>75</v>
      </c>
      <c r="S758" s="228"/>
    </row>
    <row r="759" spans="1:19" x14ac:dyDescent="0.25">
      <c r="A759" s="228" t="s">
        <v>1970</v>
      </c>
      <c r="B759" s="228" t="s">
        <v>1296</v>
      </c>
      <c r="C759" s="228" t="s">
        <v>883</v>
      </c>
      <c r="D759" s="228" t="s">
        <v>75</v>
      </c>
      <c r="E759" s="228" t="s">
        <v>75</v>
      </c>
      <c r="F759" s="245" t="s">
        <v>867</v>
      </c>
      <c r="G759" s="228" t="s">
        <v>75</v>
      </c>
      <c r="H759" s="245" t="s">
        <v>1244</v>
      </c>
      <c r="I759" s="228" t="s">
        <v>75</v>
      </c>
      <c r="J759" s="228" t="s">
        <v>75</v>
      </c>
      <c r="K759" s="228">
        <v>419</v>
      </c>
      <c r="L759" s="228" t="s">
        <v>75</v>
      </c>
      <c r="M759" s="228">
        <v>547</v>
      </c>
      <c r="N759" s="228" t="s">
        <v>75</v>
      </c>
      <c r="O759" s="228" t="s">
        <v>75</v>
      </c>
      <c r="P759" s="228">
        <v>31.3</v>
      </c>
      <c r="Q759" s="228" t="s">
        <v>75</v>
      </c>
      <c r="R759" s="228" t="s">
        <v>75</v>
      </c>
      <c r="S759" s="228"/>
    </row>
    <row r="760" spans="1:19" x14ac:dyDescent="0.25">
      <c r="A760" s="228" t="s">
        <v>1971</v>
      </c>
      <c r="B760" s="228" t="s">
        <v>1296</v>
      </c>
      <c r="C760" s="228" t="s">
        <v>883</v>
      </c>
      <c r="D760" s="228" t="s">
        <v>75</v>
      </c>
      <c r="E760" s="228" t="s">
        <v>75</v>
      </c>
      <c r="F760" s="245" t="s">
        <v>867</v>
      </c>
      <c r="G760" s="228" t="s">
        <v>75</v>
      </c>
      <c r="H760" s="245" t="s">
        <v>1244</v>
      </c>
      <c r="I760" s="228" t="s">
        <v>75</v>
      </c>
      <c r="J760" s="228" t="s">
        <v>75</v>
      </c>
      <c r="K760" s="228">
        <v>419</v>
      </c>
      <c r="L760" s="228" t="s">
        <v>75</v>
      </c>
      <c r="M760" s="228">
        <v>547</v>
      </c>
      <c r="N760" s="228" t="s">
        <v>75</v>
      </c>
      <c r="O760" s="228" t="s">
        <v>75</v>
      </c>
      <c r="P760" s="228">
        <v>31.3</v>
      </c>
      <c r="Q760" s="228" t="s">
        <v>75</v>
      </c>
      <c r="R760" s="228" t="s">
        <v>75</v>
      </c>
      <c r="S760" s="228"/>
    </row>
    <row r="761" spans="1:19" x14ac:dyDescent="0.25">
      <c r="A761" s="228" t="s">
        <v>1972</v>
      </c>
      <c r="B761" s="228" t="s">
        <v>1296</v>
      </c>
      <c r="C761" s="228" t="s">
        <v>883</v>
      </c>
      <c r="D761" s="228" t="s">
        <v>75</v>
      </c>
      <c r="E761" s="228" t="s">
        <v>75</v>
      </c>
      <c r="F761" s="245" t="s">
        <v>867</v>
      </c>
      <c r="G761" s="228" t="s">
        <v>75</v>
      </c>
      <c r="H761" s="245" t="s">
        <v>1244</v>
      </c>
      <c r="I761" s="228" t="s">
        <v>75</v>
      </c>
      <c r="J761" s="228" t="s">
        <v>75</v>
      </c>
      <c r="K761" s="228">
        <v>419</v>
      </c>
      <c r="L761" s="228" t="s">
        <v>75</v>
      </c>
      <c r="M761" s="228">
        <v>547</v>
      </c>
      <c r="N761" s="228" t="s">
        <v>75</v>
      </c>
      <c r="O761" s="228" t="s">
        <v>75</v>
      </c>
      <c r="P761" s="228">
        <v>31.3</v>
      </c>
      <c r="Q761" s="228" t="s">
        <v>75</v>
      </c>
      <c r="R761" s="228" t="s">
        <v>75</v>
      </c>
      <c r="S761" s="228"/>
    </row>
    <row r="762" spans="1:19" x14ac:dyDescent="0.25">
      <c r="A762" s="228" t="s">
        <v>1973</v>
      </c>
      <c r="B762" s="228" t="s">
        <v>1296</v>
      </c>
      <c r="C762" s="228" t="s">
        <v>883</v>
      </c>
      <c r="D762" s="228" t="s">
        <v>75</v>
      </c>
      <c r="E762" s="228" t="s">
        <v>75</v>
      </c>
      <c r="F762" s="245" t="s">
        <v>867</v>
      </c>
      <c r="G762" s="228" t="s">
        <v>75</v>
      </c>
      <c r="H762" s="245" t="s">
        <v>1244</v>
      </c>
      <c r="I762" s="228" t="s">
        <v>75</v>
      </c>
      <c r="J762" s="228" t="s">
        <v>75</v>
      </c>
      <c r="K762" s="228">
        <v>419</v>
      </c>
      <c r="L762" s="228" t="s">
        <v>75</v>
      </c>
      <c r="M762" s="228">
        <v>547</v>
      </c>
      <c r="N762" s="228" t="s">
        <v>75</v>
      </c>
      <c r="O762" s="228" t="s">
        <v>75</v>
      </c>
      <c r="P762" s="228">
        <v>31.3</v>
      </c>
      <c r="Q762" s="228" t="s">
        <v>75</v>
      </c>
      <c r="R762" s="228" t="s">
        <v>75</v>
      </c>
      <c r="S762" s="228"/>
    </row>
    <row r="763" spans="1:19" x14ac:dyDescent="0.25">
      <c r="A763" s="228" t="s">
        <v>1974</v>
      </c>
      <c r="B763" s="228" t="s">
        <v>1296</v>
      </c>
      <c r="C763" s="228" t="s">
        <v>883</v>
      </c>
      <c r="D763" s="228" t="s">
        <v>75</v>
      </c>
      <c r="E763" s="228" t="s">
        <v>75</v>
      </c>
      <c r="F763" s="245" t="s">
        <v>867</v>
      </c>
      <c r="G763" s="228" t="s">
        <v>75</v>
      </c>
      <c r="H763" s="245" t="s">
        <v>1244</v>
      </c>
      <c r="I763" s="228" t="s">
        <v>75</v>
      </c>
      <c r="J763" s="228" t="s">
        <v>75</v>
      </c>
      <c r="K763" s="228">
        <v>419</v>
      </c>
      <c r="L763" s="228" t="s">
        <v>75</v>
      </c>
      <c r="M763" s="228">
        <v>547</v>
      </c>
      <c r="N763" s="228" t="s">
        <v>75</v>
      </c>
      <c r="O763" s="228" t="s">
        <v>75</v>
      </c>
      <c r="P763" s="228">
        <v>31.3</v>
      </c>
      <c r="Q763" s="228" t="s">
        <v>75</v>
      </c>
      <c r="R763" s="228" t="s">
        <v>75</v>
      </c>
      <c r="S763" s="228"/>
    </row>
    <row r="764" spans="1:19" x14ac:dyDescent="0.25">
      <c r="A764" s="228" t="s">
        <v>1975</v>
      </c>
      <c r="B764" s="228" t="s">
        <v>1296</v>
      </c>
      <c r="C764" s="228" t="s">
        <v>883</v>
      </c>
      <c r="D764" s="228" t="s">
        <v>75</v>
      </c>
      <c r="E764" s="228" t="s">
        <v>75</v>
      </c>
      <c r="F764" s="245" t="s">
        <v>867</v>
      </c>
      <c r="G764" s="228" t="s">
        <v>75</v>
      </c>
      <c r="H764" s="245" t="s">
        <v>1244</v>
      </c>
      <c r="I764" s="228" t="s">
        <v>75</v>
      </c>
      <c r="J764" s="228" t="s">
        <v>75</v>
      </c>
      <c r="K764" s="228">
        <v>419</v>
      </c>
      <c r="L764" s="228" t="s">
        <v>75</v>
      </c>
      <c r="M764" s="228">
        <v>547</v>
      </c>
      <c r="N764" s="228" t="s">
        <v>75</v>
      </c>
      <c r="O764" s="228" t="s">
        <v>75</v>
      </c>
      <c r="P764" s="228">
        <v>31.3</v>
      </c>
      <c r="Q764" s="228" t="s">
        <v>75</v>
      </c>
      <c r="R764" s="228" t="s">
        <v>75</v>
      </c>
      <c r="S764" s="228"/>
    </row>
    <row r="765" spans="1:19" x14ac:dyDescent="0.25">
      <c r="A765" s="228" t="s">
        <v>1976</v>
      </c>
      <c r="B765" s="228" t="s">
        <v>1002</v>
      </c>
      <c r="C765" s="228" t="s">
        <v>866</v>
      </c>
      <c r="D765" s="228" t="s">
        <v>75</v>
      </c>
      <c r="E765" s="228" t="s">
        <v>75</v>
      </c>
      <c r="F765" s="245" t="s">
        <v>869</v>
      </c>
      <c r="G765" s="228" t="s">
        <v>75</v>
      </c>
      <c r="H765" s="245" t="s">
        <v>870</v>
      </c>
      <c r="I765" s="228" t="s">
        <v>75</v>
      </c>
      <c r="J765" s="228" t="s">
        <v>75</v>
      </c>
      <c r="K765" s="228">
        <v>380</v>
      </c>
      <c r="L765" s="228" t="s">
        <v>75</v>
      </c>
      <c r="M765" s="228">
        <v>500</v>
      </c>
      <c r="N765" s="228" t="s">
        <v>75</v>
      </c>
      <c r="O765" s="228" t="s">
        <v>75</v>
      </c>
      <c r="P765" s="228">
        <v>22.2</v>
      </c>
      <c r="Q765" s="228" t="s">
        <v>75</v>
      </c>
      <c r="R765" s="228" t="s">
        <v>75</v>
      </c>
      <c r="S765" s="228"/>
    </row>
    <row r="766" spans="1:19" x14ac:dyDescent="0.25">
      <c r="A766" s="228" t="s">
        <v>1977</v>
      </c>
      <c r="B766" s="228" t="s">
        <v>1002</v>
      </c>
      <c r="C766" s="228" t="s">
        <v>866</v>
      </c>
      <c r="D766" s="228" t="s">
        <v>75</v>
      </c>
      <c r="E766" s="228" t="s">
        <v>75</v>
      </c>
      <c r="F766" s="245" t="s">
        <v>869</v>
      </c>
      <c r="G766" s="228" t="s">
        <v>75</v>
      </c>
      <c r="H766" s="245" t="s">
        <v>870</v>
      </c>
      <c r="I766" s="228" t="s">
        <v>75</v>
      </c>
      <c r="J766" s="228" t="s">
        <v>75</v>
      </c>
      <c r="K766" s="228">
        <v>380</v>
      </c>
      <c r="L766" s="228" t="s">
        <v>75</v>
      </c>
      <c r="M766" s="228">
        <v>500</v>
      </c>
      <c r="N766" s="228" t="s">
        <v>75</v>
      </c>
      <c r="O766" s="228" t="s">
        <v>75</v>
      </c>
      <c r="P766" s="228">
        <v>22.2</v>
      </c>
      <c r="Q766" s="228" t="s">
        <v>75</v>
      </c>
      <c r="R766" s="228" t="s">
        <v>75</v>
      </c>
      <c r="S766" s="228"/>
    </row>
    <row r="767" spans="1:19" x14ac:dyDescent="0.25">
      <c r="A767" s="228" t="s">
        <v>1978</v>
      </c>
      <c r="B767" s="228" t="s">
        <v>1002</v>
      </c>
      <c r="C767" s="228" t="s">
        <v>866</v>
      </c>
      <c r="D767" s="228" t="s">
        <v>75</v>
      </c>
      <c r="E767" s="228" t="s">
        <v>75</v>
      </c>
      <c r="F767" s="245" t="s">
        <v>869</v>
      </c>
      <c r="G767" s="228" t="s">
        <v>75</v>
      </c>
      <c r="H767" s="245" t="s">
        <v>870</v>
      </c>
      <c r="I767" s="228" t="s">
        <v>75</v>
      </c>
      <c r="J767" s="228" t="s">
        <v>75</v>
      </c>
      <c r="K767" s="228">
        <v>380</v>
      </c>
      <c r="L767" s="228" t="s">
        <v>75</v>
      </c>
      <c r="M767" s="228">
        <v>500</v>
      </c>
      <c r="N767" s="228" t="s">
        <v>75</v>
      </c>
      <c r="O767" s="228" t="s">
        <v>75</v>
      </c>
      <c r="P767" s="228">
        <v>22.2</v>
      </c>
      <c r="Q767" s="228" t="s">
        <v>75</v>
      </c>
      <c r="R767" s="228" t="s">
        <v>75</v>
      </c>
      <c r="S767" s="228"/>
    </row>
    <row r="768" spans="1:19" x14ac:dyDescent="0.25">
      <c r="A768" s="228" t="s">
        <v>1979</v>
      </c>
      <c r="B768" s="228" t="s">
        <v>1002</v>
      </c>
      <c r="C768" s="228" t="s">
        <v>866</v>
      </c>
      <c r="D768" s="228" t="s">
        <v>75</v>
      </c>
      <c r="E768" s="228" t="s">
        <v>75</v>
      </c>
      <c r="F768" s="245" t="s">
        <v>869</v>
      </c>
      <c r="G768" s="228" t="s">
        <v>75</v>
      </c>
      <c r="H768" s="245" t="s">
        <v>870</v>
      </c>
      <c r="I768" s="228" t="s">
        <v>75</v>
      </c>
      <c r="J768" s="228" t="s">
        <v>75</v>
      </c>
      <c r="K768" s="228">
        <v>380</v>
      </c>
      <c r="L768" s="228" t="s">
        <v>75</v>
      </c>
      <c r="M768" s="228">
        <v>500</v>
      </c>
      <c r="N768" s="228" t="s">
        <v>75</v>
      </c>
      <c r="O768" s="228" t="s">
        <v>75</v>
      </c>
      <c r="P768" s="228">
        <v>22.2</v>
      </c>
      <c r="Q768" s="228" t="s">
        <v>75</v>
      </c>
      <c r="R768" s="228" t="s">
        <v>75</v>
      </c>
      <c r="S768" s="228"/>
    </row>
    <row r="769" spans="1:19" x14ac:dyDescent="0.25">
      <c r="A769" s="228" t="s">
        <v>1980</v>
      </c>
      <c r="B769" s="228" t="s">
        <v>1296</v>
      </c>
      <c r="C769" s="228" t="s">
        <v>883</v>
      </c>
      <c r="D769" s="228" t="s">
        <v>75</v>
      </c>
      <c r="E769" s="228" t="s">
        <v>75</v>
      </c>
      <c r="F769" s="245" t="s">
        <v>867</v>
      </c>
      <c r="G769" s="228" t="s">
        <v>75</v>
      </c>
      <c r="H769" s="245" t="s">
        <v>912</v>
      </c>
      <c r="I769" s="228" t="s">
        <v>75</v>
      </c>
      <c r="J769" s="228" t="s">
        <v>80</v>
      </c>
      <c r="K769" s="228">
        <v>386</v>
      </c>
      <c r="L769" s="228" t="s">
        <v>75</v>
      </c>
      <c r="M769" s="228">
        <v>550</v>
      </c>
      <c r="N769" s="228" t="s">
        <v>75</v>
      </c>
      <c r="O769" s="228" t="s">
        <v>75</v>
      </c>
      <c r="P769" s="228">
        <v>33.799999999999997</v>
      </c>
      <c r="Q769" s="228" t="s">
        <v>75</v>
      </c>
      <c r="R769" s="228" t="s">
        <v>75</v>
      </c>
      <c r="S769" s="228"/>
    </row>
    <row r="770" spans="1:19" x14ac:dyDescent="0.25">
      <c r="A770" s="228" t="s">
        <v>1981</v>
      </c>
      <c r="B770" s="228" t="s">
        <v>1296</v>
      </c>
      <c r="C770" s="228" t="s">
        <v>883</v>
      </c>
      <c r="D770" s="228" t="s">
        <v>75</v>
      </c>
      <c r="E770" s="228" t="s">
        <v>75</v>
      </c>
      <c r="F770" s="245" t="s">
        <v>867</v>
      </c>
      <c r="G770" s="228" t="s">
        <v>75</v>
      </c>
      <c r="H770" s="245" t="s">
        <v>912</v>
      </c>
      <c r="I770" s="228" t="s">
        <v>75</v>
      </c>
      <c r="J770" s="228" t="s">
        <v>80</v>
      </c>
      <c r="K770" s="228">
        <v>386</v>
      </c>
      <c r="L770" s="228" t="s">
        <v>75</v>
      </c>
      <c r="M770" s="228">
        <v>550</v>
      </c>
      <c r="N770" s="228" t="s">
        <v>75</v>
      </c>
      <c r="O770" s="228" t="s">
        <v>75</v>
      </c>
      <c r="P770" s="228">
        <v>33.799999999999997</v>
      </c>
      <c r="Q770" s="228" t="s">
        <v>75</v>
      </c>
      <c r="R770" s="228" t="s">
        <v>75</v>
      </c>
      <c r="S770" s="228"/>
    </row>
    <row r="771" spans="1:19" x14ac:dyDescent="0.25">
      <c r="A771" s="228" t="s">
        <v>1982</v>
      </c>
      <c r="B771" s="228" t="s">
        <v>1296</v>
      </c>
      <c r="C771" s="228" t="s">
        <v>883</v>
      </c>
      <c r="D771" s="228" t="s">
        <v>75</v>
      </c>
      <c r="E771" s="228" t="s">
        <v>75</v>
      </c>
      <c r="F771" s="245" t="s">
        <v>867</v>
      </c>
      <c r="G771" s="228" t="s">
        <v>75</v>
      </c>
      <c r="H771" s="245" t="s">
        <v>912</v>
      </c>
      <c r="I771" s="228" t="s">
        <v>75</v>
      </c>
      <c r="J771" s="228" t="s">
        <v>80</v>
      </c>
      <c r="K771" s="228">
        <v>386</v>
      </c>
      <c r="L771" s="228" t="s">
        <v>75</v>
      </c>
      <c r="M771" s="228">
        <v>550</v>
      </c>
      <c r="N771" s="228" t="s">
        <v>75</v>
      </c>
      <c r="O771" s="228" t="s">
        <v>75</v>
      </c>
      <c r="P771" s="228">
        <v>33.799999999999997</v>
      </c>
      <c r="Q771" s="228" t="s">
        <v>75</v>
      </c>
      <c r="R771" s="228" t="s">
        <v>75</v>
      </c>
      <c r="S771" s="228"/>
    </row>
    <row r="772" spans="1:19" x14ac:dyDescent="0.25">
      <c r="A772" s="228" t="s">
        <v>1983</v>
      </c>
      <c r="B772" s="228" t="s">
        <v>1296</v>
      </c>
      <c r="C772" s="228" t="s">
        <v>883</v>
      </c>
      <c r="D772" s="228" t="s">
        <v>75</v>
      </c>
      <c r="E772" s="228" t="s">
        <v>75</v>
      </c>
      <c r="F772" s="245" t="s">
        <v>867</v>
      </c>
      <c r="G772" s="228" t="s">
        <v>75</v>
      </c>
      <c r="H772" s="245" t="s">
        <v>912</v>
      </c>
      <c r="I772" s="228" t="s">
        <v>75</v>
      </c>
      <c r="J772" s="228" t="s">
        <v>80</v>
      </c>
      <c r="K772" s="228">
        <v>386</v>
      </c>
      <c r="L772" s="228" t="s">
        <v>75</v>
      </c>
      <c r="M772" s="228">
        <v>550</v>
      </c>
      <c r="N772" s="228" t="s">
        <v>75</v>
      </c>
      <c r="O772" s="228" t="s">
        <v>75</v>
      </c>
      <c r="P772" s="228">
        <v>33.799999999999997</v>
      </c>
      <c r="Q772" s="228" t="s">
        <v>75</v>
      </c>
      <c r="R772" s="228" t="s">
        <v>75</v>
      </c>
      <c r="S772" s="228"/>
    </row>
    <row r="773" spans="1:19" x14ac:dyDescent="0.25">
      <c r="A773" s="228" t="s">
        <v>1984</v>
      </c>
      <c r="B773" s="228" t="s">
        <v>1296</v>
      </c>
      <c r="C773" s="228" t="s">
        <v>883</v>
      </c>
      <c r="D773" s="228" t="s">
        <v>75</v>
      </c>
      <c r="E773" s="228" t="s">
        <v>75</v>
      </c>
      <c r="F773" s="245" t="s">
        <v>867</v>
      </c>
      <c r="G773" s="228" t="s">
        <v>75</v>
      </c>
      <c r="H773" s="245" t="s">
        <v>912</v>
      </c>
      <c r="I773" s="228" t="s">
        <v>75</v>
      </c>
      <c r="J773" s="228" t="s">
        <v>80</v>
      </c>
      <c r="K773" s="228">
        <v>386</v>
      </c>
      <c r="L773" s="228" t="s">
        <v>75</v>
      </c>
      <c r="M773" s="228">
        <v>550</v>
      </c>
      <c r="N773" s="228" t="s">
        <v>75</v>
      </c>
      <c r="O773" s="228" t="s">
        <v>75</v>
      </c>
      <c r="P773" s="228">
        <v>33.799999999999997</v>
      </c>
      <c r="Q773" s="228" t="s">
        <v>75</v>
      </c>
      <c r="R773" s="228" t="s">
        <v>75</v>
      </c>
      <c r="S773" s="228"/>
    </row>
    <row r="774" spans="1:19" x14ac:dyDescent="0.25">
      <c r="A774" s="228" t="s">
        <v>1985</v>
      </c>
      <c r="B774" s="228" t="s">
        <v>1296</v>
      </c>
      <c r="C774" s="228" t="s">
        <v>883</v>
      </c>
      <c r="D774" s="228" t="s">
        <v>75</v>
      </c>
      <c r="E774" s="228" t="s">
        <v>75</v>
      </c>
      <c r="F774" s="245" t="s">
        <v>867</v>
      </c>
      <c r="G774" s="228" t="s">
        <v>75</v>
      </c>
      <c r="H774" s="245" t="s">
        <v>912</v>
      </c>
      <c r="I774" s="228" t="s">
        <v>75</v>
      </c>
      <c r="J774" s="228" t="s">
        <v>80</v>
      </c>
      <c r="K774" s="228">
        <v>386</v>
      </c>
      <c r="L774" s="228" t="s">
        <v>75</v>
      </c>
      <c r="M774" s="228">
        <v>550</v>
      </c>
      <c r="N774" s="228" t="s">
        <v>75</v>
      </c>
      <c r="O774" s="228" t="s">
        <v>75</v>
      </c>
      <c r="P774" s="228">
        <v>33.799999999999997</v>
      </c>
      <c r="Q774" s="228" t="s">
        <v>75</v>
      </c>
      <c r="R774" s="228" t="s">
        <v>75</v>
      </c>
      <c r="S774" s="228"/>
    </row>
    <row r="775" spans="1:19" x14ac:dyDescent="0.25">
      <c r="A775" s="228" t="s">
        <v>1986</v>
      </c>
      <c r="B775" s="228" t="s">
        <v>1296</v>
      </c>
      <c r="C775" s="228" t="s">
        <v>883</v>
      </c>
      <c r="D775" s="228" t="s">
        <v>75</v>
      </c>
      <c r="E775" s="228" t="s">
        <v>75</v>
      </c>
      <c r="F775" s="245" t="s">
        <v>867</v>
      </c>
      <c r="G775" s="228" t="s">
        <v>75</v>
      </c>
      <c r="H775" s="245" t="s">
        <v>912</v>
      </c>
      <c r="I775" s="228" t="s">
        <v>75</v>
      </c>
      <c r="J775" s="228" t="s">
        <v>80</v>
      </c>
      <c r="K775" s="228">
        <v>386</v>
      </c>
      <c r="L775" s="228" t="s">
        <v>75</v>
      </c>
      <c r="M775" s="228">
        <v>550</v>
      </c>
      <c r="N775" s="228" t="s">
        <v>75</v>
      </c>
      <c r="O775" s="228" t="s">
        <v>75</v>
      </c>
      <c r="P775" s="228">
        <v>33.799999999999997</v>
      </c>
      <c r="Q775" s="228" t="s">
        <v>75</v>
      </c>
      <c r="R775" s="228" t="s">
        <v>75</v>
      </c>
      <c r="S775" s="228"/>
    </row>
    <row r="776" spans="1:19" x14ac:dyDescent="0.25">
      <c r="A776" s="228" t="s">
        <v>1987</v>
      </c>
      <c r="B776" s="228" t="s">
        <v>1296</v>
      </c>
      <c r="C776" s="228" t="s">
        <v>883</v>
      </c>
      <c r="D776" s="228" t="s">
        <v>75</v>
      </c>
      <c r="E776" s="228" t="s">
        <v>75</v>
      </c>
      <c r="F776" s="245" t="s">
        <v>867</v>
      </c>
      <c r="G776" s="228" t="s">
        <v>75</v>
      </c>
      <c r="H776" s="245" t="s">
        <v>912</v>
      </c>
      <c r="I776" s="228" t="s">
        <v>75</v>
      </c>
      <c r="J776" s="228" t="s">
        <v>80</v>
      </c>
      <c r="K776" s="228">
        <v>386</v>
      </c>
      <c r="L776" s="228" t="s">
        <v>75</v>
      </c>
      <c r="M776" s="228">
        <v>550</v>
      </c>
      <c r="N776" s="228" t="s">
        <v>75</v>
      </c>
      <c r="O776" s="228" t="s">
        <v>75</v>
      </c>
      <c r="P776" s="228">
        <v>33.799999999999997</v>
      </c>
      <c r="Q776" s="228" t="s">
        <v>75</v>
      </c>
      <c r="R776" s="228" t="s">
        <v>75</v>
      </c>
      <c r="S776" s="228"/>
    </row>
    <row r="777" spans="1:19" x14ac:dyDescent="0.25">
      <c r="A777" s="228" t="s">
        <v>1988</v>
      </c>
      <c r="B777" s="228" t="s">
        <v>1296</v>
      </c>
      <c r="C777" s="228" t="s">
        <v>883</v>
      </c>
      <c r="D777" s="228" t="s">
        <v>75</v>
      </c>
      <c r="E777" s="228" t="s">
        <v>75</v>
      </c>
      <c r="F777" s="245" t="s">
        <v>867</v>
      </c>
      <c r="G777" s="228" t="s">
        <v>75</v>
      </c>
      <c r="H777" s="245" t="s">
        <v>912</v>
      </c>
      <c r="I777" s="228" t="s">
        <v>75</v>
      </c>
      <c r="J777" s="228" t="s">
        <v>80</v>
      </c>
      <c r="K777" s="228">
        <v>386</v>
      </c>
      <c r="L777" s="228" t="s">
        <v>75</v>
      </c>
      <c r="M777" s="228">
        <v>550</v>
      </c>
      <c r="N777" s="228" t="s">
        <v>75</v>
      </c>
      <c r="O777" s="228" t="s">
        <v>75</v>
      </c>
      <c r="P777" s="228">
        <v>33.799999999999997</v>
      </c>
      <c r="Q777" s="228" t="s">
        <v>75</v>
      </c>
      <c r="R777" s="228" t="s">
        <v>75</v>
      </c>
      <c r="S777" s="228"/>
    </row>
    <row r="778" spans="1:19" x14ac:dyDescent="0.25">
      <c r="A778" s="228" t="s">
        <v>1989</v>
      </c>
      <c r="B778" s="228" t="s">
        <v>1296</v>
      </c>
      <c r="C778" s="228" t="s">
        <v>883</v>
      </c>
      <c r="D778" s="228" t="s">
        <v>75</v>
      </c>
      <c r="E778" s="228" t="s">
        <v>75</v>
      </c>
      <c r="F778" s="245" t="s">
        <v>867</v>
      </c>
      <c r="G778" s="228" t="s">
        <v>75</v>
      </c>
      <c r="H778" s="245" t="s">
        <v>912</v>
      </c>
      <c r="I778" s="228" t="s">
        <v>75</v>
      </c>
      <c r="J778" s="228" t="s">
        <v>80</v>
      </c>
      <c r="K778" s="228">
        <v>386</v>
      </c>
      <c r="L778" s="228" t="s">
        <v>75</v>
      </c>
      <c r="M778" s="228">
        <v>550</v>
      </c>
      <c r="N778" s="228" t="s">
        <v>75</v>
      </c>
      <c r="O778" s="228" t="s">
        <v>75</v>
      </c>
      <c r="P778" s="228">
        <v>33.799999999999997</v>
      </c>
      <c r="Q778" s="228" t="s">
        <v>75</v>
      </c>
      <c r="R778" s="228" t="s">
        <v>75</v>
      </c>
      <c r="S778" s="228"/>
    </row>
    <row r="779" spans="1:19" x14ac:dyDescent="0.25">
      <c r="A779" s="228" t="s">
        <v>1990</v>
      </c>
      <c r="B779" s="228" t="s">
        <v>1195</v>
      </c>
      <c r="C779" s="228" t="s">
        <v>891</v>
      </c>
      <c r="D779" s="228" t="s">
        <v>1774</v>
      </c>
      <c r="E779" s="228" t="s">
        <v>75</v>
      </c>
      <c r="F779" s="245" t="s">
        <v>907</v>
      </c>
      <c r="G779" s="228" t="s">
        <v>75</v>
      </c>
      <c r="H779" s="245" t="s">
        <v>1287</v>
      </c>
      <c r="I779" s="228" t="s">
        <v>75</v>
      </c>
      <c r="J779" s="228" t="s">
        <v>80</v>
      </c>
      <c r="K779" s="228">
        <v>440</v>
      </c>
      <c r="L779" s="228" t="s">
        <v>75</v>
      </c>
      <c r="M779" s="228">
        <v>690</v>
      </c>
      <c r="N779" s="228" t="s">
        <v>75</v>
      </c>
      <c r="O779" s="228" t="s">
        <v>75</v>
      </c>
      <c r="P779" s="228">
        <v>49</v>
      </c>
      <c r="Q779" s="228" t="s">
        <v>75</v>
      </c>
      <c r="R779" s="228" t="s">
        <v>75</v>
      </c>
      <c r="S779" s="228"/>
    </row>
    <row r="780" spans="1:19" x14ac:dyDescent="0.25">
      <c r="A780" s="228" t="s">
        <v>1991</v>
      </c>
      <c r="B780" s="228" t="s">
        <v>1195</v>
      </c>
      <c r="C780" s="228" t="s">
        <v>891</v>
      </c>
      <c r="D780" s="228" t="s">
        <v>1774</v>
      </c>
      <c r="E780" s="228" t="s">
        <v>75</v>
      </c>
      <c r="F780" s="245" t="s">
        <v>907</v>
      </c>
      <c r="G780" s="228" t="s">
        <v>75</v>
      </c>
      <c r="H780" s="245" t="s">
        <v>1287</v>
      </c>
      <c r="I780" s="228" t="s">
        <v>75</v>
      </c>
      <c r="J780" s="228" t="s">
        <v>80</v>
      </c>
      <c r="K780" s="228">
        <v>440</v>
      </c>
      <c r="L780" s="228" t="s">
        <v>75</v>
      </c>
      <c r="M780" s="228">
        <v>690</v>
      </c>
      <c r="N780" s="228" t="s">
        <v>75</v>
      </c>
      <c r="O780" s="228" t="s">
        <v>75</v>
      </c>
      <c r="P780" s="228">
        <v>49</v>
      </c>
      <c r="Q780" s="228" t="s">
        <v>75</v>
      </c>
      <c r="R780" s="228" t="s">
        <v>75</v>
      </c>
      <c r="S780" s="228"/>
    </row>
    <row r="781" spans="1:19" x14ac:dyDescent="0.25">
      <c r="A781" s="228" t="s">
        <v>1992</v>
      </c>
      <c r="B781" s="228" t="s">
        <v>1002</v>
      </c>
      <c r="C781" s="228" t="s">
        <v>866</v>
      </c>
      <c r="D781" s="228" t="s">
        <v>75</v>
      </c>
      <c r="E781" s="228" t="s">
        <v>75</v>
      </c>
      <c r="F781" s="245" t="s">
        <v>869</v>
      </c>
      <c r="G781" s="228" t="s">
        <v>75</v>
      </c>
      <c r="H781" s="245" t="s">
        <v>870</v>
      </c>
      <c r="I781" s="228" t="s">
        <v>75</v>
      </c>
      <c r="J781" s="228" t="s">
        <v>75</v>
      </c>
      <c r="K781" s="228">
        <v>380</v>
      </c>
      <c r="L781" s="228" t="s">
        <v>75</v>
      </c>
      <c r="M781" s="228">
        <v>500</v>
      </c>
      <c r="N781" s="228" t="s">
        <v>75</v>
      </c>
      <c r="O781" s="228" t="s">
        <v>75</v>
      </c>
      <c r="P781" s="228">
        <v>22.2</v>
      </c>
      <c r="Q781" s="228" t="s">
        <v>75</v>
      </c>
      <c r="R781" s="228" t="s">
        <v>75</v>
      </c>
      <c r="S781" s="228"/>
    </row>
    <row r="782" spans="1:19" x14ac:dyDescent="0.25">
      <c r="A782" s="228" t="s">
        <v>1993</v>
      </c>
      <c r="B782" s="228" t="s">
        <v>1002</v>
      </c>
      <c r="C782" s="228" t="s">
        <v>866</v>
      </c>
      <c r="D782" s="228" t="s">
        <v>75</v>
      </c>
      <c r="E782" s="228" t="s">
        <v>75</v>
      </c>
      <c r="F782" s="245" t="s">
        <v>869</v>
      </c>
      <c r="G782" s="228" t="s">
        <v>75</v>
      </c>
      <c r="H782" s="245" t="s">
        <v>870</v>
      </c>
      <c r="I782" s="228" t="s">
        <v>75</v>
      </c>
      <c r="J782" s="228" t="s">
        <v>75</v>
      </c>
      <c r="K782" s="228">
        <v>380</v>
      </c>
      <c r="L782" s="228" t="s">
        <v>75</v>
      </c>
      <c r="M782" s="228">
        <v>500</v>
      </c>
      <c r="N782" s="228" t="s">
        <v>75</v>
      </c>
      <c r="O782" s="228" t="s">
        <v>75</v>
      </c>
      <c r="P782" s="228">
        <v>22.2</v>
      </c>
      <c r="Q782" s="228" t="s">
        <v>75</v>
      </c>
      <c r="R782" s="228" t="s">
        <v>75</v>
      </c>
      <c r="S782" s="228"/>
    </row>
    <row r="783" spans="1:19" x14ac:dyDescent="0.25">
      <c r="A783" s="228" t="s">
        <v>1994</v>
      </c>
      <c r="B783" s="228" t="s">
        <v>1195</v>
      </c>
      <c r="C783" s="228" t="s">
        <v>891</v>
      </c>
      <c r="D783" s="228" t="s">
        <v>1774</v>
      </c>
      <c r="E783" s="228" t="s">
        <v>75</v>
      </c>
      <c r="F783" s="245" t="s">
        <v>907</v>
      </c>
      <c r="G783" s="228" t="s">
        <v>75</v>
      </c>
      <c r="H783" s="245" t="s">
        <v>1287</v>
      </c>
      <c r="I783" s="228" t="s">
        <v>75</v>
      </c>
      <c r="J783" s="228" t="s">
        <v>80</v>
      </c>
      <c r="K783" s="228">
        <v>440</v>
      </c>
      <c r="L783" s="228" t="s">
        <v>75</v>
      </c>
      <c r="M783" s="228">
        <v>690</v>
      </c>
      <c r="N783" s="228" t="s">
        <v>75</v>
      </c>
      <c r="O783" s="228" t="s">
        <v>75</v>
      </c>
      <c r="P783" s="228">
        <v>49</v>
      </c>
      <c r="Q783" s="228" t="s">
        <v>75</v>
      </c>
      <c r="R783" s="228" t="s">
        <v>75</v>
      </c>
      <c r="S783" s="228"/>
    </row>
    <row r="784" spans="1:19" x14ac:dyDescent="0.25">
      <c r="A784" s="228" t="s">
        <v>1995</v>
      </c>
      <c r="B784" s="228" t="s">
        <v>1195</v>
      </c>
      <c r="C784" s="228" t="s">
        <v>891</v>
      </c>
      <c r="D784" s="228" t="s">
        <v>1774</v>
      </c>
      <c r="E784" s="228" t="s">
        <v>75</v>
      </c>
      <c r="F784" s="245" t="s">
        <v>907</v>
      </c>
      <c r="G784" s="228" t="s">
        <v>75</v>
      </c>
      <c r="H784" s="245" t="s">
        <v>1287</v>
      </c>
      <c r="I784" s="228" t="s">
        <v>75</v>
      </c>
      <c r="J784" s="228" t="s">
        <v>80</v>
      </c>
      <c r="K784" s="228">
        <v>440</v>
      </c>
      <c r="L784" s="228" t="s">
        <v>75</v>
      </c>
      <c r="M784" s="228">
        <v>690</v>
      </c>
      <c r="N784" s="228" t="s">
        <v>75</v>
      </c>
      <c r="O784" s="228" t="s">
        <v>75</v>
      </c>
      <c r="P784" s="228">
        <v>49</v>
      </c>
      <c r="Q784" s="228" t="s">
        <v>75</v>
      </c>
      <c r="R784" s="228" t="s">
        <v>75</v>
      </c>
      <c r="S784" s="228"/>
    </row>
    <row r="785" spans="1:19" x14ac:dyDescent="0.25">
      <c r="A785" s="228" t="s">
        <v>1996</v>
      </c>
      <c r="B785" s="228" t="s">
        <v>1296</v>
      </c>
      <c r="C785" s="228" t="s">
        <v>883</v>
      </c>
      <c r="D785" s="228" t="s">
        <v>75</v>
      </c>
      <c r="E785" s="228" t="s">
        <v>75</v>
      </c>
      <c r="F785" s="245" t="s">
        <v>867</v>
      </c>
      <c r="G785" s="228" t="s">
        <v>75</v>
      </c>
      <c r="H785" s="245" t="s">
        <v>912</v>
      </c>
      <c r="I785" s="228" t="s">
        <v>75</v>
      </c>
      <c r="J785" s="228" t="s">
        <v>80</v>
      </c>
      <c r="K785" s="228">
        <v>386</v>
      </c>
      <c r="L785" s="228" t="s">
        <v>75</v>
      </c>
      <c r="M785" s="228">
        <v>550</v>
      </c>
      <c r="N785" s="228" t="s">
        <v>75</v>
      </c>
      <c r="O785" s="228" t="s">
        <v>75</v>
      </c>
      <c r="P785" s="228">
        <v>33.799999999999997</v>
      </c>
      <c r="Q785" s="228" t="s">
        <v>75</v>
      </c>
      <c r="R785" s="228" t="s">
        <v>75</v>
      </c>
      <c r="S785" s="228"/>
    </row>
    <row r="786" spans="1:19" x14ac:dyDescent="0.25">
      <c r="A786" s="228" t="s">
        <v>1997</v>
      </c>
      <c r="B786" s="228" t="s">
        <v>1296</v>
      </c>
      <c r="C786" s="228" t="s">
        <v>883</v>
      </c>
      <c r="D786" s="228" t="s">
        <v>75</v>
      </c>
      <c r="E786" s="228" t="s">
        <v>75</v>
      </c>
      <c r="F786" s="245" t="s">
        <v>867</v>
      </c>
      <c r="G786" s="228" t="s">
        <v>75</v>
      </c>
      <c r="H786" s="245" t="s">
        <v>912</v>
      </c>
      <c r="I786" s="228" t="s">
        <v>75</v>
      </c>
      <c r="J786" s="228" t="s">
        <v>80</v>
      </c>
      <c r="K786" s="228">
        <v>386</v>
      </c>
      <c r="L786" s="228" t="s">
        <v>75</v>
      </c>
      <c r="M786" s="228">
        <v>550</v>
      </c>
      <c r="N786" s="228" t="s">
        <v>75</v>
      </c>
      <c r="O786" s="228" t="s">
        <v>75</v>
      </c>
      <c r="P786" s="228">
        <v>33.799999999999997</v>
      </c>
      <c r="Q786" s="228" t="s">
        <v>75</v>
      </c>
      <c r="R786" s="228" t="s">
        <v>75</v>
      </c>
      <c r="S786" s="228"/>
    </row>
    <row r="787" spans="1:19" x14ac:dyDescent="0.25">
      <c r="A787" s="228" t="s">
        <v>1998</v>
      </c>
      <c r="B787" s="228" t="s">
        <v>1002</v>
      </c>
      <c r="C787" s="228" t="s">
        <v>866</v>
      </c>
      <c r="D787" s="228" t="s">
        <v>75</v>
      </c>
      <c r="E787" s="228" t="s">
        <v>75</v>
      </c>
      <c r="F787" s="245" t="s">
        <v>869</v>
      </c>
      <c r="G787" s="228" t="s">
        <v>75</v>
      </c>
      <c r="H787" s="245" t="s">
        <v>870</v>
      </c>
      <c r="I787" s="228" t="s">
        <v>75</v>
      </c>
      <c r="J787" s="228" t="s">
        <v>75</v>
      </c>
      <c r="K787" s="228">
        <v>380</v>
      </c>
      <c r="L787" s="228" t="s">
        <v>75</v>
      </c>
      <c r="M787" s="228">
        <v>500</v>
      </c>
      <c r="N787" s="228" t="s">
        <v>75</v>
      </c>
      <c r="O787" s="228" t="s">
        <v>75</v>
      </c>
      <c r="P787" s="228">
        <v>22.2</v>
      </c>
      <c r="Q787" s="228" t="s">
        <v>75</v>
      </c>
      <c r="R787" s="228" t="s">
        <v>75</v>
      </c>
      <c r="S787" s="228"/>
    </row>
    <row r="788" spans="1:19" x14ac:dyDescent="0.25">
      <c r="A788" s="228" t="s">
        <v>1999</v>
      </c>
      <c r="B788" s="228" t="s">
        <v>1002</v>
      </c>
      <c r="C788" s="228" t="s">
        <v>866</v>
      </c>
      <c r="D788" s="228" t="s">
        <v>75</v>
      </c>
      <c r="E788" s="228" t="s">
        <v>75</v>
      </c>
      <c r="F788" s="245" t="s">
        <v>869</v>
      </c>
      <c r="G788" s="228" t="s">
        <v>75</v>
      </c>
      <c r="H788" s="245" t="s">
        <v>870</v>
      </c>
      <c r="I788" s="228" t="s">
        <v>75</v>
      </c>
      <c r="J788" s="228" t="s">
        <v>75</v>
      </c>
      <c r="K788" s="228">
        <v>380</v>
      </c>
      <c r="L788" s="228" t="s">
        <v>75</v>
      </c>
      <c r="M788" s="228">
        <v>500</v>
      </c>
      <c r="N788" s="228" t="s">
        <v>75</v>
      </c>
      <c r="O788" s="228" t="s">
        <v>75</v>
      </c>
      <c r="P788" s="228">
        <v>22.2</v>
      </c>
      <c r="Q788" s="228" t="s">
        <v>75</v>
      </c>
      <c r="R788" s="228" t="s">
        <v>75</v>
      </c>
      <c r="S788" s="228"/>
    </row>
    <row r="789" spans="1:19" x14ac:dyDescent="0.25">
      <c r="A789" s="228" t="s">
        <v>2000</v>
      </c>
      <c r="B789" s="228" t="s">
        <v>1002</v>
      </c>
      <c r="C789" s="228" t="s">
        <v>866</v>
      </c>
      <c r="D789" s="228" t="s">
        <v>75</v>
      </c>
      <c r="E789" s="228" t="s">
        <v>75</v>
      </c>
      <c r="F789" s="245" t="s">
        <v>869</v>
      </c>
      <c r="G789" s="228" t="s">
        <v>75</v>
      </c>
      <c r="H789" s="245" t="s">
        <v>870</v>
      </c>
      <c r="I789" s="228" t="s">
        <v>75</v>
      </c>
      <c r="J789" s="228" t="s">
        <v>75</v>
      </c>
      <c r="K789" s="228">
        <v>380</v>
      </c>
      <c r="L789" s="228" t="s">
        <v>75</v>
      </c>
      <c r="M789" s="228">
        <v>500</v>
      </c>
      <c r="N789" s="228" t="s">
        <v>75</v>
      </c>
      <c r="O789" s="228" t="s">
        <v>75</v>
      </c>
      <c r="P789" s="228">
        <v>22.2</v>
      </c>
      <c r="Q789" s="228" t="s">
        <v>75</v>
      </c>
      <c r="R789" s="228" t="s">
        <v>75</v>
      </c>
      <c r="S789" s="228"/>
    </row>
    <row r="790" spans="1:19" x14ac:dyDescent="0.25">
      <c r="A790" s="228" t="s">
        <v>2001</v>
      </c>
      <c r="B790" s="228" t="s">
        <v>1002</v>
      </c>
      <c r="C790" s="228" t="s">
        <v>866</v>
      </c>
      <c r="D790" s="228" t="s">
        <v>75</v>
      </c>
      <c r="E790" s="228" t="s">
        <v>75</v>
      </c>
      <c r="F790" s="245" t="s">
        <v>869</v>
      </c>
      <c r="G790" s="228" t="s">
        <v>75</v>
      </c>
      <c r="H790" s="245" t="s">
        <v>870</v>
      </c>
      <c r="I790" s="228" t="s">
        <v>75</v>
      </c>
      <c r="J790" s="228" t="s">
        <v>75</v>
      </c>
      <c r="K790" s="228">
        <v>380</v>
      </c>
      <c r="L790" s="228" t="s">
        <v>75</v>
      </c>
      <c r="M790" s="228">
        <v>500</v>
      </c>
      <c r="N790" s="228" t="s">
        <v>75</v>
      </c>
      <c r="O790" s="228" t="s">
        <v>75</v>
      </c>
      <c r="P790" s="228">
        <v>22.2</v>
      </c>
      <c r="Q790" s="228" t="s">
        <v>75</v>
      </c>
      <c r="R790" s="228" t="s">
        <v>75</v>
      </c>
      <c r="S790" s="228"/>
    </row>
    <row r="791" spans="1:19" x14ac:dyDescent="0.25">
      <c r="A791" s="228" t="s">
        <v>2002</v>
      </c>
      <c r="B791" s="228" t="s">
        <v>1002</v>
      </c>
      <c r="C791" s="228" t="s">
        <v>866</v>
      </c>
      <c r="D791" s="228" t="s">
        <v>75</v>
      </c>
      <c r="E791" s="228" t="s">
        <v>75</v>
      </c>
      <c r="F791" s="245" t="s">
        <v>869</v>
      </c>
      <c r="G791" s="228" t="s">
        <v>75</v>
      </c>
      <c r="H791" s="245" t="s">
        <v>870</v>
      </c>
      <c r="I791" s="228" t="s">
        <v>75</v>
      </c>
      <c r="J791" s="228" t="s">
        <v>75</v>
      </c>
      <c r="K791" s="228">
        <v>380</v>
      </c>
      <c r="L791" s="228" t="s">
        <v>75</v>
      </c>
      <c r="M791" s="228">
        <v>500</v>
      </c>
      <c r="N791" s="228" t="s">
        <v>75</v>
      </c>
      <c r="O791" s="228" t="s">
        <v>75</v>
      </c>
      <c r="P791" s="228">
        <v>22.2</v>
      </c>
      <c r="Q791" s="228" t="s">
        <v>75</v>
      </c>
      <c r="R791" s="228" t="s">
        <v>75</v>
      </c>
      <c r="S791" s="228"/>
    </row>
    <row r="792" spans="1:19" x14ac:dyDescent="0.25">
      <c r="A792" s="228" t="s">
        <v>2003</v>
      </c>
      <c r="B792" s="228" t="s">
        <v>1852</v>
      </c>
      <c r="C792" s="228" t="s">
        <v>883</v>
      </c>
      <c r="D792" s="228" t="s">
        <v>75</v>
      </c>
      <c r="E792" s="228" t="s">
        <v>75</v>
      </c>
      <c r="F792" s="245" t="s">
        <v>904</v>
      </c>
      <c r="G792" s="228" t="s">
        <v>75</v>
      </c>
      <c r="H792" s="245" t="s">
        <v>874</v>
      </c>
      <c r="I792" s="228" t="s">
        <v>75</v>
      </c>
      <c r="J792" s="228" t="s">
        <v>1106</v>
      </c>
      <c r="K792" s="228">
        <v>540</v>
      </c>
      <c r="L792" s="228" t="s">
        <v>75</v>
      </c>
      <c r="M792" s="228">
        <v>645</v>
      </c>
      <c r="N792" s="228" t="s">
        <v>75</v>
      </c>
      <c r="O792" s="228" t="s">
        <v>75</v>
      </c>
      <c r="P792" s="228">
        <v>300</v>
      </c>
      <c r="Q792" s="228" t="s">
        <v>75</v>
      </c>
      <c r="R792" s="228" t="s">
        <v>75</v>
      </c>
      <c r="S792" s="228"/>
    </row>
    <row r="793" spans="1:19" x14ac:dyDescent="0.25">
      <c r="A793" s="228" t="s">
        <v>2004</v>
      </c>
      <c r="B793" s="228" t="s">
        <v>1852</v>
      </c>
      <c r="C793" s="228" t="s">
        <v>883</v>
      </c>
      <c r="D793" s="228" t="s">
        <v>75</v>
      </c>
      <c r="E793" s="228" t="s">
        <v>75</v>
      </c>
      <c r="F793" s="245" t="s">
        <v>904</v>
      </c>
      <c r="G793" s="228" t="s">
        <v>75</v>
      </c>
      <c r="H793" s="245" t="s">
        <v>874</v>
      </c>
      <c r="I793" s="228" t="s">
        <v>75</v>
      </c>
      <c r="J793" s="228" t="s">
        <v>1106</v>
      </c>
      <c r="K793" s="228">
        <v>540</v>
      </c>
      <c r="L793" s="228" t="s">
        <v>75</v>
      </c>
      <c r="M793" s="228">
        <v>645</v>
      </c>
      <c r="N793" s="228" t="s">
        <v>75</v>
      </c>
      <c r="O793" s="228" t="s">
        <v>75</v>
      </c>
      <c r="P793" s="228">
        <v>300</v>
      </c>
      <c r="Q793" s="228" t="s">
        <v>75</v>
      </c>
      <c r="R793" s="228" t="s">
        <v>75</v>
      </c>
      <c r="S793" s="228"/>
    </row>
    <row r="794" spans="1:19" x14ac:dyDescent="0.25">
      <c r="A794" s="228" t="s">
        <v>2005</v>
      </c>
      <c r="B794" s="228" t="s">
        <v>1852</v>
      </c>
      <c r="C794" s="228" t="s">
        <v>883</v>
      </c>
      <c r="D794" s="228" t="s">
        <v>75</v>
      </c>
      <c r="E794" s="228" t="s">
        <v>75</v>
      </c>
      <c r="F794" s="245" t="s">
        <v>904</v>
      </c>
      <c r="G794" s="228" t="s">
        <v>75</v>
      </c>
      <c r="H794" s="245" t="s">
        <v>874</v>
      </c>
      <c r="I794" s="228" t="s">
        <v>75</v>
      </c>
      <c r="J794" s="228" t="s">
        <v>1106</v>
      </c>
      <c r="K794" s="228">
        <v>540</v>
      </c>
      <c r="L794" s="228" t="s">
        <v>75</v>
      </c>
      <c r="M794" s="228">
        <v>645</v>
      </c>
      <c r="N794" s="228" t="s">
        <v>75</v>
      </c>
      <c r="O794" s="228" t="s">
        <v>75</v>
      </c>
      <c r="P794" s="228">
        <v>300</v>
      </c>
      <c r="Q794" s="228" t="s">
        <v>75</v>
      </c>
      <c r="R794" s="228" t="s">
        <v>75</v>
      </c>
      <c r="S794" s="228"/>
    </row>
    <row r="795" spans="1:19" x14ac:dyDescent="0.25">
      <c r="A795" s="228" t="s">
        <v>2006</v>
      </c>
      <c r="B795" s="228" t="s">
        <v>1852</v>
      </c>
      <c r="C795" s="228" t="s">
        <v>883</v>
      </c>
      <c r="D795" s="228" t="s">
        <v>75</v>
      </c>
      <c r="E795" s="228" t="s">
        <v>75</v>
      </c>
      <c r="F795" s="245" t="s">
        <v>904</v>
      </c>
      <c r="G795" s="228" t="s">
        <v>75</v>
      </c>
      <c r="H795" s="245" t="s">
        <v>874</v>
      </c>
      <c r="I795" s="228" t="s">
        <v>75</v>
      </c>
      <c r="J795" s="228" t="s">
        <v>1106</v>
      </c>
      <c r="K795" s="228">
        <v>540</v>
      </c>
      <c r="L795" s="228" t="s">
        <v>75</v>
      </c>
      <c r="M795" s="228">
        <v>645</v>
      </c>
      <c r="N795" s="228" t="s">
        <v>75</v>
      </c>
      <c r="O795" s="228" t="s">
        <v>75</v>
      </c>
      <c r="P795" s="228">
        <v>300</v>
      </c>
      <c r="Q795" s="228" t="s">
        <v>75</v>
      </c>
      <c r="R795" s="228" t="s">
        <v>75</v>
      </c>
      <c r="S795" s="228"/>
    </row>
    <row r="796" spans="1:19" x14ac:dyDescent="0.25">
      <c r="A796" s="228" t="s">
        <v>2007</v>
      </c>
      <c r="B796" s="228" t="s">
        <v>1852</v>
      </c>
      <c r="C796" s="228" t="s">
        <v>883</v>
      </c>
      <c r="D796" s="228" t="s">
        <v>75</v>
      </c>
      <c r="E796" s="228" t="s">
        <v>75</v>
      </c>
      <c r="F796" s="245" t="s">
        <v>904</v>
      </c>
      <c r="G796" s="228" t="s">
        <v>75</v>
      </c>
      <c r="H796" s="245" t="s">
        <v>874</v>
      </c>
      <c r="I796" s="228" t="s">
        <v>75</v>
      </c>
      <c r="J796" s="228" t="s">
        <v>1106</v>
      </c>
      <c r="K796" s="228">
        <v>540</v>
      </c>
      <c r="L796" s="228" t="s">
        <v>75</v>
      </c>
      <c r="M796" s="228">
        <v>645</v>
      </c>
      <c r="N796" s="228" t="s">
        <v>75</v>
      </c>
      <c r="O796" s="228" t="s">
        <v>75</v>
      </c>
      <c r="P796" s="228">
        <v>300</v>
      </c>
      <c r="Q796" s="228" t="s">
        <v>75</v>
      </c>
      <c r="R796" s="228" t="s">
        <v>75</v>
      </c>
      <c r="S796" s="228"/>
    </row>
    <row r="797" spans="1:19" x14ac:dyDescent="0.25">
      <c r="A797" s="228" t="s">
        <v>2008</v>
      </c>
      <c r="B797" s="228" t="s">
        <v>1852</v>
      </c>
      <c r="C797" s="228" t="s">
        <v>883</v>
      </c>
      <c r="D797" s="228" t="s">
        <v>75</v>
      </c>
      <c r="E797" s="228" t="s">
        <v>75</v>
      </c>
      <c r="F797" s="245" t="s">
        <v>904</v>
      </c>
      <c r="G797" s="228" t="s">
        <v>75</v>
      </c>
      <c r="H797" s="245" t="s">
        <v>874</v>
      </c>
      <c r="I797" s="228" t="s">
        <v>75</v>
      </c>
      <c r="J797" s="228" t="s">
        <v>1106</v>
      </c>
      <c r="K797" s="228">
        <v>540</v>
      </c>
      <c r="L797" s="228" t="s">
        <v>75</v>
      </c>
      <c r="M797" s="228">
        <v>645</v>
      </c>
      <c r="N797" s="228" t="s">
        <v>75</v>
      </c>
      <c r="O797" s="228" t="s">
        <v>75</v>
      </c>
      <c r="P797" s="228">
        <v>300</v>
      </c>
      <c r="Q797" s="228" t="s">
        <v>75</v>
      </c>
      <c r="R797" s="228" t="s">
        <v>75</v>
      </c>
      <c r="S797" s="228"/>
    </row>
    <row r="798" spans="1:19" x14ac:dyDescent="0.25">
      <c r="A798" s="228" t="s">
        <v>2009</v>
      </c>
      <c r="B798" s="228" t="s">
        <v>1852</v>
      </c>
      <c r="C798" s="228" t="s">
        <v>883</v>
      </c>
      <c r="D798" s="228" t="s">
        <v>75</v>
      </c>
      <c r="E798" s="228" t="s">
        <v>75</v>
      </c>
      <c r="F798" s="245" t="s">
        <v>904</v>
      </c>
      <c r="G798" s="228" t="s">
        <v>75</v>
      </c>
      <c r="H798" s="245" t="s">
        <v>874</v>
      </c>
      <c r="I798" s="228" t="s">
        <v>75</v>
      </c>
      <c r="J798" s="228" t="s">
        <v>1106</v>
      </c>
      <c r="K798" s="228">
        <v>540</v>
      </c>
      <c r="L798" s="228" t="s">
        <v>75</v>
      </c>
      <c r="M798" s="228">
        <v>645</v>
      </c>
      <c r="N798" s="228" t="s">
        <v>75</v>
      </c>
      <c r="O798" s="228" t="s">
        <v>75</v>
      </c>
      <c r="P798" s="228">
        <v>300</v>
      </c>
      <c r="Q798" s="228" t="s">
        <v>75</v>
      </c>
      <c r="R798" s="228" t="s">
        <v>75</v>
      </c>
      <c r="S798" s="228"/>
    </row>
    <row r="799" spans="1:19" x14ac:dyDescent="0.25">
      <c r="A799" s="228" t="s">
        <v>2010</v>
      </c>
      <c r="B799" s="228" t="s">
        <v>1296</v>
      </c>
      <c r="C799" s="228" t="s">
        <v>883</v>
      </c>
      <c r="D799" s="228" t="s">
        <v>75</v>
      </c>
      <c r="E799" s="228" t="s">
        <v>75</v>
      </c>
      <c r="F799" s="245" t="s">
        <v>867</v>
      </c>
      <c r="G799" s="228" t="s">
        <v>75</v>
      </c>
      <c r="H799" s="245" t="s">
        <v>912</v>
      </c>
      <c r="I799" s="228" t="s">
        <v>75</v>
      </c>
      <c r="J799" s="228" t="s">
        <v>80</v>
      </c>
      <c r="K799" s="228">
        <v>386</v>
      </c>
      <c r="L799" s="228" t="s">
        <v>75</v>
      </c>
      <c r="M799" s="228">
        <v>550</v>
      </c>
      <c r="N799" s="228" t="s">
        <v>75</v>
      </c>
      <c r="O799" s="228" t="s">
        <v>75</v>
      </c>
      <c r="P799" s="228">
        <v>33.799999999999997</v>
      </c>
      <c r="Q799" s="228" t="s">
        <v>75</v>
      </c>
      <c r="R799" s="228" t="s">
        <v>75</v>
      </c>
      <c r="S799" s="228"/>
    </row>
    <row r="800" spans="1:19" x14ac:dyDescent="0.25">
      <c r="A800" s="228" t="s">
        <v>2011</v>
      </c>
      <c r="B800" s="228" t="s">
        <v>1296</v>
      </c>
      <c r="C800" s="228" t="s">
        <v>883</v>
      </c>
      <c r="D800" s="228" t="s">
        <v>75</v>
      </c>
      <c r="E800" s="228" t="s">
        <v>75</v>
      </c>
      <c r="F800" s="245" t="s">
        <v>867</v>
      </c>
      <c r="G800" s="228" t="s">
        <v>75</v>
      </c>
      <c r="H800" s="245" t="s">
        <v>912</v>
      </c>
      <c r="I800" s="228" t="s">
        <v>75</v>
      </c>
      <c r="J800" s="228" t="s">
        <v>80</v>
      </c>
      <c r="K800" s="228">
        <v>386</v>
      </c>
      <c r="L800" s="228" t="s">
        <v>75</v>
      </c>
      <c r="M800" s="228">
        <v>550</v>
      </c>
      <c r="N800" s="228" t="s">
        <v>75</v>
      </c>
      <c r="O800" s="228" t="s">
        <v>75</v>
      </c>
      <c r="P800" s="228">
        <v>33.799999999999997</v>
      </c>
      <c r="Q800" s="228" t="s">
        <v>75</v>
      </c>
      <c r="R800" s="228" t="s">
        <v>75</v>
      </c>
      <c r="S800" s="228"/>
    </row>
    <row r="801" spans="1:19" x14ac:dyDescent="0.25">
      <c r="A801" s="228" t="s">
        <v>2012</v>
      </c>
      <c r="B801" s="228" t="s">
        <v>1296</v>
      </c>
      <c r="C801" s="228" t="s">
        <v>883</v>
      </c>
      <c r="D801" s="228" t="s">
        <v>75</v>
      </c>
      <c r="E801" s="228" t="s">
        <v>75</v>
      </c>
      <c r="F801" s="245" t="s">
        <v>867</v>
      </c>
      <c r="G801" s="228" t="s">
        <v>75</v>
      </c>
      <c r="H801" s="245" t="s">
        <v>912</v>
      </c>
      <c r="I801" s="228" t="s">
        <v>75</v>
      </c>
      <c r="J801" s="228" t="s">
        <v>80</v>
      </c>
      <c r="K801" s="228">
        <v>386</v>
      </c>
      <c r="L801" s="228" t="s">
        <v>75</v>
      </c>
      <c r="M801" s="228">
        <v>550</v>
      </c>
      <c r="N801" s="228" t="s">
        <v>75</v>
      </c>
      <c r="O801" s="228" t="s">
        <v>75</v>
      </c>
      <c r="P801" s="228">
        <v>33.799999999999997</v>
      </c>
      <c r="Q801" s="228" t="s">
        <v>75</v>
      </c>
      <c r="R801" s="228" t="s">
        <v>75</v>
      </c>
      <c r="S801" s="228"/>
    </row>
    <row r="802" spans="1:19" x14ac:dyDescent="0.25">
      <c r="A802" s="228" t="s">
        <v>2013</v>
      </c>
      <c r="B802" s="228" t="s">
        <v>1296</v>
      </c>
      <c r="C802" s="228" t="s">
        <v>883</v>
      </c>
      <c r="D802" s="228" t="s">
        <v>75</v>
      </c>
      <c r="E802" s="228" t="s">
        <v>75</v>
      </c>
      <c r="F802" s="245" t="s">
        <v>867</v>
      </c>
      <c r="G802" s="228" t="s">
        <v>75</v>
      </c>
      <c r="H802" s="245" t="s">
        <v>912</v>
      </c>
      <c r="I802" s="228" t="s">
        <v>75</v>
      </c>
      <c r="J802" s="228" t="s">
        <v>80</v>
      </c>
      <c r="K802" s="228">
        <v>386</v>
      </c>
      <c r="L802" s="228" t="s">
        <v>75</v>
      </c>
      <c r="M802" s="228">
        <v>550</v>
      </c>
      <c r="N802" s="228" t="s">
        <v>75</v>
      </c>
      <c r="O802" s="228" t="s">
        <v>75</v>
      </c>
      <c r="P802" s="228">
        <v>33.799999999999997</v>
      </c>
      <c r="Q802" s="228" t="s">
        <v>75</v>
      </c>
      <c r="R802" s="228" t="s">
        <v>75</v>
      </c>
      <c r="S802" s="228"/>
    </row>
    <row r="803" spans="1:19" x14ac:dyDescent="0.25">
      <c r="A803" s="228" t="s">
        <v>2014</v>
      </c>
      <c r="B803" s="228" t="s">
        <v>1296</v>
      </c>
      <c r="C803" s="228" t="s">
        <v>883</v>
      </c>
      <c r="D803" s="228" t="s">
        <v>75</v>
      </c>
      <c r="E803" s="228" t="s">
        <v>75</v>
      </c>
      <c r="F803" s="245" t="s">
        <v>1964</v>
      </c>
      <c r="G803" s="228" t="s">
        <v>75</v>
      </c>
      <c r="H803" s="245" t="s">
        <v>1067</v>
      </c>
      <c r="I803" s="228" t="s">
        <v>75</v>
      </c>
      <c r="J803" s="228" t="s">
        <v>80</v>
      </c>
      <c r="K803" s="228">
        <v>540</v>
      </c>
      <c r="L803" s="228" t="s">
        <v>75</v>
      </c>
      <c r="M803" s="228">
        <v>626</v>
      </c>
      <c r="N803" s="228" t="s">
        <v>75</v>
      </c>
      <c r="O803" s="228" t="s">
        <v>75</v>
      </c>
      <c r="P803" s="228">
        <v>302</v>
      </c>
      <c r="Q803" s="228" t="s">
        <v>75</v>
      </c>
      <c r="R803" s="228" t="s">
        <v>75</v>
      </c>
      <c r="S803" s="228"/>
    </row>
    <row r="804" spans="1:19" x14ac:dyDescent="0.25">
      <c r="A804" s="228" t="s">
        <v>2015</v>
      </c>
      <c r="B804" s="228" t="s">
        <v>1296</v>
      </c>
      <c r="C804" s="228" t="s">
        <v>883</v>
      </c>
      <c r="D804" s="228" t="s">
        <v>75</v>
      </c>
      <c r="E804" s="228" t="s">
        <v>75</v>
      </c>
      <c r="F804" s="245" t="s">
        <v>1964</v>
      </c>
      <c r="G804" s="228" t="s">
        <v>75</v>
      </c>
      <c r="H804" s="245" t="s">
        <v>1067</v>
      </c>
      <c r="I804" s="228" t="s">
        <v>75</v>
      </c>
      <c r="J804" s="228" t="s">
        <v>80</v>
      </c>
      <c r="K804" s="228">
        <v>540</v>
      </c>
      <c r="L804" s="228" t="s">
        <v>75</v>
      </c>
      <c r="M804" s="228">
        <v>626</v>
      </c>
      <c r="N804" s="228" t="s">
        <v>75</v>
      </c>
      <c r="O804" s="228" t="s">
        <v>75</v>
      </c>
      <c r="P804" s="228">
        <v>302</v>
      </c>
      <c r="Q804" s="228" t="s">
        <v>75</v>
      </c>
      <c r="R804" s="228" t="s">
        <v>75</v>
      </c>
      <c r="S804" s="228"/>
    </row>
    <row r="805" spans="1:19" x14ac:dyDescent="0.25">
      <c r="A805" s="228" t="s">
        <v>2016</v>
      </c>
      <c r="B805" s="228" t="s">
        <v>1296</v>
      </c>
      <c r="C805" s="228" t="s">
        <v>883</v>
      </c>
      <c r="D805" s="228" t="s">
        <v>75</v>
      </c>
      <c r="E805" s="228" t="s">
        <v>75</v>
      </c>
      <c r="F805" s="245" t="s">
        <v>1964</v>
      </c>
      <c r="G805" s="228" t="s">
        <v>75</v>
      </c>
      <c r="H805" s="245" t="s">
        <v>1067</v>
      </c>
      <c r="I805" s="228" t="s">
        <v>75</v>
      </c>
      <c r="J805" s="228" t="s">
        <v>80</v>
      </c>
      <c r="K805" s="228">
        <v>540</v>
      </c>
      <c r="L805" s="228" t="s">
        <v>75</v>
      </c>
      <c r="M805" s="228">
        <v>626</v>
      </c>
      <c r="N805" s="228" t="s">
        <v>75</v>
      </c>
      <c r="O805" s="228" t="s">
        <v>75</v>
      </c>
      <c r="P805" s="228">
        <v>302</v>
      </c>
      <c r="Q805" s="228" t="s">
        <v>75</v>
      </c>
      <c r="R805" s="228" t="s">
        <v>75</v>
      </c>
      <c r="S805" s="228"/>
    </row>
    <row r="806" spans="1:19" x14ac:dyDescent="0.25">
      <c r="A806" s="228" t="s">
        <v>2017</v>
      </c>
      <c r="B806" s="228" t="s">
        <v>1296</v>
      </c>
      <c r="C806" s="228" t="s">
        <v>883</v>
      </c>
      <c r="D806" s="228" t="s">
        <v>75</v>
      </c>
      <c r="E806" s="228" t="s">
        <v>75</v>
      </c>
      <c r="F806" s="245" t="s">
        <v>1964</v>
      </c>
      <c r="G806" s="228" t="s">
        <v>75</v>
      </c>
      <c r="H806" s="245" t="s">
        <v>1067</v>
      </c>
      <c r="I806" s="228" t="s">
        <v>75</v>
      </c>
      <c r="J806" s="228" t="s">
        <v>80</v>
      </c>
      <c r="K806" s="228">
        <v>540</v>
      </c>
      <c r="L806" s="228" t="s">
        <v>75</v>
      </c>
      <c r="M806" s="228">
        <v>626</v>
      </c>
      <c r="N806" s="228" t="s">
        <v>75</v>
      </c>
      <c r="O806" s="228" t="s">
        <v>75</v>
      </c>
      <c r="P806" s="228">
        <v>302</v>
      </c>
      <c r="Q806" s="228" t="s">
        <v>75</v>
      </c>
      <c r="R806" s="228" t="s">
        <v>75</v>
      </c>
      <c r="S806" s="228"/>
    </row>
    <row r="807" spans="1:19" x14ac:dyDescent="0.25">
      <c r="A807" s="228" t="s">
        <v>2018</v>
      </c>
      <c r="B807" s="228" t="s">
        <v>1296</v>
      </c>
      <c r="C807" s="228" t="s">
        <v>883</v>
      </c>
      <c r="D807" s="228" t="s">
        <v>75</v>
      </c>
      <c r="E807" s="228" t="s">
        <v>75</v>
      </c>
      <c r="F807" s="245" t="s">
        <v>1964</v>
      </c>
      <c r="G807" s="228" t="s">
        <v>75</v>
      </c>
      <c r="H807" s="245" t="s">
        <v>1067</v>
      </c>
      <c r="I807" s="228" t="s">
        <v>75</v>
      </c>
      <c r="J807" s="228" t="s">
        <v>80</v>
      </c>
      <c r="K807" s="228">
        <v>540</v>
      </c>
      <c r="L807" s="228" t="s">
        <v>75</v>
      </c>
      <c r="M807" s="228">
        <v>626</v>
      </c>
      <c r="N807" s="228" t="s">
        <v>75</v>
      </c>
      <c r="O807" s="228" t="s">
        <v>75</v>
      </c>
      <c r="P807" s="228">
        <v>302</v>
      </c>
      <c r="Q807" s="228" t="s">
        <v>75</v>
      </c>
      <c r="R807" s="228" t="s">
        <v>75</v>
      </c>
      <c r="S807" s="228"/>
    </row>
    <row r="808" spans="1:19" x14ac:dyDescent="0.25">
      <c r="A808" s="228" t="s">
        <v>812</v>
      </c>
      <c r="B808" s="228" t="s">
        <v>75</v>
      </c>
      <c r="C808" s="228" t="s">
        <v>75</v>
      </c>
      <c r="D808" s="228" t="s">
        <v>1512</v>
      </c>
      <c r="E808" s="228" t="s">
        <v>954</v>
      </c>
      <c r="F808" s="228">
        <v>530</v>
      </c>
      <c r="G808" s="228" t="s">
        <v>75</v>
      </c>
      <c r="H808" s="228">
        <v>16</v>
      </c>
      <c r="I808" s="228" t="s">
        <v>75</v>
      </c>
      <c r="J808" s="228" t="s">
        <v>75</v>
      </c>
      <c r="K808" s="228">
        <v>266</v>
      </c>
      <c r="L808" s="228" t="s">
        <v>75</v>
      </c>
      <c r="M808" s="228">
        <v>510</v>
      </c>
      <c r="N808" s="228" t="s">
        <v>75</v>
      </c>
      <c r="O808" s="228" t="s">
        <v>75</v>
      </c>
      <c r="P808" s="228">
        <v>130</v>
      </c>
      <c r="Q808" s="228" t="s">
        <v>75</v>
      </c>
      <c r="R808" s="228" t="s">
        <v>75</v>
      </c>
      <c r="S808" s="228"/>
    </row>
    <row r="809" spans="1:19" x14ac:dyDescent="0.25">
      <c r="A809" s="228" t="s">
        <v>815</v>
      </c>
      <c r="B809" s="228" t="s">
        <v>75</v>
      </c>
      <c r="C809" s="228" t="s">
        <v>75</v>
      </c>
      <c r="D809" s="228" t="s">
        <v>1512</v>
      </c>
      <c r="E809" s="228" t="s">
        <v>954</v>
      </c>
      <c r="F809" s="228">
        <v>530</v>
      </c>
      <c r="G809" s="228" t="s">
        <v>75</v>
      </c>
      <c r="H809" s="228">
        <v>16</v>
      </c>
      <c r="I809" s="228" t="s">
        <v>75</v>
      </c>
      <c r="J809" s="228" t="s">
        <v>75</v>
      </c>
      <c r="K809" s="228">
        <v>266</v>
      </c>
      <c r="L809" s="228" t="s">
        <v>75</v>
      </c>
      <c r="M809" s="228">
        <v>510</v>
      </c>
      <c r="N809" s="228" t="s">
        <v>75</v>
      </c>
      <c r="O809" s="228" t="s">
        <v>75</v>
      </c>
      <c r="P809" s="228">
        <v>130</v>
      </c>
      <c r="Q809" s="228" t="s">
        <v>75</v>
      </c>
      <c r="R809" s="228" t="s">
        <v>75</v>
      </c>
      <c r="S809" s="228"/>
    </row>
    <row r="810" spans="1:19" x14ac:dyDescent="0.25">
      <c r="A810" s="228" t="s">
        <v>816</v>
      </c>
      <c r="B810" s="228" t="s">
        <v>75</v>
      </c>
      <c r="C810" s="228" t="s">
        <v>75</v>
      </c>
      <c r="D810" s="228" t="s">
        <v>1512</v>
      </c>
      <c r="E810" s="228" t="s">
        <v>954</v>
      </c>
      <c r="F810" s="228">
        <v>530</v>
      </c>
      <c r="G810" s="228" t="s">
        <v>75</v>
      </c>
      <c r="H810" s="228">
        <v>16</v>
      </c>
      <c r="I810" s="228" t="s">
        <v>75</v>
      </c>
      <c r="J810" s="228" t="s">
        <v>75</v>
      </c>
      <c r="K810" s="228">
        <v>266</v>
      </c>
      <c r="L810" s="228" t="s">
        <v>75</v>
      </c>
      <c r="M810" s="228">
        <v>510</v>
      </c>
      <c r="N810" s="228" t="s">
        <v>75</v>
      </c>
      <c r="O810" s="228" t="s">
        <v>75</v>
      </c>
      <c r="P810" s="228">
        <v>130</v>
      </c>
      <c r="Q810" s="228" t="s">
        <v>75</v>
      </c>
      <c r="R810" s="228" t="s">
        <v>75</v>
      </c>
      <c r="S810" s="228"/>
    </row>
    <row r="811" spans="1:19" x14ac:dyDescent="0.25">
      <c r="A811" s="228" t="s">
        <v>817</v>
      </c>
      <c r="B811" s="228" t="s">
        <v>75</v>
      </c>
      <c r="C811" s="228" t="s">
        <v>75</v>
      </c>
      <c r="D811" s="228" t="s">
        <v>1512</v>
      </c>
      <c r="E811" s="228" t="s">
        <v>954</v>
      </c>
      <c r="F811" s="228">
        <v>530</v>
      </c>
      <c r="G811" s="228" t="s">
        <v>75</v>
      </c>
      <c r="H811" s="228">
        <v>16</v>
      </c>
      <c r="I811" s="228" t="s">
        <v>75</v>
      </c>
      <c r="J811" s="228" t="s">
        <v>75</v>
      </c>
      <c r="K811" s="228">
        <v>266</v>
      </c>
      <c r="L811" s="228" t="s">
        <v>75</v>
      </c>
      <c r="M811" s="228">
        <v>510</v>
      </c>
      <c r="N811" s="228" t="s">
        <v>75</v>
      </c>
      <c r="O811" s="228" t="s">
        <v>75</v>
      </c>
      <c r="P811" s="228">
        <v>130</v>
      </c>
      <c r="Q811" s="228" t="s">
        <v>75</v>
      </c>
      <c r="R811" s="228" t="s">
        <v>75</v>
      </c>
      <c r="S811" s="228"/>
    </row>
    <row r="812" spans="1:19" x14ac:dyDescent="0.25">
      <c r="A812" s="228" t="s">
        <v>818</v>
      </c>
      <c r="B812" s="228" t="s">
        <v>75</v>
      </c>
      <c r="C812" s="228" t="s">
        <v>75</v>
      </c>
      <c r="D812" s="228" t="s">
        <v>1512</v>
      </c>
      <c r="E812" s="228" t="s">
        <v>954</v>
      </c>
      <c r="F812" s="228">
        <v>530</v>
      </c>
      <c r="G812" s="228" t="s">
        <v>75</v>
      </c>
      <c r="H812" s="228">
        <v>16</v>
      </c>
      <c r="I812" s="228" t="s">
        <v>75</v>
      </c>
      <c r="J812" s="228" t="s">
        <v>75</v>
      </c>
      <c r="K812" s="228">
        <v>266</v>
      </c>
      <c r="L812" s="228" t="s">
        <v>75</v>
      </c>
      <c r="M812" s="228">
        <v>510</v>
      </c>
      <c r="N812" s="228" t="s">
        <v>75</v>
      </c>
      <c r="O812" s="228" t="s">
        <v>75</v>
      </c>
      <c r="P812" s="228">
        <v>130</v>
      </c>
      <c r="Q812" s="228" t="s">
        <v>75</v>
      </c>
      <c r="R812" s="228" t="s">
        <v>75</v>
      </c>
      <c r="S812" s="228"/>
    </row>
    <row r="813" spans="1:19" x14ac:dyDescent="0.25">
      <c r="A813" s="228" t="s">
        <v>819</v>
      </c>
      <c r="B813" s="228" t="s">
        <v>75</v>
      </c>
      <c r="C813" s="228" t="s">
        <v>75</v>
      </c>
      <c r="D813" s="228" t="s">
        <v>1512</v>
      </c>
      <c r="E813" s="228" t="s">
        <v>954</v>
      </c>
      <c r="F813" s="228">
        <v>530</v>
      </c>
      <c r="G813" s="228" t="s">
        <v>75</v>
      </c>
      <c r="H813" s="228">
        <v>16</v>
      </c>
      <c r="I813" s="228" t="s">
        <v>75</v>
      </c>
      <c r="J813" s="228" t="s">
        <v>75</v>
      </c>
      <c r="K813" s="228">
        <v>266</v>
      </c>
      <c r="L813" s="228" t="s">
        <v>75</v>
      </c>
      <c r="M813" s="228">
        <v>510</v>
      </c>
      <c r="N813" s="228" t="s">
        <v>75</v>
      </c>
      <c r="O813" s="228" t="s">
        <v>75</v>
      </c>
      <c r="P813" s="228">
        <v>130</v>
      </c>
      <c r="Q813" s="228" t="s">
        <v>75</v>
      </c>
      <c r="R813" s="228" t="s">
        <v>75</v>
      </c>
      <c r="S813" s="228"/>
    </row>
    <row r="814" spans="1:19" x14ac:dyDescent="0.25">
      <c r="A814" s="228" t="s">
        <v>820</v>
      </c>
      <c r="B814" s="228" t="s">
        <v>1818</v>
      </c>
      <c r="C814" s="228" t="s">
        <v>75</v>
      </c>
      <c r="D814" s="228" t="s">
        <v>2019</v>
      </c>
      <c r="E814" s="228" t="s">
        <v>885</v>
      </c>
      <c r="F814" s="228">
        <v>530</v>
      </c>
      <c r="G814" s="228" t="s">
        <v>75</v>
      </c>
      <c r="H814" s="228">
        <v>14</v>
      </c>
      <c r="I814" s="228" t="s">
        <v>75</v>
      </c>
      <c r="J814" s="228" t="s">
        <v>75</v>
      </c>
      <c r="K814" s="228">
        <v>266</v>
      </c>
      <c r="L814" s="228" t="s">
        <v>75</v>
      </c>
      <c r="M814" s="228">
        <v>670</v>
      </c>
      <c r="N814" s="228" t="s">
        <v>75</v>
      </c>
      <c r="O814" s="228" t="s">
        <v>75</v>
      </c>
      <c r="P814" s="228">
        <v>78</v>
      </c>
      <c r="Q814" s="228" t="s">
        <v>75</v>
      </c>
      <c r="R814" s="228" t="s">
        <v>75</v>
      </c>
      <c r="S814" s="228"/>
    </row>
    <row r="815" spans="1:19" x14ac:dyDescent="0.25">
      <c r="A815" s="228" t="s">
        <v>821</v>
      </c>
      <c r="B815" s="228" t="s">
        <v>75</v>
      </c>
      <c r="C815" s="228" t="s">
        <v>75</v>
      </c>
      <c r="D815" s="228" t="s">
        <v>1512</v>
      </c>
      <c r="E815" s="228" t="s">
        <v>954</v>
      </c>
      <c r="F815" s="228">
        <v>530</v>
      </c>
      <c r="G815" s="228" t="s">
        <v>75</v>
      </c>
      <c r="H815" s="228">
        <v>16</v>
      </c>
      <c r="I815" s="228" t="s">
        <v>75</v>
      </c>
      <c r="J815" s="228" t="s">
        <v>75</v>
      </c>
      <c r="K815" s="228">
        <v>266</v>
      </c>
      <c r="L815" s="228" t="s">
        <v>75</v>
      </c>
      <c r="M815" s="228">
        <v>510</v>
      </c>
      <c r="N815" s="228" t="s">
        <v>75</v>
      </c>
      <c r="O815" s="228" t="s">
        <v>75</v>
      </c>
      <c r="P815" s="228">
        <v>130</v>
      </c>
      <c r="Q815" s="228" t="s">
        <v>75</v>
      </c>
      <c r="R815" s="228" t="s">
        <v>75</v>
      </c>
      <c r="S815" s="228"/>
    </row>
    <row r="816" spans="1:19" x14ac:dyDescent="0.25">
      <c r="A816" s="228" t="s">
        <v>822</v>
      </c>
      <c r="B816" s="228" t="s">
        <v>75</v>
      </c>
      <c r="C816" s="228" t="s">
        <v>75</v>
      </c>
      <c r="D816" s="228" t="s">
        <v>1512</v>
      </c>
      <c r="E816" s="228" t="s">
        <v>954</v>
      </c>
      <c r="F816" s="228">
        <v>530</v>
      </c>
      <c r="G816" s="228" t="s">
        <v>75</v>
      </c>
      <c r="H816" s="228">
        <v>16</v>
      </c>
      <c r="I816" s="228" t="s">
        <v>75</v>
      </c>
      <c r="J816" s="228" t="s">
        <v>75</v>
      </c>
      <c r="K816" s="228">
        <v>266</v>
      </c>
      <c r="L816" s="228" t="s">
        <v>75</v>
      </c>
      <c r="M816" s="228">
        <v>510</v>
      </c>
      <c r="N816" s="228" t="s">
        <v>75</v>
      </c>
      <c r="O816" s="228" t="s">
        <v>75</v>
      </c>
      <c r="P816" s="228">
        <v>130</v>
      </c>
      <c r="Q816" s="228" t="s">
        <v>75</v>
      </c>
      <c r="R816" s="228" t="s">
        <v>75</v>
      </c>
      <c r="S816" s="228"/>
    </row>
    <row r="817" spans="1:19" x14ac:dyDescent="0.25">
      <c r="A817" s="228" t="s">
        <v>823</v>
      </c>
      <c r="B817" s="228" t="s">
        <v>1071</v>
      </c>
      <c r="C817" s="228" t="s">
        <v>883</v>
      </c>
      <c r="D817" s="228" t="s">
        <v>1322</v>
      </c>
      <c r="E817" s="228" t="s">
        <v>75</v>
      </c>
      <c r="F817" s="245" t="s">
        <v>893</v>
      </c>
      <c r="G817" s="228" t="s">
        <v>75</v>
      </c>
      <c r="H817" s="245" t="s">
        <v>1480</v>
      </c>
      <c r="I817" s="228" t="s">
        <v>75</v>
      </c>
      <c r="J817" s="228" t="s">
        <v>1106</v>
      </c>
      <c r="K817" s="228">
        <v>372</v>
      </c>
      <c r="L817" s="228" t="s">
        <v>75</v>
      </c>
      <c r="M817" s="228">
        <v>430</v>
      </c>
      <c r="N817" s="228" t="s">
        <v>75</v>
      </c>
      <c r="O817" s="228" t="s">
        <v>75</v>
      </c>
      <c r="P817" s="228">
        <v>98</v>
      </c>
      <c r="Q817" s="228" t="s">
        <v>75</v>
      </c>
      <c r="R817" s="228" t="s">
        <v>75</v>
      </c>
      <c r="S817" s="228"/>
    </row>
    <row r="818" spans="1:19" x14ac:dyDescent="0.25">
      <c r="A818" s="228" t="s">
        <v>824</v>
      </c>
      <c r="B818" s="228" t="s">
        <v>75</v>
      </c>
      <c r="C818" s="228" t="s">
        <v>75</v>
      </c>
      <c r="D818" s="228" t="s">
        <v>1512</v>
      </c>
      <c r="E818" s="228" t="s">
        <v>954</v>
      </c>
      <c r="F818" s="228">
        <v>530</v>
      </c>
      <c r="G818" s="228" t="s">
        <v>75</v>
      </c>
      <c r="H818" s="228">
        <v>16</v>
      </c>
      <c r="I818" s="228" t="s">
        <v>75</v>
      </c>
      <c r="J818" s="228" t="s">
        <v>75</v>
      </c>
      <c r="K818" s="228">
        <v>266</v>
      </c>
      <c r="L818" s="228" t="s">
        <v>75</v>
      </c>
      <c r="M818" s="228">
        <v>510</v>
      </c>
      <c r="N818" s="228" t="s">
        <v>75</v>
      </c>
      <c r="O818" s="228" t="s">
        <v>75</v>
      </c>
      <c r="P818" s="228">
        <v>130</v>
      </c>
      <c r="Q818" s="228" t="s">
        <v>75</v>
      </c>
      <c r="R818" s="228" t="s">
        <v>75</v>
      </c>
      <c r="S818" s="228"/>
    </row>
    <row r="819" spans="1:19" x14ac:dyDescent="0.25">
      <c r="A819" s="228" t="s">
        <v>825</v>
      </c>
      <c r="B819" s="228" t="s">
        <v>75</v>
      </c>
      <c r="C819" s="228" t="s">
        <v>75</v>
      </c>
      <c r="D819" s="228" t="s">
        <v>1512</v>
      </c>
      <c r="E819" s="228" t="s">
        <v>954</v>
      </c>
      <c r="F819" s="228">
        <v>530</v>
      </c>
      <c r="G819" s="228" t="s">
        <v>75</v>
      </c>
      <c r="H819" s="228">
        <v>16</v>
      </c>
      <c r="I819" s="228" t="s">
        <v>75</v>
      </c>
      <c r="J819" s="228" t="s">
        <v>75</v>
      </c>
      <c r="K819" s="228">
        <v>266</v>
      </c>
      <c r="L819" s="228" t="s">
        <v>75</v>
      </c>
      <c r="M819" s="228">
        <v>510</v>
      </c>
      <c r="N819" s="228" t="s">
        <v>75</v>
      </c>
      <c r="O819" s="228" t="s">
        <v>75</v>
      </c>
      <c r="P819" s="228">
        <v>130</v>
      </c>
      <c r="Q819" s="228" t="s">
        <v>75</v>
      </c>
      <c r="R819" s="228" t="s">
        <v>75</v>
      </c>
      <c r="S819" s="228"/>
    </row>
    <row r="820" spans="1:19" x14ac:dyDescent="0.25">
      <c r="A820" s="228" t="s">
        <v>826</v>
      </c>
      <c r="B820" s="228" t="s">
        <v>75</v>
      </c>
      <c r="C820" s="228" t="s">
        <v>75</v>
      </c>
      <c r="D820" s="228" t="s">
        <v>1512</v>
      </c>
      <c r="E820" s="228" t="s">
        <v>954</v>
      </c>
      <c r="F820" s="228">
        <v>530</v>
      </c>
      <c r="G820" s="228" t="s">
        <v>75</v>
      </c>
      <c r="H820" s="228">
        <v>16</v>
      </c>
      <c r="I820" s="228" t="s">
        <v>75</v>
      </c>
      <c r="J820" s="228" t="s">
        <v>75</v>
      </c>
      <c r="K820" s="228">
        <v>266</v>
      </c>
      <c r="L820" s="228" t="s">
        <v>75</v>
      </c>
      <c r="M820" s="228">
        <v>510</v>
      </c>
      <c r="N820" s="228" t="s">
        <v>75</v>
      </c>
      <c r="O820" s="228" t="s">
        <v>75</v>
      </c>
      <c r="P820" s="228">
        <v>130</v>
      </c>
      <c r="Q820" s="228" t="s">
        <v>75</v>
      </c>
      <c r="R820" s="228" t="s">
        <v>75</v>
      </c>
      <c r="S820" s="228"/>
    </row>
    <row r="821" spans="1:19" x14ac:dyDescent="0.25">
      <c r="A821" s="228" t="s">
        <v>2020</v>
      </c>
      <c r="B821" s="228" t="s">
        <v>75</v>
      </c>
      <c r="C821" s="228" t="s">
        <v>75</v>
      </c>
      <c r="D821" s="228" t="s">
        <v>1512</v>
      </c>
      <c r="E821" s="228" t="s">
        <v>954</v>
      </c>
      <c r="F821" s="228">
        <v>530</v>
      </c>
      <c r="G821" s="228" t="s">
        <v>75</v>
      </c>
      <c r="H821" s="228">
        <v>16</v>
      </c>
      <c r="I821" s="228" t="s">
        <v>75</v>
      </c>
      <c r="J821" s="228" t="s">
        <v>75</v>
      </c>
      <c r="K821" s="228">
        <v>266</v>
      </c>
      <c r="L821" s="228" t="s">
        <v>75</v>
      </c>
      <c r="M821" s="228">
        <v>510</v>
      </c>
      <c r="N821" s="228" t="s">
        <v>75</v>
      </c>
      <c r="O821" s="228" t="s">
        <v>75</v>
      </c>
      <c r="P821" s="228">
        <v>130</v>
      </c>
      <c r="Q821" s="228" t="s">
        <v>75</v>
      </c>
      <c r="R821" s="228" t="s">
        <v>75</v>
      </c>
      <c r="S821" s="228"/>
    </row>
    <row r="822" spans="1:19" x14ac:dyDescent="0.25">
      <c r="A822" s="228" t="s">
        <v>828</v>
      </c>
      <c r="B822" s="228" t="s">
        <v>75</v>
      </c>
      <c r="C822" s="228" t="s">
        <v>75</v>
      </c>
      <c r="D822" s="228" t="s">
        <v>1512</v>
      </c>
      <c r="E822" s="228" t="s">
        <v>954</v>
      </c>
      <c r="F822" s="228">
        <v>530</v>
      </c>
      <c r="G822" s="228" t="s">
        <v>75</v>
      </c>
      <c r="H822" s="228">
        <v>16</v>
      </c>
      <c r="I822" s="228" t="s">
        <v>75</v>
      </c>
      <c r="J822" s="228" t="s">
        <v>75</v>
      </c>
      <c r="K822" s="228">
        <v>266</v>
      </c>
      <c r="L822" s="228" t="s">
        <v>75</v>
      </c>
      <c r="M822" s="228">
        <v>510</v>
      </c>
      <c r="N822" s="228" t="s">
        <v>75</v>
      </c>
      <c r="O822" s="228" t="s">
        <v>75</v>
      </c>
      <c r="P822" s="228">
        <v>130</v>
      </c>
      <c r="Q822" s="228" t="s">
        <v>75</v>
      </c>
      <c r="R822" s="228" t="s">
        <v>75</v>
      </c>
      <c r="S822" s="228"/>
    </row>
  </sheetData>
  <sheetProtection sheet="1" objects="1" scenarios="1" formatCells="0" selectLockedCells="1" autoFilter="0"/>
  <mergeCells count="23">
    <mergeCell ref="E6:E10"/>
    <mergeCell ref="A6:A10"/>
    <mergeCell ref="B6:B10"/>
    <mergeCell ref="N7:N10"/>
    <mergeCell ref="C6:C10"/>
    <mergeCell ref="M7:M10"/>
    <mergeCell ref="D6:D10"/>
    <mergeCell ref="F6:G6"/>
    <mergeCell ref="H6:I6"/>
    <mergeCell ref="J6:J10"/>
    <mergeCell ref="K6:R6"/>
    <mergeCell ref="F7:F10"/>
    <mergeCell ref="G7:G10"/>
    <mergeCell ref="H7:H10"/>
    <mergeCell ref="I7:I10"/>
    <mergeCell ref="K7:L7"/>
    <mergeCell ref="K8:K10"/>
    <mergeCell ref="R7:R10"/>
    <mergeCell ref="L8:L10"/>
    <mergeCell ref="P8:P10"/>
    <mergeCell ref="Q8:Q10"/>
    <mergeCell ref="P7:Q7"/>
    <mergeCell ref="O7:O10"/>
  </mergeCells>
  <conditionalFormatting sqref="F11:R11">
    <cfRule type="containsText" dxfId="18" priority="221" operator="containsText" text="да">
      <formula>NOT(ISERROR(SEARCH("да",F11)))</formula>
    </cfRule>
  </conditionalFormatting>
  <conditionalFormatting sqref="E11">
    <cfRule type="containsText" dxfId="17" priority="219" operator="containsText" text="да">
      <formula>NOT(ISERROR(SEARCH("да",E11)))</formula>
    </cfRule>
  </conditionalFormatting>
  <conditionalFormatting sqref="A11:D11">
    <cfRule type="containsText" dxfId="16" priority="224" operator="containsText" text="да">
      <formula>NOT(ISERROR(SEARCH("да",A11)))</formula>
    </cfRule>
  </conditionalFormatting>
  <conditionalFormatting sqref="E6:E10">
    <cfRule type="duplicateValues" dxfId="15" priority="220"/>
  </conditionalFormatting>
  <conditionalFormatting sqref="A1:A10 A12 A825:A1048576">
    <cfRule type="duplicateValues" dxfId="14" priority="1732"/>
  </conditionalFormatting>
  <conditionalFormatting sqref="A823:A824">
    <cfRule type="duplicateValues" dxfId="13" priority="2"/>
  </conditionalFormatting>
  <conditionalFormatting sqref="A14:A822">
    <cfRule type="duplicateValues" dxfId="12" priority="1"/>
  </conditionalFormatting>
  <dataValidations count="2">
    <dataValidation type="decimal" allowBlank="1" showInputMessage="1" showErrorMessage="1" sqref="M12 K12 K14:K822 M14:M822" xr:uid="{00000000-0002-0000-0200-000000000000}">
      <formula1>20</formula1>
      <formula2>800</formula2>
    </dataValidation>
    <dataValidation type="decimal" operator="greaterThan" allowBlank="1" showInputMessage="1" showErrorMessage="1" sqref="P12 P14:P822" xr:uid="{00000000-0002-0000-0200-000001000000}">
      <formula1>1</formula1>
    </dataValidation>
  </dataValidations>
  <pageMargins left="0.7" right="0.7" top="0.75" bottom="0.75" header="0.3" footer="0.3"/>
  <pageSetup paperSize="9"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Ж.3HelpButton">
              <controlPr defaultSize="0" print="0" autoFill="0" autoPict="0" macro="[0]!GetHelp" altText="8">
                <anchor>
                  <from>
                    <xdr:col>7</xdr:col>
                    <xdr:colOff>28575</xdr:colOff>
                    <xdr:row>12</xdr:row>
                    <xdr:rowOff>0</xdr:rowOff>
                  </from>
                  <to>
                    <xdr:col>7</xdr:col>
                    <xdr:colOff>257175</xdr:colOff>
                    <xdr:row>13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dimension ref="A1:L30"/>
  <sheetViews>
    <sheetView topLeftCell="A8" zoomScale="90" zoomScaleNormal="90" workbookViewId="0">
      <selection activeCell="K14" sqref="K14:K30"/>
    </sheetView>
  </sheetViews>
  <sheetFormatPr defaultColWidth="9.140625" defaultRowHeight="15" x14ac:dyDescent="0.25"/>
  <cols>
    <col min="1" max="1" width="9.28515625" style="244" customWidth="1"/>
    <col min="2" max="2" width="17.5703125" style="41" bestFit="1" customWidth="1"/>
    <col min="3" max="3" width="3.28515625" style="41" bestFit="1" customWidth="1"/>
    <col min="4" max="4" width="15" style="41" bestFit="1" customWidth="1"/>
    <col min="5" max="5" width="10.5703125" style="41" customWidth="1"/>
    <col min="6" max="10" width="5.140625" style="41" customWidth="1"/>
    <col min="11" max="11" width="14.85546875" style="41" customWidth="1"/>
    <col min="12" max="12" width="13.28515625" style="41" customWidth="1"/>
    <col min="13" max="16384" width="9.140625" style="172"/>
  </cols>
  <sheetData>
    <row r="1" spans="1:12" hidden="1" x14ac:dyDescent="0.25">
      <c r="A1" s="188"/>
    </row>
    <row r="2" spans="1:12" hidden="1" x14ac:dyDescent="0.25">
      <c r="A2" s="188"/>
    </row>
    <row r="3" spans="1:12" hidden="1" x14ac:dyDescent="0.25">
      <c r="A3" s="188"/>
    </row>
    <row r="4" spans="1:12" hidden="1" x14ac:dyDescent="0.25">
      <c r="A4" s="188"/>
    </row>
    <row r="5" spans="1:12" hidden="1" x14ac:dyDescent="0.25">
      <c r="A5" s="188"/>
    </row>
    <row r="6" spans="1:12" hidden="1" x14ac:dyDescent="0.25">
      <c r="A6" s="188"/>
    </row>
    <row r="7" spans="1:12" hidden="1" x14ac:dyDescent="0.25">
      <c r="A7" s="188"/>
    </row>
    <row r="8" spans="1:12" s="170" customFormat="1" ht="33" customHeight="1" x14ac:dyDescent="0.25">
      <c r="A8" s="319" t="s">
        <v>402</v>
      </c>
      <c r="B8" s="293" t="s">
        <v>82</v>
      </c>
      <c r="C8" s="285" t="s">
        <v>83</v>
      </c>
      <c r="D8" s="293" t="s">
        <v>84</v>
      </c>
      <c r="E8" s="285" t="s">
        <v>388</v>
      </c>
      <c r="F8" s="322" t="s">
        <v>380</v>
      </c>
      <c r="G8" s="323"/>
      <c r="H8" s="323"/>
      <c r="I8" s="323"/>
      <c r="J8" s="324"/>
      <c r="K8" s="293" t="s">
        <v>384</v>
      </c>
      <c r="L8" s="293" t="s">
        <v>9</v>
      </c>
    </row>
    <row r="9" spans="1:12" s="170" customFormat="1" ht="16.5" customHeight="1" x14ac:dyDescent="0.25">
      <c r="A9" s="320"/>
      <c r="B9" s="293"/>
      <c r="C9" s="285"/>
      <c r="D9" s="293"/>
      <c r="E9" s="285"/>
      <c r="F9" s="325" t="s">
        <v>381</v>
      </c>
      <c r="G9" s="281" t="s">
        <v>385</v>
      </c>
      <c r="H9" s="282"/>
      <c r="I9" s="282"/>
      <c r="J9" s="283"/>
      <c r="K9" s="293"/>
      <c r="L9" s="293"/>
    </row>
    <row r="10" spans="1:12" s="170" customFormat="1" ht="53.25" customHeight="1" x14ac:dyDescent="0.25">
      <c r="A10" s="321"/>
      <c r="B10" s="293"/>
      <c r="C10" s="285"/>
      <c r="D10" s="293"/>
      <c r="E10" s="285"/>
      <c r="F10" s="326"/>
      <c r="G10" s="163" t="s">
        <v>383</v>
      </c>
      <c r="H10" s="163" t="s">
        <v>382</v>
      </c>
      <c r="I10" s="163" t="s">
        <v>452</v>
      </c>
      <c r="J10" s="163" t="s">
        <v>453</v>
      </c>
      <c r="K10" s="293"/>
      <c r="L10" s="293"/>
    </row>
    <row r="11" spans="1:12" s="171" customFormat="1" ht="12.75" x14ac:dyDescent="0.2">
      <c r="A11" s="181" t="s">
        <v>89</v>
      </c>
      <c r="B11" s="164" t="s">
        <v>88</v>
      </c>
      <c r="C11" s="164" t="s">
        <v>88</v>
      </c>
      <c r="D11" s="164" t="s">
        <v>88</v>
      </c>
      <c r="E11" s="164" t="s">
        <v>88</v>
      </c>
      <c r="F11" s="164" t="s">
        <v>88</v>
      </c>
      <c r="G11" s="164" t="s">
        <v>88</v>
      </c>
      <c r="H11" s="164" t="s">
        <v>88</v>
      </c>
      <c r="I11" s="164" t="s">
        <v>88</v>
      </c>
      <c r="J11" s="164" t="s">
        <v>88</v>
      </c>
      <c r="K11" s="164" t="s">
        <v>88</v>
      </c>
      <c r="L11" s="164" t="s">
        <v>89</v>
      </c>
    </row>
    <row r="12" spans="1:12" s="170" customFormat="1" x14ac:dyDescent="0.25">
      <c r="A12" s="185">
        <v>20220000</v>
      </c>
      <c r="B12" s="50" t="s">
        <v>16</v>
      </c>
      <c r="C12" s="50">
        <v>1</v>
      </c>
      <c r="D12" s="50" t="s">
        <v>18</v>
      </c>
      <c r="E12" s="37">
        <v>36</v>
      </c>
      <c r="F12" s="51">
        <v>0</v>
      </c>
      <c r="G12" s="51">
        <v>4</v>
      </c>
      <c r="H12" s="51">
        <v>0</v>
      </c>
      <c r="I12" s="51">
        <v>1</v>
      </c>
      <c r="J12" s="51">
        <v>1</v>
      </c>
      <c r="K12" s="37">
        <v>2030</v>
      </c>
      <c r="L12" s="47" t="s">
        <v>5</v>
      </c>
    </row>
    <row r="13" spans="1:12" s="170" customFormat="1" x14ac:dyDescent="0.25">
      <c r="A13" s="181">
        <v>0</v>
      </c>
      <c r="B13" s="63">
        <v>1</v>
      </c>
      <c r="C13" s="63">
        <v>2</v>
      </c>
      <c r="D13" s="63">
        <v>3</v>
      </c>
      <c r="E13" s="63">
        <v>4</v>
      </c>
      <c r="F13" s="63">
        <v>5</v>
      </c>
      <c r="G13" s="63">
        <v>6</v>
      </c>
      <c r="H13" s="63">
        <v>7</v>
      </c>
      <c r="I13" s="63">
        <v>8</v>
      </c>
      <c r="J13" s="63">
        <v>9</v>
      </c>
      <c r="K13" s="63">
        <v>10</v>
      </c>
      <c r="L13" s="63">
        <v>11</v>
      </c>
    </row>
    <row r="14" spans="1:12" x14ac:dyDescent="0.25">
      <c r="A14" s="229">
        <v>10001000</v>
      </c>
      <c r="B14" s="228" t="s">
        <v>631</v>
      </c>
      <c r="C14" s="228">
        <v>1</v>
      </c>
      <c r="D14" s="228" t="s">
        <v>632</v>
      </c>
      <c r="E14" s="228">
        <v>41</v>
      </c>
      <c r="F14" s="228">
        <v>0</v>
      </c>
      <c r="G14" s="228">
        <v>0</v>
      </c>
      <c r="H14" s="228">
        <v>0</v>
      </c>
      <c r="I14" s="228">
        <v>0</v>
      </c>
      <c r="J14" s="228">
        <v>0</v>
      </c>
      <c r="K14" s="228">
        <v>2021</v>
      </c>
      <c r="L14" s="228" t="s">
        <v>5</v>
      </c>
    </row>
    <row r="15" spans="1:12" x14ac:dyDescent="0.25">
      <c r="A15" s="229">
        <v>10002000</v>
      </c>
      <c r="B15" s="228" t="s">
        <v>631</v>
      </c>
      <c r="C15" s="228">
        <v>2</v>
      </c>
      <c r="D15" s="228" t="s">
        <v>644</v>
      </c>
      <c r="E15" s="228">
        <v>39</v>
      </c>
      <c r="F15" s="228">
        <v>0</v>
      </c>
      <c r="G15" s="228">
        <v>0</v>
      </c>
      <c r="H15" s="228">
        <v>0</v>
      </c>
      <c r="I15" s="228">
        <v>0</v>
      </c>
      <c r="J15" s="228">
        <v>0</v>
      </c>
      <c r="K15" s="228">
        <v>2027</v>
      </c>
      <c r="L15" s="228" t="s">
        <v>5</v>
      </c>
    </row>
    <row r="16" spans="1:12" x14ac:dyDescent="0.25">
      <c r="A16" s="229">
        <v>10003000</v>
      </c>
      <c r="B16" s="228" t="s">
        <v>631</v>
      </c>
      <c r="C16" s="228">
        <v>3</v>
      </c>
      <c r="D16" s="228" t="s">
        <v>650</v>
      </c>
      <c r="E16" s="228">
        <v>39</v>
      </c>
      <c r="F16" s="228">
        <v>0</v>
      </c>
      <c r="G16" s="228">
        <v>0</v>
      </c>
      <c r="H16" s="228">
        <v>0</v>
      </c>
      <c r="I16" s="228">
        <v>0</v>
      </c>
      <c r="J16" s="228">
        <v>0</v>
      </c>
      <c r="K16" s="228">
        <v>2021</v>
      </c>
      <c r="L16" s="228" t="s">
        <v>5</v>
      </c>
    </row>
    <row r="17" spans="1:12" x14ac:dyDescent="0.25">
      <c r="A17" s="229">
        <v>10004000</v>
      </c>
      <c r="B17" s="228" t="s">
        <v>654</v>
      </c>
      <c r="C17" s="228">
        <v>1</v>
      </c>
      <c r="D17" s="228" t="s">
        <v>632</v>
      </c>
      <c r="E17" s="228">
        <v>41</v>
      </c>
      <c r="F17" s="228">
        <v>0</v>
      </c>
      <c r="G17" s="228">
        <v>0</v>
      </c>
      <c r="H17" s="228">
        <v>0</v>
      </c>
      <c r="I17" s="228">
        <v>0</v>
      </c>
      <c r="J17" s="228">
        <v>0</v>
      </c>
      <c r="K17" s="228">
        <v>2026</v>
      </c>
      <c r="L17" s="228" t="s">
        <v>5</v>
      </c>
    </row>
    <row r="18" spans="1:12" x14ac:dyDescent="0.25">
      <c r="A18" s="229">
        <v>10005000</v>
      </c>
      <c r="B18" s="228" t="s">
        <v>654</v>
      </c>
      <c r="C18" s="228">
        <v>2</v>
      </c>
      <c r="D18" s="228" t="s">
        <v>644</v>
      </c>
      <c r="E18" s="228">
        <v>39</v>
      </c>
      <c r="F18" s="228">
        <v>0</v>
      </c>
      <c r="G18" s="228">
        <v>0</v>
      </c>
      <c r="H18" s="228">
        <v>0</v>
      </c>
      <c r="I18" s="228">
        <v>0</v>
      </c>
      <c r="J18" s="228">
        <v>0</v>
      </c>
      <c r="K18" s="228">
        <v>2025</v>
      </c>
      <c r="L18" s="228" t="s">
        <v>5</v>
      </c>
    </row>
    <row r="19" spans="1:12" x14ac:dyDescent="0.25">
      <c r="A19" s="229">
        <v>10006000</v>
      </c>
      <c r="B19" s="228" t="s">
        <v>654</v>
      </c>
      <c r="C19" s="228">
        <v>3</v>
      </c>
      <c r="D19" s="228" t="s">
        <v>650</v>
      </c>
      <c r="E19" s="228">
        <v>39</v>
      </c>
      <c r="F19" s="228">
        <v>0</v>
      </c>
      <c r="G19" s="228">
        <v>0</v>
      </c>
      <c r="H19" s="228">
        <v>0</v>
      </c>
      <c r="I19" s="228">
        <v>0</v>
      </c>
      <c r="J19" s="228">
        <v>0</v>
      </c>
      <c r="K19" s="228">
        <v>2025</v>
      </c>
      <c r="L19" s="228" t="s">
        <v>5</v>
      </c>
    </row>
    <row r="20" spans="1:12" x14ac:dyDescent="0.25">
      <c r="A20" s="229">
        <v>10007000</v>
      </c>
      <c r="B20" s="228" t="s">
        <v>671</v>
      </c>
      <c r="C20" s="228">
        <v>1</v>
      </c>
      <c r="D20" s="228" t="s">
        <v>632</v>
      </c>
      <c r="E20" s="228">
        <v>41</v>
      </c>
      <c r="F20" s="228">
        <v>0</v>
      </c>
      <c r="G20" s="228">
        <v>0</v>
      </c>
      <c r="H20" s="228">
        <v>0</v>
      </c>
      <c r="I20" s="228">
        <v>0</v>
      </c>
      <c r="J20" s="228">
        <v>0</v>
      </c>
      <c r="K20" s="228">
        <v>2026</v>
      </c>
      <c r="L20" s="228" t="s">
        <v>5</v>
      </c>
    </row>
    <row r="21" spans="1:12" x14ac:dyDescent="0.25">
      <c r="A21" s="229">
        <v>10008000</v>
      </c>
      <c r="B21" s="228" t="s">
        <v>671</v>
      </c>
      <c r="C21" s="228">
        <v>2</v>
      </c>
      <c r="D21" s="228" t="s">
        <v>644</v>
      </c>
      <c r="E21" s="228">
        <v>39</v>
      </c>
      <c r="F21" s="228">
        <v>0</v>
      </c>
      <c r="G21" s="228">
        <v>0</v>
      </c>
      <c r="H21" s="228">
        <v>0</v>
      </c>
      <c r="I21" s="228">
        <v>0</v>
      </c>
      <c r="J21" s="228">
        <v>0</v>
      </c>
      <c r="K21" s="228">
        <v>2027</v>
      </c>
      <c r="L21" s="228" t="s">
        <v>5</v>
      </c>
    </row>
    <row r="22" spans="1:12" x14ac:dyDescent="0.25">
      <c r="A22" s="229">
        <v>10009000</v>
      </c>
      <c r="B22" s="228" t="s">
        <v>671</v>
      </c>
      <c r="C22" s="228">
        <v>3</v>
      </c>
      <c r="D22" s="228" t="s">
        <v>650</v>
      </c>
      <c r="E22" s="228">
        <v>39</v>
      </c>
      <c r="F22" s="228">
        <v>0</v>
      </c>
      <c r="G22" s="228">
        <v>0</v>
      </c>
      <c r="H22" s="228">
        <v>0</v>
      </c>
      <c r="I22" s="228">
        <v>0</v>
      </c>
      <c r="J22" s="228">
        <v>0</v>
      </c>
      <c r="K22" s="228">
        <v>2027</v>
      </c>
      <c r="L22" s="228" t="s">
        <v>5</v>
      </c>
    </row>
    <row r="23" spans="1:12" x14ac:dyDescent="0.25">
      <c r="A23" s="229">
        <v>10010000</v>
      </c>
      <c r="B23" s="228" t="s">
        <v>671</v>
      </c>
      <c r="C23" s="228" t="s">
        <v>685</v>
      </c>
      <c r="D23" s="228" t="s">
        <v>644</v>
      </c>
      <c r="E23" s="228">
        <v>39</v>
      </c>
      <c r="F23" s="228">
        <v>0</v>
      </c>
      <c r="G23" s="228">
        <v>0</v>
      </c>
      <c r="H23" s="228">
        <v>0</v>
      </c>
      <c r="I23" s="228">
        <v>0</v>
      </c>
      <c r="J23" s="228">
        <v>0</v>
      </c>
      <c r="K23" s="228">
        <v>2027</v>
      </c>
      <c r="L23" s="228" t="s">
        <v>5</v>
      </c>
    </row>
    <row r="24" spans="1:12" x14ac:dyDescent="0.25">
      <c r="A24" s="229">
        <v>10011000</v>
      </c>
      <c r="B24" s="228" t="s">
        <v>690</v>
      </c>
      <c r="C24" s="228">
        <v>1</v>
      </c>
      <c r="D24" s="228" t="s">
        <v>632</v>
      </c>
      <c r="E24" s="228">
        <v>41</v>
      </c>
      <c r="F24" s="228">
        <v>0</v>
      </c>
      <c r="G24" s="228">
        <v>0</v>
      </c>
      <c r="H24" s="228">
        <v>0</v>
      </c>
      <c r="I24" s="228">
        <v>0</v>
      </c>
      <c r="J24" s="228">
        <v>0</v>
      </c>
      <c r="K24" s="228">
        <v>2026</v>
      </c>
      <c r="L24" s="228" t="s">
        <v>5</v>
      </c>
    </row>
    <row r="25" spans="1:12" x14ac:dyDescent="0.25">
      <c r="A25" s="229">
        <v>10012000</v>
      </c>
      <c r="B25" s="228" t="s">
        <v>690</v>
      </c>
      <c r="C25" s="228">
        <v>2</v>
      </c>
      <c r="D25" s="228" t="s">
        <v>644</v>
      </c>
      <c r="E25" s="228">
        <v>39</v>
      </c>
      <c r="F25" s="228">
        <v>0</v>
      </c>
      <c r="G25" s="228">
        <v>0</v>
      </c>
      <c r="H25" s="228">
        <v>0</v>
      </c>
      <c r="I25" s="228">
        <v>0</v>
      </c>
      <c r="J25" s="228">
        <v>0</v>
      </c>
      <c r="K25" s="228">
        <v>2025</v>
      </c>
      <c r="L25" s="228" t="s">
        <v>5</v>
      </c>
    </row>
    <row r="26" spans="1:12" x14ac:dyDescent="0.25">
      <c r="A26" s="229">
        <v>10013000</v>
      </c>
      <c r="B26" s="228" t="s">
        <v>690</v>
      </c>
      <c r="C26" s="228">
        <v>3</v>
      </c>
      <c r="D26" s="228" t="s">
        <v>650</v>
      </c>
      <c r="E26" s="228">
        <v>39</v>
      </c>
      <c r="F26" s="228">
        <v>0</v>
      </c>
      <c r="G26" s="228">
        <v>0</v>
      </c>
      <c r="H26" s="228">
        <v>0</v>
      </c>
      <c r="I26" s="228">
        <v>0</v>
      </c>
      <c r="J26" s="228">
        <v>0</v>
      </c>
      <c r="K26" s="228">
        <v>2025</v>
      </c>
      <c r="L26" s="228" t="s">
        <v>5</v>
      </c>
    </row>
    <row r="27" spans="1:12" x14ac:dyDescent="0.25">
      <c r="A27" s="229">
        <v>10014000</v>
      </c>
      <c r="B27" s="228" t="s">
        <v>705</v>
      </c>
      <c r="C27" s="228">
        <v>1</v>
      </c>
      <c r="D27" s="228" t="s">
        <v>632</v>
      </c>
      <c r="E27" s="228">
        <v>41</v>
      </c>
      <c r="F27" s="228">
        <v>0</v>
      </c>
      <c r="G27" s="228">
        <v>0</v>
      </c>
      <c r="H27" s="228">
        <v>0</v>
      </c>
      <c r="I27" s="228">
        <v>0</v>
      </c>
      <c r="J27" s="228">
        <v>0</v>
      </c>
      <c r="K27" s="228">
        <v>2023</v>
      </c>
      <c r="L27" s="228" t="s">
        <v>5</v>
      </c>
    </row>
    <row r="28" spans="1:12" x14ac:dyDescent="0.25">
      <c r="A28" s="229">
        <v>10015000</v>
      </c>
      <c r="B28" s="228" t="s">
        <v>705</v>
      </c>
      <c r="C28" s="228">
        <v>2</v>
      </c>
      <c r="D28" s="228" t="s">
        <v>644</v>
      </c>
      <c r="E28" s="228">
        <v>39</v>
      </c>
      <c r="F28" s="228">
        <v>0</v>
      </c>
      <c r="G28" s="228">
        <v>0</v>
      </c>
      <c r="H28" s="228">
        <v>0</v>
      </c>
      <c r="I28" s="228">
        <v>0</v>
      </c>
      <c r="J28" s="228">
        <v>0</v>
      </c>
      <c r="K28" s="228">
        <v>2026</v>
      </c>
      <c r="L28" s="228" t="s">
        <v>5</v>
      </c>
    </row>
    <row r="29" spans="1:12" x14ac:dyDescent="0.25">
      <c r="A29" s="229">
        <v>10016000</v>
      </c>
      <c r="B29" s="228" t="s">
        <v>705</v>
      </c>
      <c r="C29" s="228">
        <v>3</v>
      </c>
      <c r="D29" s="228" t="s">
        <v>650</v>
      </c>
      <c r="E29" s="228">
        <v>39</v>
      </c>
      <c r="F29" s="228">
        <v>0</v>
      </c>
      <c r="G29" s="228">
        <v>0</v>
      </c>
      <c r="H29" s="228">
        <v>0</v>
      </c>
      <c r="I29" s="228">
        <v>0</v>
      </c>
      <c r="J29" s="228">
        <v>2</v>
      </c>
      <c r="K29" s="228">
        <v>2026</v>
      </c>
      <c r="L29" s="228" t="s">
        <v>5</v>
      </c>
    </row>
    <row r="30" spans="1:12" x14ac:dyDescent="0.25">
      <c r="A30" s="229">
        <v>10017000</v>
      </c>
      <c r="B30" s="228" t="s">
        <v>720</v>
      </c>
      <c r="C30" s="228">
        <v>1</v>
      </c>
      <c r="D30" s="228" t="s">
        <v>721</v>
      </c>
      <c r="E30" s="228">
        <v>54</v>
      </c>
      <c r="F30" s="228">
        <v>0</v>
      </c>
      <c r="G30" s="228">
        <v>0</v>
      </c>
      <c r="H30" s="228">
        <v>0</v>
      </c>
      <c r="I30" s="228">
        <v>0</v>
      </c>
      <c r="J30" s="228">
        <v>0</v>
      </c>
      <c r="K30" s="228">
        <v>2026</v>
      </c>
      <c r="L30" s="228" t="s">
        <v>5</v>
      </c>
    </row>
  </sheetData>
  <sheetProtection sheet="1" objects="1" scenarios="1" formatCells="0" selectLockedCells="1" autoFilter="0"/>
  <autoFilter ref="A13:L30" xr:uid="{00000000-0009-0000-0000-000003000000}"/>
  <mergeCells count="10">
    <mergeCell ref="A8:A10"/>
    <mergeCell ref="K8:K10"/>
    <mergeCell ref="L8:L10"/>
    <mergeCell ref="B8:B10"/>
    <mergeCell ref="C8:C10"/>
    <mergeCell ref="D8:D10"/>
    <mergeCell ref="E8:E10"/>
    <mergeCell ref="F8:J8"/>
    <mergeCell ref="F9:F10"/>
    <mergeCell ref="G9:J9"/>
  </mergeCells>
  <conditionalFormatting sqref="H11:L11">
    <cfRule type="containsText" dxfId="11" priority="4" operator="containsText" text="да">
      <formula>NOT(ISERROR(SEARCH("да",H11)))</formula>
    </cfRule>
  </conditionalFormatting>
  <conditionalFormatting sqref="G11">
    <cfRule type="containsText" dxfId="10" priority="3" operator="containsText" text="да">
      <formula>NOT(ISERROR(SEARCH("да",G11)))</formula>
    </cfRule>
  </conditionalFormatting>
  <conditionalFormatting sqref="B11:E11">
    <cfRule type="containsText" dxfId="9" priority="5" operator="containsText" text="да">
      <formula>NOT(ISERROR(SEARCH("да",B11)))</formula>
    </cfRule>
  </conditionalFormatting>
  <conditionalFormatting sqref="F11">
    <cfRule type="containsText" dxfId="8" priority="2" operator="containsText" text="да">
      <formula>NOT(ISERROR(SEARCH("да",F11)))</formula>
    </cfRule>
  </conditionalFormatting>
  <conditionalFormatting sqref="A11">
    <cfRule type="containsText" dxfId="7" priority="1" operator="containsText" text="да">
      <formula>NOT(ISERROR(SEARCH("да",A11)))</formula>
    </cfRule>
  </conditionalFormatting>
  <dataValidations count="4">
    <dataValidation type="list" allowBlank="1" showInputMessage="1" showErrorMessage="1" sqref="C12 C14:C30" xr:uid="{00000000-0002-0000-0300-000000000000}">
      <formula1>№кц</formula1>
    </dataValidation>
    <dataValidation type="whole" allowBlank="1" showInputMessage="1" showErrorMessage="1" sqref="E12 E14:E30" xr:uid="{00000000-0002-0000-0300-000001000000}">
      <formula1>0</formula1>
      <formula2>150</formula2>
    </dataValidation>
    <dataValidation type="whole" operator="greaterThanOrEqual" allowBlank="1" showInputMessage="1" showErrorMessage="1" sqref="F12:J12 F14:J30" xr:uid="{00000000-0002-0000-0300-000002000000}">
      <formula1>0</formula1>
    </dataValidation>
    <dataValidation type="whole" allowBlank="1" showInputMessage="1" showErrorMessage="1" sqref="K12 K14:K30" xr:uid="{00000000-0002-0000-0300-000003000000}">
      <formula1>1960</formula1>
      <formula2>YEAR(TODAY())+100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Ж.4HelpButton">
              <controlPr defaultSize="0" print="0" autoFill="0" autoPict="0" macro="[0]!GetHelp" altText="6">
                <anchor>
                  <from>
                    <xdr:col>6</xdr:col>
                    <xdr:colOff>28575</xdr:colOff>
                    <xdr:row>12</xdr:row>
                    <xdr:rowOff>0</xdr:rowOff>
                  </from>
                  <to>
                    <xdr:col>6</xdr:col>
                    <xdr:colOff>257175</xdr:colOff>
                    <xdr:row>13</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
  <dimension ref="A1:G714"/>
  <sheetViews>
    <sheetView topLeftCell="A20" zoomScaleNormal="100" workbookViewId="0">
      <selection activeCell="K29" sqref="K29"/>
    </sheetView>
  </sheetViews>
  <sheetFormatPr defaultColWidth="9.140625" defaultRowHeight="15" x14ac:dyDescent="0.25"/>
  <cols>
    <col min="1" max="1" width="9.140625" style="244"/>
    <col min="2" max="2" width="21" style="41" customWidth="1"/>
    <col min="3" max="3" width="6.7109375" style="41" customWidth="1"/>
    <col min="4" max="4" width="15.28515625" style="41" customWidth="1"/>
    <col min="5" max="6" width="9.42578125" style="41" customWidth="1"/>
    <col min="7" max="7" width="15.28515625" style="41" customWidth="1"/>
    <col min="8" max="16384" width="9.140625" style="41"/>
  </cols>
  <sheetData>
    <row r="1" spans="1:7" s="42" customFormat="1" hidden="1" x14ac:dyDescent="0.25">
      <c r="A1" s="189"/>
    </row>
    <row r="2" spans="1:7" s="42" customFormat="1" hidden="1" x14ac:dyDescent="0.25">
      <c r="A2" s="189"/>
    </row>
    <row r="3" spans="1:7" s="42" customFormat="1" hidden="1" x14ac:dyDescent="0.25">
      <c r="A3" s="189"/>
    </row>
    <row r="4" spans="1:7" s="42" customFormat="1" hidden="1" x14ac:dyDescent="0.25">
      <c r="A4" s="189"/>
    </row>
    <row r="5" spans="1:7" s="42" customFormat="1" hidden="1" x14ac:dyDescent="0.25">
      <c r="A5" s="189"/>
    </row>
    <row r="6" spans="1:7" s="42" customFormat="1" hidden="1" x14ac:dyDescent="0.25">
      <c r="A6" s="189"/>
    </row>
    <row r="7" spans="1:7" s="42" customFormat="1" hidden="1" x14ac:dyDescent="0.25">
      <c r="A7" s="189"/>
    </row>
    <row r="8" spans="1:7" s="42" customFormat="1" ht="15" hidden="1" customHeight="1" x14ac:dyDescent="0.25">
      <c r="A8" s="189"/>
    </row>
    <row r="9" spans="1:7" s="43" customFormat="1" x14ac:dyDescent="0.25">
      <c r="A9" s="319" t="s">
        <v>402</v>
      </c>
      <c r="B9" s="284" t="s">
        <v>82</v>
      </c>
      <c r="C9" s="284" t="s">
        <v>83</v>
      </c>
      <c r="D9" s="284" t="s">
        <v>84</v>
      </c>
      <c r="E9" s="284" t="s">
        <v>393</v>
      </c>
      <c r="F9" s="284" t="s">
        <v>394</v>
      </c>
      <c r="G9" s="284" t="s">
        <v>404</v>
      </c>
    </row>
    <row r="10" spans="1:7" s="43" customFormat="1" ht="66.75" customHeight="1" x14ac:dyDescent="0.25">
      <c r="A10" s="327"/>
      <c r="B10" s="284"/>
      <c r="C10" s="284"/>
      <c r="D10" s="284"/>
      <c r="E10" s="284"/>
      <c r="F10" s="284"/>
      <c r="G10" s="284"/>
    </row>
    <row r="11" spans="1:7" s="43" customFormat="1" x14ac:dyDescent="0.25">
      <c r="A11" s="181" t="s">
        <v>89</v>
      </c>
      <c r="B11" s="162" t="s">
        <v>88</v>
      </c>
      <c r="C11" s="162" t="s">
        <v>88</v>
      </c>
      <c r="D11" s="162" t="s">
        <v>88</v>
      </c>
      <c r="E11" s="162" t="s">
        <v>88</v>
      </c>
      <c r="F11" s="162" t="s">
        <v>88</v>
      </c>
      <c r="G11" s="162" t="s">
        <v>88</v>
      </c>
    </row>
    <row r="12" spans="1:7" s="42" customFormat="1" x14ac:dyDescent="0.25">
      <c r="A12" s="185">
        <v>20220000</v>
      </c>
      <c r="B12" s="50" t="s">
        <v>16</v>
      </c>
      <c r="C12" s="50">
        <v>1</v>
      </c>
      <c r="D12" s="50" t="s">
        <v>18</v>
      </c>
      <c r="E12" s="52">
        <v>1864</v>
      </c>
      <c r="F12" s="52">
        <v>1</v>
      </c>
      <c r="G12" s="173">
        <v>7.39</v>
      </c>
    </row>
    <row r="13" spans="1:7" s="170" customFormat="1" x14ac:dyDescent="0.25">
      <c r="A13" s="181">
        <v>0</v>
      </c>
      <c r="B13" s="63">
        <v>1</v>
      </c>
      <c r="C13" s="63">
        <v>2</v>
      </c>
      <c r="D13" s="63">
        <v>3</v>
      </c>
      <c r="E13" s="63">
        <v>4</v>
      </c>
      <c r="F13" s="63">
        <v>5</v>
      </c>
      <c r="G13" s="63">
        <v>6</v>
      </c>
    </row>
    <row r="14" spans="1:7" x14ac:dyDescent="0.25">
      <c r="A14" s="229">
        <v>10003000</v>
      </c>
      <c r="B14" s="228" t="s">
        <v>631</v>
      </c>
      <c r="C14" s="228">
        <v>3</v>
      </c>
      <c r="D14" s="228" t="s">
        <v>650</v>
      </c>
      <c r="E14" s="228">
        <v>8490</v>
      </c>
      <c r="F14" s="228">
        <v>1</v>
      </c>
      <c r="G14" s="228">
        <v>9.1999999999999993</v>
      </c>
    </row>
    <row r="15" spans="1:7" x14ac:dyDescent="0.25">
      <c r="A15" s="229">
        <v>10003000</v>
      </c>
      <c r="B15" s="228" t="s">
        <v>631</v>
      </c>
      <c r="C15" s="228">
        <v>3</v>
      </c>
      <c r="D15" s="228" t="s">
        <v>650</v>
      </c>
      <c r="E15" s="228">
        <v>8510</v>
      </c>
      <c r="F15" s="228">
        <v>1</v>
      </c>
      <c r="G15" s="228">
        <v>9.2200000000000006</v>
      </c>
    </row>
    <row r="16" spans="1:7" x14ac:dyDescent="0.25">
      <c r="A16" s="229">
        <v>10003000</v>
      </c>
      <c r="B16" s="228" t="s">
        <v>631</v>
      </c>
      <c r="C16" s="228">
        <v>3</v>
      </c>
      <c r="D16" s="228" t="s">
        <v>650</v>
      </c>
      <c r="E16" s="228">
        <v>8540</v>
      </c>
      <c r="F16" s="228">
        <v>1</v>
      </c>
      <c r="G16" s="228">
        <v>9.25</v>
      </c>
    </row>
    <row r="17" spans="1:7" x14ac:dyDescent="0.25">
      <c r="A17" s="229">
        <v>10003000</v>
      </c>
      <c r="B17" s="228" t="s">
        <v>631</v>
      </c>
      <c r="C17" s="228">
        <v>3</v>
      </c>
      <c r="D17" s="228" t="s">
        <v>650</v>
      </c>
      <c r="E17" s="228">
        <v>8580</v>
      </c>
      <c r="F17" s="228">
        <v>1</v>
      </c>
      <c r="G17" s="228">
        <v>9.2899999999999991</v>
      </c>
    </row>
    <row r="18" spans="1:7" x14ac:dyDescent="0.25">
      <c r="A18" s="229">
        <v>10003000</v>
      </c>
      <c r="B18" s="228" t="s">
        <v>631</v>
      </c>
      <c r="C18" s="228">
        <v>3</v>
      </c>
      <c r="D18" s="228" t="s">
        <v>650</v>
      </c>
      <c r="E18" s="228">
        <v>8590</v>
      </c>
      <c r="F18" s="228">
        <v>1</v>
      </c>
      <c r="G18" s="228">
        <v>9.3000000000000007</v>
      </c>
    </row>
    <row r="19" spans="1:7" x14ac:dyDescent="0.25">
      <c r="A19" s="229">
        <v>10003000</v>
      </c>
      <c r="B19" s="228" t="s">
        <v>631</v>
      </c>
      <c r="C19" s="228">
        <v>3</v>
      </c>
      <c r="D19" s="228" t="s">
        <v>650</v>
      </c>
      <c r="E19" s="228">
        <v>8600</v>
      </c>
      <c r="F19" s="228">
        <v>1</v>
      </c>
      <c r="G19" s="228">
        <v>9.32</v>
      </c>
    </row>
    <row r="20" spans="1:7" x14ac:dyDescent="0.25">
      <c r="A20" s="229">
        <v>10003000</v>
      </c>
      <c r="B20" s="228" t="s">
        <v>631</v>
      </c>
      <c r="C20" s="228">
        <v>3</v>
      </c>
      <c r="D20" s="228" t="s">
        <v>650</v>
      </c>
      <c r="E20" s="228">
        <v>8610</v>
      </c>
      <c r="F20" s="228">
        <v>1</v>
      </c>
      <c r="G20" s="228">
        <v>9.33</v>
      </c>
    </row>
    <row r="21" spans="1:7" x14ac:dyDescent="0.25">
      <c r="A21" s="229">
        <v>10003000</v>
      </c>
      <c r="B21" s="228" t="s">
        <v>631</v>
      </c>
      <c r="C21" s="228">
        <v>3</v>
      </c>
      <c r="D21" s="228" t="s">
        <v>650</v>
      </c>
      <c r="E21" s="228">
        <v>8620</v>
      </c>
      <c r="F21" s="228">
        <v>1</v>
      </c>
      <c r="G21" s="228">
        <v>9.34</v>
      </c>
    </row>
    <row r="22" spans="1:7" x14ac:dyDescent="0.25">
      <c r="A22" s="229">
        <v>10003000</v>
      </c>
      <c r="B22" s="228" t="s">
        <v>631</v>
      </c>
      <c r="C22" s="228">
        <v>3</v>
      </c>
      <c r="D22" s="228" t="s">
        <v>650</v>
      </c>
      <c r="E22" s="228">
        <v>8630</v>
      </c>
      <c r="F22" s="228">
        <v>1</v>
      </c>
      <c r="G22" s="228">
        <v>9.35</v>
      </c>
    </row>
    <row r="23" spans="1:7" x14ac:dyDescent="0.25">
      <c r="A23" s="229">
        <v>10003000</v>
      </c>
      <c r="B23" s="228" t="s">
        <v>631</v>
      </c>
      <c r="C23" s="228">
        <v>3</v>
      </c>
      <c r="D23" s="228" t="s">
        <v>650</v>
      </c>
      <c r="E23" s="228">
        <v>8650</v>
      </c>
      <c r="F23" s="228">
        <v>1</v>
      </c>
      <c r="G23" s="228">
        <v>9.3699999999999992</v>
      </c>
    </row>
    <row r="24" spans="1:7" x14ac:dyDescent="0.25">
      <c r="A24" s="229">
        <v>10003000</v>
      </c>
      <c r="B24" s="228" t="s">
        <v>631</v>
      </c>
      <c r="C24" s="228">
        <v>3</v>
      </c>
      <c r="D24" s="228" t="s">
        <v>650</v>
      </c>
      <c r="E24" s="228">
        <v>8670</v>
      </c>
      <c r="F24" s="228">
        <v>1</v>
      </c>
      <c r="G24" s="228">
        <v>9.39</v>
      </c>
    </row>
    <row r="25" spans="1:7" x14ac:dyDescent="0.25">
      <c r="A25" s="229">
        <v>10003000</v>
      </c>
      <c r="B25" s="228" t="s">
        <v>631</v>
      </c>
      <c r="C25" s="228">
        <v>3</v>
      </c>
      <c r="D25" s="228" t="s">
        <v>650</v>
      </c>
      <c r="E25" s="228">
        <v>8680</v>
      </c>
      <c r="F25" s="228">
        <v>1</v>
      </c>
      <c r="G25" s="228">
        <v>9.4</v>
      </c>
    </row>
    <row r="26" spans="1:7" x14ac:dyDescent="0.25">
      <c r="A26" s="229">
        <v>10003000</v>
      </c>
      <c r="B26" s="228" t="s">
        <v>631</v>
      </c>
      <c r="C26" s="228">
        <v>3</v>
      </c>
      <c r="D26" s="228" t="s">
        <v>650</v>
      </c>
      <c r="E26" s="228">
        <v>8690</v>
      </c>
      <c r="F26" s="228">
        <v>1</v>
      </c>
      <c r="G26" s="228">
        <v>9.41</v>
      </c>
    </row>
    <row r="27" spans="1:7" x14ac:dyDescent="0.25">
      <c r="A27" s="229">
        <v>10003000</v>
      </c>
      <c r="B27" s="228" t="s">
        <v>631</v>
      </c>
      <c r="C27" s="228">
        <v>3</v>
      </c>
      <c r="D27" s="228" t="s">
        <v>650</v>
      </c>
      <c r="E27" s="228">
        <v>8700</v>
      </c>
      <c r="F27" s="228">
        <v>1</v>
      </c>
      <c r="G27" s="228">
        <v>9.42</v>
      </c>
    </row>
    <row r="28" spans="1:7" x14ac:dyDescent="0.25">
      <c r="A28" s="229">
        <v>10003000</v>
      </c>
      <c r="B28" s="228" t="s">
        <v>631</v>
      </c>
      <c r="C28" s="228">
        <v>3</v>
      </c>
      <c r="D28" s="228" t="s">
        <v>650</v>
      </c>
      <c r="E28" s="228">
        <v>8710</v>
      </c>
      <c r="F28" s="228">
        <v>1</v>
      </c>
      <c r="G28" s="228">
        <v>9.43</v>
      </c>
    </row>
    <row r="29" spans="1:7" x14ac:dyDescent="0.25">
      <c r="A29" s="229">
        <v>10003000</v>
      </c>
      <c r="B29" s="228" t="s">
        <v>631</v>
      </c>
      <c r="C29" s="228">
        <v>3</v>
      </c>
      <c r="D29" s="228" t="s">
        <v>650</v>
      </c>
      <c r="E29" s="228">
        <v>8720</v>
      </c>
      <c r="F29" s="228">
        <v>1</v>
      </c>
      <c r="G29" s="228">
        <v>9.44</v>
      </c>
    </row>
    <row r="30" spans="1:7" x14ac:dyDescent="0.25">
      <c r="A30" s="229">
        <v>10005000</v>
      </c>
      <c r="B30" s="228" t="s">
        <v>654</v>
      </c>
      <c r="C30" s="228">
        <v>2</v>
      </c>
      <c r="D30" s="228" t="s">
        <v>644</v>
      </c>
      <c r="E30" s="228">
        <v>98830</v>
      </c>
      <c r="F30" s="228">
        <v>1</v>
      </c>
      <c r="G30" s="228">
        <v>0</v>
      </c>
    </row>
    <row r="31" spans="1:7" x14ac:dyDescent="0.25">
      <c r="A31" s="229">
        <v>10005000</v>
      </c>
      <c r="B31" s="228" t="s">
        <v>654</v>
      </c>
      <c r="C31" s="228">
        <v>2</v>
      </c>
      <c r="D31" s="228" t="s">
        <v>644</v>
      </c>
      <c r="E31" s="228">
        <v>98840</v>
      </c>
      <c r="F31" s="228">
        <v>1</v>
      </c>
      <c r="G31" s="228">
        <v>0</v>
      </c>
    </row>
    <row r="32" spans="1:7" x14ac:dyDescent="0.25">
      <c r="A32" s="229">
        <v>10007000</v>
      </c>
      <c r="B32" s="228" t="s">
        <v>671</v>
      </c>
      <c r="C32" s="228">
        <v>1</v>
      </c>
      <c r="D32" s="228" t="s">
        <v>632</v>
      </c>
      <c r="E32" s="228">
        <v>61150</v>
      </c>
      <c r="F32" s="228">
        <v>1</v>
      </c>
      <c r="G32" s="228">
        <v>0.36</v>
      </c>
    </row>
    <row r="33" spans="1:7" x14ac:dyDescent="0.25">
      <c r="A33" s="229">
        <v>10007000</v>
      </c>
      <c r="B33" s="228" t="s">
        <v>671</v>
      </c>
      <c r="C33" s="228">
        <v>1</v>
      </c>
      <c r="D33" s="228" t="s">
        <v>632</v>
      </c>
      <c r="E33" s="228">
        <v>61160</v>
      </c>
      <c r="F33" s="228">
        <v>1</v>
      </c>
      <c r="G33" s="228">
        <v>0.37</v>
      </c>
    </row>
    <row r="34" spans="1:7" x14ac:dyDescent="0.25">
      <c r="A34" s="229">
        <v>10007000</v>
      </c>
      <c r="B34" s="228" t="s">
        <v>671</v>
      </c>
      <c r="C34" s="228">
        <v>1</v>
      </c>
      <c r="D34" s="228" t="s">
        <v>632</v>
      </c>
      <c r="E34" s="228">
        <v>6118</v>
      </c>
      <c r="F34" s="228">
        <v>1</v>
      </c>
      <c r="G34" s="228">
        <v>0.39</v>
      </c>
    </row>
    <row r="35" spans="1:7" x14ac:dyDescent="0.25">
      <c r="A35" s="229">
        <v>10007000</v>
      </c>
      <c r="B35" s="228" t="s">
        <v>671</v>
      </c>
      <c r="C35" s="228">
        <v>1</v>
      </c>
      <c r="D35" s="228" t="s">
        <v>632</v>
      </c>
      <c r="E35" s="228">
        <v>6119</v>
      </c>
      <c r="F35" s="228">
        <v>1</v>
      </c>
      <c r="G35" s="228">
        <v>0.4</v>
      </c>
    </row>
    <row r="36" spans="1:7" x14ac:dyDescent="0.25">
      <c r="A36" s="229"/>
      <c r="B36" s="228"/>
      <c r="C36" s="228"/>
      <c r="D36" s="228"/>
      <c r="E36" s="228"/>
      <c r="F36" s="228"/>
      <c r="G36" s="228"/>
    </row>
    <row r="37" spans="1:7" x14ac:dyDescent="0.25">
      <c r="A37" s="229"/>
      <c r="B37" s="228"/>
      <c r="C37" s="228"/>
      <c r="D37" s="228"/>
      <c r="E37" s="228"/>
      <c r="F37" s="228"/>
      <c r="G37" s="228"/>
    </row>
    <row r="38" spans="1:7" x14ac:dyDescent="0.25">
      <c r="A38" s="229"/>
      <c r="B38" s="228"/>
      <c r="C38" s="228"/>
      <c r="D38" s="228"/>
      <c r="E38" s="228"/>
      <c r="F38" s="228"/>
      <c r="G38" s="228"/>
    </row>
    <row r="39" spans="1:7" x14ac:dyDescent="0.25">
      <c r="A39" s="229"/>
      <c r="B39" s="228"/>
      <c r="C39" s="228"/>
      <c r="D39" s="228"/>
      <c r="E39" s="228"/>
      <c r="F39" s="228"/>
      <c r="G39" s="228"/>
    </row>
    <row r="40" spans="1:7" x14ac:dyDescent="0.25">
      <c r="A40" s="229"/>
      <c r="B40" s="228"/>
      <c r="C40" s="228"/>
      <c r="D40" s="228"/>
      <c r="E40" s="228"/>
      <c r="F40" s="228"/>
      <c r="G40" s="228"/>
    </row>
    <row r="41" spans="1:7" x14ac:dyDescent="0.25">
      <c r="A41" s="229"/>
      <c r="B41" s="228"/>
      <c r="C41" s="228"/>
      <c r="D41" s="228"/>
      <c r="E41" s="228"/>
      <c r="F41" s="228"/>
      <c r="G41" s="228"/>
    </row>
    <row r="42" spans="1:7" x14ac:dyDescent="0.25">
      <c r="A42" s="229"/>
      <c r="B42" s="228"/>
      <c r="C42" s="228"/>
      <c r="D42" s="228"/>
      <c r="E42" s="228"/>
      <c r="F42" s="228"/>
      <c r="G42" s="228"/>
    </row>
    <row r="43" spans="1:7" x14ac:dyDescent="0.25">
      <c r="A43" s="229"/>
      <c r="B43" s="228"/>
      <c r="C43" s="228"/>
      <c r="D43" s="228"/>
      <c r="E43" s="228"/>
      <c r="F43" s="228"/>
      <c r="G43" s="228"/>
    </row>
    <row r="44" spans="1:7" x14ac:dyDescent="0.25">
      <c r="A44" s="229"/>
      <c r="B44" s="228"/>
      <c r="C44" s="228"/>
      <c r="D44" s="228"/>
      <c r="E44" s="228"/>
      <c r="F44" s="228"/>
      <c r="G44" s="228"/>
    </row>
    <row r="45" spans="1:7" x14ac:dyDescent="0.25">
      <c r="A45" s="229"/>
      <c r="B45" s="228"/>
      <c r="C45" s="228"/>
      <c r="D45" s="228"/>
      <c r="E45" s="228"/>
      <c r="F45" s="228"/>
      <c r="G45" s="228"/>
    </row>
    <row r="46" spans="1:7" x14ac:dyDescent="0.25">
      <c r="A46" s="229"/>
      <c r="B46" s="228"/>
      <c r="C46" s="228"/>
      <c r="D46" s="228"/>
      <c r="E46" s="228"/>
      <c r="F46" s="228"/>
      <c r="G46" s="228"/>
    </row>
    <row r="47" spans="1:7" x14ac:dyDescent="0.25">
      <c r="A47" s="229"/>
      <c r="B47" s="228"/>
      <c r="C47" s="228"/>
      <c r="D47" s="228"/>
      <c r="E47" s="228"/>
      <c r="F47" s="228"/>
      <c r="G47" s="228"/>
    </row>
    <row r="48" spans="1:7" x14ac:dyDescent="0.25">
      <c r="A48" s="229"/>
      <c r="B48" s="228"/>
      <c r="C48" s="228"/>
      <c r="D48" s="228"/>
      <c r="E48" s="228"/>
      <c r="F48" s="228"/>
      <c r="G48" s="228"/>
    </row>
    <row r="49" spans="1:7" x14ac:dyDescent="0.25">
      <c r="A49" s="229"/>
      <c r="B49" s="228"/>
      <c r="C49" s="228"/>
      <c r="D49" s="228"/>
      <c r="E49" s="228"/>
      <c r="F49" s="228"/>
      <c r="G49" s="228"/>
    </row>
    <row r="50" spans="1:7" x14ac:dyDescent="0.25">
      <c r="A50" s="229"/>
      <c r="B50" s="228"/>
      <c r="C50" s="228"/>
      <c r="D50" s="228"/>
      <c r="E50" s="228"/>
      <c r="F50" s="228"/>
      <c r="G50" s="228"/>
    </row>
    <row r="51" spans="1:7" x14ac:dyDescent="0.25">
      <c r="A51" s="229"/>
      <c r="B51" s="228"/>
      <c r="C51" s="228"/>
      <c r="D51" s="228"/>
      <c r="E51" s="228"/>
      <c r="F51" s="228"/>
      <c r="G51" s="228"/>
    </row>
    <row r="52" spans="1:7" x14ac:dyDescent="0.25">
      <c r="A52" s="229"/>
      <c r="B52" s="228"/>
      <c r="C52" s="228"/>
      <c r="D52" s="228"/>
      <c r="E52" s="228"/>
      <c r="F52" s="228"/>
      <c r="G52" s="228"/>
    </row>
    <row r="53" spans="1:7" x14ac:dyDescent="0.25">
      <c r="A53" s="229"/>
      <c r="B53" s="228"/>
      <c r="C53" s="228"/>
      <c r="D53" s="228"/>
      <c r="E53" s="228"/>
      <c r="F53" s="228"/>
      <c r="G53" s="228"/>
    </row>
    <row r="54" spans="1:7" x14ac:dyDescent="0.25">
      <c r="A54" s="229"/>
      <c r="B54" s="228"/>
      <c r="C54" s="228"/>
      <c r="D54" s="228"/>
      <c r="E54" s="228"/>
      <c r="F54" s="228"/>
      <c r="G54" s="228"/>
    </row>
    <row r="55" spans="1:7" x14ac:dyDescent="0.25">
      <c r="A55" s="229"/>
      <c r="B55" s="228"/>
      <c r="C55" s="228"/>
      <c r="D55" s="228"/>
      <c r="E55" s="228"/>
      <c r="F55" s="228"/>
      <c r="G55" s="228"/>
    </row>
    <row r="56" spans="1:7" x14ac:dyDescent="0.25">
      <c r="A56" s="229"/>
      <c r="B56" s="228"/>
      <c r="C56" s="228"/>
      <c r="D56" s="228"/>
      <c r="E56" s="228"/>
      <c r="F56" s="228"/>
      <c r="G56" s="228"/>
    </row>
    <row r="57" spans="1:7" x14ac:dyDescent="0.25">
      <c r="A57" s="229"/>
      <c r="B57" s="228"/>
      <c r="C57" s="228"/>
      <c r="D57" s="228"/>
      <c r="E57" s="228"/>
      <c r="F57" s="228"/>
      <c r="G57" s="228"/>
    </row>
    <row r="58" spans="1:7" x14ac:dyDescent="0.25">
      <c r="A58" s="229"/>
      <c r="B58" s="228"/>
      <c r="C58" s="228"/>
      <c r="D58" s="228"/>
      <c r="E58" s="228"/>
      <c r="F58" s="228"/>
      <c r="G58" s="228"/>
    </row>
    <row r="59" spans="1:7" x14ac:dyDescent="0.25">
      <c r="A59" s="229"/>
      <c r="B59" s="228"/>
      <c r="C59" s="228"/>
      <c r="D59" s="228"/>
      <c r="E59" s="228"/>
      <c r="F59" s="228"/>
      <c r="G59" s="228"/>
    </row>
    <row r="60" spans="1:7" x14ac:dyDescent="0.25">
      <c r="A60" s="229"/>
      <c r="B60" s="228"/>
      <c r="C60" s="228"/>
      <c r="D60" s="228"/>
      <c r="E60" s="228"/>
      <c r="F60" s="228"/>
      <c r="G60" s="228"/>
    </row>
    <row r="61" spans="1:7" x14ac:dyDescent="0.25">
      <c r="A61" s="229"/>
      <c r="B61" s="228"/>
      <c r="C61" s="228"/>
      <c r="D61" s="228"/>
      <c r="E61" s="228"/>
      <c r="F61" s="228"/>
      <c r="G61" s="228"/>
    </row>
    <row r="62" spans="1:7" x14ac:dyDescent="0.25">
      <c r="A62" s="229"/>
      <c r="B62" s="228"/>
      <c r="C62" s="228"/>
      <c r="D62" s="228"/>
      <c r="E62" s="228"/>
      <c r="F62" s="228"/>
      <c r="G62" s="228"/>
    </row>
    <row r="63" spans="1:7" x14ac:dyDescent="0.25">
      <c r="A63" s="229"/>
      <c r="B63" s="228"/>
      <c r="C63" s="228"/>
      <c r="D63" s="228"/>
      <c r="E63" s="228"/>
      <c r="F63" s="228"/>
      <c r="G63" s="228"/>
    </row>
    <row r="64" spans="1:7" x14ac:dyDescent="0.25">
      <c r="A64" s="229"/>
      <c r="B64" s="228"/>
      <c r="C64" s="228"/>
      <c r="D64" s="228"/>
      <c r="E64" s="228"/>
      <c r="F64" s="228"/>
      <c r="G64" s="228"/>
    </row>
    <row r="65" spans="1:7" x14ac:dyDescent="0.25">
      <c r="A65" s="229"/>
      <c r="B65" s="228"/>
      <c r="C65" s="228"/>
      <c r="D65" s="228"/>
      <c r="E65" s="228"/>
      <c r="F65" s="228"/>
      <c r="G65" s="228"/>
    </row>
    <row r="66" spans="1:7" x14ac:dyDescent="0.25">
      <c r="A66" s="229"/>
      <c r="B66" s="228"/>
      <c r="C66" s="228"/>
      <c r="D66" s="228"/>
      <c r="E66" s="228"/>
      <c r="F66" s="228"/>
      <c r="G66" s="228"/>
    </row>
    <row r="67" spans="1:7" x14ac:dyDescent="0.25">
      <c r="A67" s="229"/>
      <c r="B67" s="228"/>
      <c r="C67" s="228"/>
      <c r="D67" s="228"/>
      <c r="E67" s="228"/>
      <c r="F67" s="228"/>
      <c r="G67" s="228"/>
    </row>
    <row r="68" spans="1:7" x14ac:dyDescent="0.25">
      <c r="A68" s="229"/>
      <c r="B68" s="228"/>
      <c r="C68" s="228"/>
      <c r="D68" s="228"/>
      <c r="E68" s="228"/>
      <c r="F68" s="228"/>
      <c r="G68" s="228"/>
    </row>
    <row r="69" spans="1:7" x14ac:dyDescent="0.25">
      <c r="A69" s="229"/>
      <c r="B69" s="228"/>
      <c r="C69" s="228"/>
      <c r="D69" s="228"/>
      <c r="E69" s="228"/>
      <c r="F69" s="228"/>
      <c r="G69" s="228"/>
    </row>
    <row r="70" spans="1:7" x14ac:dyDescent="0.25">
      <c r="A70" s="229"/>
      <c r="B70" s="228"/>
      <c r="C70" s="228"/>
      <c r="D70" s="228"/>
      <c r="E70" s="228"/>
      <c r="F70" s="228"/>
      <c r="G70" s="228"/>
    </row>
    <row r="71" spans="1:7" x14ac:dyDescent="0.25">
      <c r="A71" s="229"/>
      <c r="B71" s="228"/>
      <c r="C71" s="228"/>
      <c r="D71" s="228"/>
      <c r="E71" s="228"/>
      <c r="F71" s="228"/>
      <c r="G71" s="228"/>
    </row>
    <row r="72" spans="1:7" x14ac:dyDescent="0.25">
      <c r="A72" s="229"/>
      <c r="B72" s="228"/>
      <c r="C72" s="228"/>
      <c r="D72" s="228"/>
      <c r="E72" s="228"/>
      <c r="F72" s="228"/>
      <c r="G72" s="228"/>
    </row>
    <row r="73" spans="1:7" x14ac:dyDescent="0.25">
      <c r="A73" s="229"/>
      <c r="B73" s="228"/>
      <c r="C73" s="228"/>
      <c r="D73" s="228"/>
      <c r="E73" s="228"/>
      <c r="F73" s="228"/>
      <c r="G73" s="228"/>
    </row>
    <row r="74" spans="1:7" x14ac:dyDescent="0.25">
      <c r="A74" s="229"/>
      <c r="B74" s="228"/>
      <c r="C74" s="228"/>
      <c r="D74" s="228"/>
      <c r="E74" s="228"/>
      <c r="F74" s="228"/>
      <c r="G74" s="228"/>
    </row>
    <row r="75" spans="1:7" x14ac:dyDescent="0.25">
      <c r="A75" s="229"/>
      <c r="B75" s="228"/>
      <c r="C75" s="228"/>
      <c r="D75" s="228"/>
      <c r="E75" s="228"/>
      <c r="F75" s="228"/>
      <c r="G75" s="228"/>
    </row>
    <row r="76" spans="1:7" x14ac:dyDescent="0.25">
      <c r="A76" s="229"/>
      <c r="B76" s="228"/>
      <c r="C76" s="228"/>
      <c r="D76" s="228"/>
      <c r="E76" s="228"/>
      <c r="F76" s="228"/>
      <c r="G76" s="228"/>
    </row>
    <row r="77" spans="1:7" x14ac:dyDescent="0.25">
      <c r="A77" s="229"/>
      <c r="B77" s="228"/>
      <c r="C77" s="228"/>
      <c r="D77" s="228"/>
      <c r="E77" s="228"/>
      <c r="F77" s="228"/>
      <c r="G77" s="228"/>
    </row>
    <row r="78" spans="1:7" x14ac:dyDescent="0.25">
      <c r="A78" s="229"/>
      <c r="B78" s="228"/>
      <c r="C78" s="228"/>
      <c r="D78" s="228"/>
      <c r="E78" s="228"/>
      <c r="F78" s="228"/>
      <c r="G78" s="228"/>
    </row>
    <row r="79" spans="1:7" x14ac:dyDescent="0.25">
      <c r="A79" s="229"/>
      <c r="B79" s="228"/>
      <c r="C79" s="228"/>
      <c r="D79" s="228"/>
      <c r="E79" s="228"/>
      <c r="F79" s="228"/>
      <c r="G79" s="228"/>
    </row>
    <row r="80" spans="1:7" x14ac:dyDescent="0.25">
      <c r="A80" s="229"/>
      <c r="B80" s="228"/>
      <c r="C80" s="228"/>
      <c r="D80" s="228"/>
      <c r="E80" s="228"/>
      <c r="F80" s="228"/>
      <c r="G80" s="228"/>
    </row>
    <row r="81" spans="1:7" x14ac:dyDescent="0.25">
      <c r="A81" s="229"/>
      <c r="B81" s="228"/>
      <c r="C81" s="228"/>
      <c r="D81" s="228"/>
      <c r="E81" s="228"/>
      <c r="F81" s="228"/>
      <c r="G81" s="228"/>
    </row>
    <row r="82" spans="1:7" x14ac:dyDescent="0.25">
      <c r="A82" s="229"/>
      <c r="B82" s="228"/>
      <c r="C82" s="228"/>
      <c r="D82" s="228"/>
      <c r="E82" s="228"/>
      <c r="F82" s="228"/>
      <c r="G82" s="228"/>
    </row>
    <row r="83" spans="1:7" x14ac:dyDescent="0.25">
      <c r="A83" s="229"/>
      <c r="B83" s="228"/>
      <c r="C83" s="228"/>
      <c r="D83" s="228"/>
      <c r="E83" s="228"/>
      <c r="F83" s="228"/>
      <c r="G83" s="228"/>
    </row>
    <row r="84" spans="1:7" x14ac:dyDescent="0.25">
      <c r="A84" s="229"/>
      <c r="B84" s="228"/>
      <c r="C84" s="228"/>
      <c r="D84" s="228"/>
      <c r="E84" s="228"/>
      <c r="F84" s="228"/>
      <c r="G84" s="228"/>
    </row>
    <row r="85" spans="1:7" x14ac:dyDescent="0.25">
      <c r="A85" s="229"/>
      <c r="B85" s="228"/>
      <c r="C85" s="228"/>
      <c r="D85" s="228"/>
      <c r="E85" s="228"/>
      <c r="F85" s="228"/>
      <c r="G85" s="228"/>
    </row>
    <row r="86" spans="1:7" x14ac:dyDescent="0.25">
      <c r="A86" s="229"/>
      <c r="B86" s="228"/>
      <c r="C86" s="228"/>
      <c r="D86" s="228"/>
      <c r="E86" s="228"/>
      <c r="F86" s="228"/>
      <c r="G86" s="228"/>
    </row>
    <row r="87" spans="1:7" x14ac:dyDescent="0.25">
      <c r="A87" s="229"/>
      <c r="B87" s="228"/>
      <c r="C87" s="228"/>
      <c r="D87" s="228"/>
      <c r="E87" s="228"/>
      <c r="F87" s="228"/>
      <c r="G87" s="228"/>
    </row>
    <row r="88" spans="1:7" x14ac:dyDescent="0.25">
      <c r="A88" s="229"/>
      <c r="B88" s="228"/>
      <c r="C88" s="228"/>
      <c r="D88" s="228"/>
      <c r="E88" s="228"/>
      <c r="F88" s="228"/>
      <c r="G88" s="228"/>
    </row>
    <row r="89" spans="1:7" x14ac:dyDescent="0.25">
      <c r="A89" s="229"/>
      <c r="B89" s="228"/>
      <c r="C89" s="228"/>
      <c r="D89" s="228"/>
      <c r="E89" s="228"/>
      <c r="F89" s="228"/>
      <c r="G89" s="228"/>
    </row>
    <row r="90" spans="1:7" x14ac:dyDescent="0.25">
      <c r="A90" s="229"/>
      <c r="B90" s="228"/>
      <c r="C90" s="228"/>
      <c r="D90" s="228"/>
      <c r="E90" s="228"/>
      <c r="F90" s="228"/>
      <c r="G90" s="228"/>
    </row>
    <row r="91" spans="1:7" x14ac:dyDescent="0.25">
      <c r="A91" s="229"/>
      <c r="B91" s="228"/>
      <c r="C91" s="228"/>
      <c r="D91" s="228"/>
      <c r="E91" s="228"/>
      <c r="F91" s="228"/>
      <c r="G91" s="228"/>
    </row>
    <row r="92" spans="1:7" x14ac:dyDescent="0.25">
      <c r="A92" s="229"/>
      <c r="B92" s="228"/>
      <c r="C92" s="228"/>
      <c r="D92" s="228"/>
      <c r="E92" s="228"/>
      <c r="F92" s="228"/>
      <c r="G92" s="228"/>
    </row>
    <row r="93" spans="1:7" x14ac:dyDescent="0.25">
      <c r="A93" s="229"/>
      <c r="B93" s="228"/>
      <c r="C93" s="228"/>
      <c r="D93" s="228"/>
      <c r="E93" s="228"/>
      <c r="F93" s="228"/>
      <c r="G93" s="228"/>
    </row>
    <row r="94" spans="1:7" x14ac:dyDescent="0.25">
      <c r="A94" s="229"/>
      <c r="B94" s="228"/>
      <c r="C94" s="228"/>
      <c r="D94" s="228"/>
      <c r="E94" s="228"/>
      <c r="F94" s="228"/>
      <c r="G94" s="228"/>
    </row>
    <row r="95" spans="1:7" x14ac:dyDescent="0.25">
      <c r="A95" s="229"/>
      <c r="B95" s="228"/>
      <c r="C95" s="228"/>
      <c r="D95" s="228"/>
      <c r="E95" s="228"/>
      <c r="F95" s="228"/>
      <c r="G95" s="228"/>
    </row>
    <row r="96" spans="1:7" x14ac:dyDescent="0.25">
      <c r="A96" s="229"/>
      <c r="B96" s="228"/>
      <c r="C96" s="228"/>
      <c r="D96" s="228"/>
      <c r="E96" s="228"/>
      <c r="F96" s="228"/>
      <c r="G96" s="228"/>
    </row>
    <row r="97" spans="1:7" x14ac:dyDescent="0.25">
      <c r="A97" s="229"/>
      <c r="B97" s="228"/>
      <c r="C97" s="228"/>
      <c r="D97" s="228"/>
      <c r="E97" s="228"/>
      <c r="F97" s="228"/>
      <c r="G97" s="228"/>
    </row>
    <row r="98" spans="1:7" x14ac:dyDescent="0.25">
      <c r="A98" s="229"/>
      <c r="B98" s="228"/>
      <c r="C98" s="228"/>
      <c r="D98" s="228"/>
      <c r="E98" s="228"/>
      <c r="F98" s="228"/>
      <c r="G98" s="228"/>
    </row>
    <row r="99" spans="1:7" x14ac:dyDescent="0.25">
      <c r="A99" s="229"/>
      <c r="B99" s="228"/>
      <c r="C99" s="228"/>
      <c r="D99" s="228"/>
      <c r="E99" s="228"/>
      <c r="F99" s="228"/>
      <c r="G99" s="228"/>
    </row>
    <row r="100" spans="1:7" x14ac:dyDescent="0.25">
      <c r="A100" s="229"/>
      <c r="B100" s="228"/>
      <c r="C100" s="228"/>
      <c r="D100" s="228"/>
      <c r="E100" s="228"/>
      <c r="F100" s="228"/>
      <c r="G100" s="228"/>
    </row>
    <row r="101" spans="1:7" x14ac:dyDescent="0.25">
      <c r="A101" s="229"/>
      <c r="B101" s="228"/>
      <c r="C101" s="228"/>
      <c r="D101" s="228"/>
      <c r="E101" s="228"/>
      <c r="F101" s="228"/>
      <c r="G101" s="228"/>
    </row>
    <row r="102" spans="1:7" x14ac:dyDescent="0.25">
      <c r="A102" s="229"/>
      <c r="B102" s="228"/>
      <c r="C102" s="228"/>
      <c r="D102" s="228"/>
      <c r="E102" s="228"/>
      <c r="F102" s="228"/>
      <c r="G102" s="228"/>
    </row>
    <row r="103" spans="1:7" x14ac:dyDescent="0.25">
      <c r="A103" s="229"/>
      <c r="B103" s="228"/>
      <c r="C103" s="228"/>
      <c r="D103" s="228"/>
      <c r="E103" s="228"/>
      <c r="F103" s="228"/>
      <c r="G103" s="228"/>
    </row>
    <row r="104" spans="1:7" x14ac:dyDescent="0.25">
      <c r="A104" s="229"/>
      <c r="B104" s="228"/>
      <c r="C104" s="228"/>
      <c r="D104" s="228"/>
      <c r="E104" s="228"/>
      <c r="F104" s="228"/>
      <c r="G104" s="228"/>
    </row>
    <row r="105" spans="1:7" x14ac:dyDescent="0.25">
      <c r="A105" s="229"/>
      <c r="B105" s="228"/>
      <c r="C105" s="228"/>
      <c r="D105" s="228"/>
      <c r="E105" s="228"/>
      <c r="F105" s="228"/>
      <c r="G105" s="228"/>
    </row>
    <row r="106" spans="1:7" x14ac:dyDescent="0.25">
      <c r="A106" s="229"/>
      <c r="B106" s="228"/>
      <c r="C106" s="228"/>
      <c r="D106" s="228"/>
      <c r="E106" s="228"/>
      <c r="F106" s="228"/>
      <c r="G106" s="228"/>
    </row>
    <row r="107" spans="1:7" x14ac:dyDescent="0.25">
      <c r="A107" s="229"/>
      <c r="B107" s="228"/>
      <c r="C107" s="228"/>
      <c r="D107" s="228"/>
      <c r="E107" s="228"/>
      <c r="F107" s="228"/>
      <c r="G107" s="228"/>
    </row>
    <row r="108" spans="1:7" x14ac:dyDescent="0.25">
      <c r="A108" s="229"/>
      <c r="B108" s="228"/>
      <c r="C108" s="228"/>
      <c r="D108" s="228"/>
      <c r="E108" s="228"/>
      <c r="F108" s="228"/>
      <c r="G108" s="228"/>
    </row>
    <row r="109" spans="1:7" x14ac:dyDescent="0.25">
      <c r="A109" s="229"/>
      <c r="B109" s="228"/>
      <c r="C109" s="228"/>
      <c r="D109" s="228"/>
      <c r="E109" s="228"/>
      <c r="F109" s="228"/>
      <c r="G109" s="228"/>
    </row>
    <row r="110" spans="1:7" x14ac:dyDescent="0.25">
      <c r="A110" s="229"/>
      <c r="B110" s="228"/>
      <c r="C110" s="228"/>
      <c r="D110" s="228"/>
      <c r="E110" s="228"/>
      <c r="F110" s="228"/>
      <c r="G110" s="228"/>
    </row>
    <row r="111" spans="1:7" x14ac:dyDescent="0.25">
      <c r="A111" s="229"/>
      <c r="B111" s="228"/>
      <c r="C111" s="228"/>
      <c r="D111" s="228"/>
      <c r="E111" s="228"/>
      <c r="F111" s="228"/>
      <c r="G111" s="228"/>
    </row>
    <row r="112" spans="1:7" x14ac:dyDescent="0.25">
      <c r="A112" s="229"/>
      <c r="B112" s="228"/>
      <c r="C112" s="228"/>
      <c r="D112" s="228"/>
      <c r="E112" s="228"/>
      <c r="F112" s="228"/>
      <c r="G112" s="228"/>
    </row>
    <row r="113" spans="1:7" x14ac:dyDescent="0.25">
      <c r="A113" s="229"/>
      <c r="B113" s="228"/>
      <c r="C113" s="228"/>
      <c r="D113" s="228"/>
      <c r="E113" s="228"/>
      <c r="F113" s="228"/>
      <c r="G113" s="228"/>
    </row>
    <row r="114" spans="1:7" x14ac:dyDescent="0.25">
      <c r="A114" s="229"/>
      <c r="B114" s="228"/>
      <c r="C114" s="228"/>
      <c r="D114" s="228"/>
      <c r="E114" s="228"/>
      <c r="F114" s="228"/>
      <c r="G114" s="228"/>
    </row>
    <row r="115" spans="1:7" x14ac:dyDescent="0.25">
      <c r="A115" s="229"/>
      <c r="B115" s="228"/>
      <c r="C115" s="228"/>
      <c r="D115" s="228"/>
      <c r="E115" s="228"/>
      <c r="F115" s="228"/>
      <c r="G115" s="228"/>
    </row>
    <row r="116" spans="1:7" x14ac:dyDescent="0.25">
      <c r="A116" s="229"/>
      <c r="B116" s="228"/>
      <c r="C116" s="228"/>
      <c r="D116" s="228"/>
      <c r="E116" s="228"/>
      <c r="F116" s="228"/>
      <c r="G116" s="228"/>
    </row>
    <row r="117" spans="1:7" x14ac:dyDescent="0.25">
      <c r="A117" s="229"/>
      <c r="B117" s="228"/>
      <c r="C117" s="228"/>
      <c r="D117" s="228"/>
      <c r="E117" s="228"/>
      <c r="F117" s="228"/>
      <c r="G117" s="228"/>
    </row>
    <row r="118" spans="1:7" x14ac:dyDescent="0.25">
      <c r="A118" s="229"/>
      <c r="B118" s="228"/>
      <c r="C118" s="228"/>
      <c r="D118" s="228"/>
      <c r="E118" s="228"/>
      <c r="F118" s="228"/>
      <c r="G118" s="228"/>
    </row>
    <row r="119" spans="1:7" x14ac:dyDescent="0.25">
      <c r="A119" s="229"/>
      <c r="B119" s="228"/>
      <c r="C119" s="228"/>
      <c r="D119" s="228"/>
      <c r="E119" s="228"/>
      <c r="F119" s="228"/>
      <c r="G119" s="228"/>
    </row>
    <row r="120" spans="1:7" x14ac:dyDescent="0.25">
      <c r="A120" s="229"/>
      <c r="B120" s="228"/>
      <c r="C120" s="228"/>
      <c r="D120" s="228"/>
      <c r="E120" s="228"/>
      <c r="F120" s="228"/>
      <c r="G120" s="228"/>
    </row>
    <row r="121" spans="1:7" x14ac:dyDescent="0.25">
      <c r="A121" s="229"/>
      <c r="B121" s="228"/>
      <c r="C121" s="228"/>
      <c r="D121" s="228"/>
      <c r="E121" s="228"/>
      <c r="F121" s="228"/>
      <c r="G121" s="228"/>
    </row>
    <row r="122" spans="1:7" x14ac:dyDescent="0.25">
      <c r="A122" s="229"/>
      <c r="B122" s="228"/>
      <c r="C122" s="228"/>
      <c r="D122" s="228"/>
      <c r="E122" s="228"/>
      <c r="F122" s="228"/>
      <c r="G122" s="228"/>
    </row>
    <row r="123" spans="1:7" x14ac:dyDescent="0.25">
      <c r="A123" s="229"/>
      <c r="B123" s="228"/>
      <c r="C123" s="228"/>
      <c r="D123" s="228"/>
      <c r="E123" s="228"/>
      <c r="F123" s="228"/>
      <c r="G123" s="228"/>
    </row>
    <row r="124" spans="1:7" x14ac:dyDescent="0.25">
      <c r="A124" s="229"/>
      <c r="B124" s="228"/>
      <c r="C124" s="228"/>
      <c r="D124" s="228"/>
      <c r="E124" s="228"/>
      <c r="F124" s="228"/>
      <c r="G124" s="228"/>
    </row>
    <row r="125" spans="1:7" x14ac:dyDescent="0.25">
      <c r="A125" s="229"/>
      <c r="B125" s="228"/>
      <c r="C125" s="228"/>
      <c r="D125" s="228"/>
      <c r="E125" s="228"/>
      <c r="F125" s="228"/>
      <c r="G125" s="228"/>
    </row>
    <row r="126" spans="1:7" x14ac:dyDescent="0.25">
      <c r="A126" s="229"/>
      <c r="B126" s="228"/>
      <c r="C126" s="228"/>
      <c r="D126" s="228"/>
      <c r="E126" s="228"/>
      <c r="F126" s="228"/>
      <c r="G126" s="228"/>
    </row>
    <row r="127" spans="1:7" x14ac:dyDescent="0.25">
      <c r="A127" s="229"/>
      <c r="B127" s="228"/>
      <c r="C127" s="228"/>
      <c r="D127" s="228"/>
      <c r="E127" s="228"/>
      <c r="F127" s="228"/>
      <c r="G127" s="228"/>
    </row>
    <row r="128" spans="1:7" x14ac:dyDescent="0.25">
      <c r="A128" s="229"/>
      <c r="B128" s="228"/>
      <c r="C128" s="228"/>
      <c r="D128" s="228"/>
      <c r="E128" s="228"/>
      <c r="F128" s="228"/>
      <c r="G128" s="228"/>
    </row>
    <row r="129" spans="1:7" x14ac:dyDescent="0.25">
      <c r="A129" s="229"/>
      <c r="B129" s="228"/>
      <c r="C129" s="228"/>
      <c r="D129" s="228"/>
      <c r="E129" s="228"/>
      <c r="F129" s="228"/>
      <c r="G129" s="228"/>
    </row>
    <row r="130" spans="1:7" x14ac:dyDescent="0.25">
      <c r="A130" s="229"/>
      <c r="B130" s="228"/>
      <c r="C130" s="228"/>
      <c r="D130" s="228"/>
      <c r="E130" s="228"/>
      <c r="F130" s="228"/>
      <c r="G130" s="228"/>
    </row>
    <row r="131" spans="1:7" x14ac:dyDescent="0.25">
      <c r="A131" s="229"/>
      <c r="B131" s="228"/>
      <c r="C131" s="228"/>
      <c r="D131" s="228"/>
      <c r="E131" s="228"/>
      <c r="F131" s="228"/>
      <c r="G131" s="228"/>
    </row>
    <row r="132" spans="1:7" x14ac:dyDescent="0.25">
      <c r="A132" s="229"/>
      <c r="B132" s="228"/>
      <c r="C132" s="228"/>
      <c r="D132" s="228"/>
      <c r="E132" s="228"/>
      <c r="F132" s="228"/>
      <c r="G132" s="228"/>
    </row>
    <row r="133" spans="1:7" x14ac:dyDescent="0.25">
      <c r="A133" s="229"/>
      <c r="B133" s="228"/>
      <c r="C133" s="228"/>
      <c r="D133" s="228"/>
      <c r="E133" s="228"/>
      <c r="F133" s="228"/>
      <c r="G133" s="228"/>
    </row>
    <row r="134" spans="1:7" x14ac:dyDescent="0.25">
      <c r="A134" s="229"/>
      <c r="B134" s="228"/>
      <c r="C134" s="228"/>
      <c r="D134" s="228"/>
      <c r="E134" s="228"/>
      <c r="F134" s="228"/>
      <c r="G134" s="228"/>
    </row>
    <row r="135" spans="1:7" x14ac:dyDescent="0.25">
      <c r="A135" s="229"/>
      <c r="B135" s="228"/>
      <c r="C135" s="228"/>
      <c r="D135" s="228"/>
      <c r="E135" s="228"/>
      <c r="F135" s="228"/>
      <c r="G135" s="228"/>
    </row>
    <row r="136" spans="1:7" x14ac:dyDescent="0.25">
      <c r="A136" s="229"/>
      <c r="B136" s="228"/>
      <c r="C136" s="228"/>
      <c r="D136" s="228"/>
      <c r="E136" s="228"/>
      <c r="F136" s="228"/>
      <c r="G136" s="228"/>
    </row>
    <row r="137" spans="1:7" x14ac:dyDescent="0.25">
      <c r="A137" s="229"/>
      <c r="B137" s="228"/>
      <c r="C137" s="228"/>
      <c r="D137" s="228"/>
      <c r="E137" s="228"/>
      <c r="F137" s="228"/>
      <c r="G137" s="228"/>
    </row>
    <row r="138" spans="1:7" x14ac:dyDescent="0.25">
      <c r="A138" s="229"/>
      <c r="B138" s="228"/>
      <c r="C138" s="228"/>
      <c r="D138" s="228"/>
      <c r="E138" s="228"/>
      <c r="F138" s="228"/>
      <c r="G138" s="228"/>
    </row>
    <row r="139" spans="1:7" x14ac:dyDescent="0.25">
      <c r="A139" s="229"/>
      <c r="B139" s="228"/>
      <c r="C139" s="228"/>
      <c r="D139" s="228"/>
      <c r="E139" s="228"/>
      <c r="F139" s="228"/>
      <c r="G139" s="228"/>
    </row>
    <row r="140" spans="1:7" x14ac:dyDescent="0.25">
      <c r="A140" s="229"/>
      <c r="B140" s="228"/>
      <c r="C140" s="228"/>
      <c r="D140" s="228"/>
      <c r="E140" s="228"/>
      <c r="F140" s="228"/>
      <c r="G140" s="228"/>
    </row>
    <row r="141" spans="1:7" x14ac:dyDescent="0.25">
      <c r="A141" s="229"/>
      <c r="B141" s="228"/>
      <c r="C141" s="228"/>
      <c r="D141" s="228"/>
      <c r="E141" s="228"/>
      <c r="F141" s="228"/>
      <c r="G141" s="228"/>
    </row>
    <row r="142" spans="1:7" x14ac:dyDescent="0.25">
      <c r="A142" s="229"/>
      <c r="B142" s="228"/>
      <c r="C142" s="228"/>
      <c r="D142" s="228"/>
      <c r="E142" s="228"/>
      <c r="F142" s="228"/>
      <c r="G142" s="228"/>
    </row>
    <row r="143" spans="1:7" x14ac:dyDescent="0.25">
      <c r="A143" s="229"/>
      <c r="B143" s="228"/>
      <c r="C143" s="228"/>
      <c r="D143" s="228"/>
      <c r="E143" s="228"/>
      <c r="F143" s="228"/>
      <c r="G143" s="228"/>
    </row>
    <row r="144" spans="1:7" x14ac:dyDescent="0.25">
      <c r="A144" s="229"/>
      <c r="B144" s="228"/>
      <c r="C144" s="228"/>
      <c r="D144" s="228"/>
      <c r="E144" s="228"/>
      <c r="F144" s="228"/>
      <c r="G144" s="228"/>
    </row>
    <row r="145" spans="1:7" x14ac:dyDescent="0.25">
      <c r="A145" s="229"/>
      <c r="B145" s="228"/>
      <c r="C145" s="228"/>
      <c r="D145" s="228"/>
      <c r="E145" s="228"/>
      <c r="F145" s="228"/>
      <c r="G145" s="228"/>
    </row>
    <row r="146" spans="1:7" x14ac:dyDescent="0.25">
      <c r="A146" s="229"/>
      <c r="B146" s="228"/>
      <c r="C146" s="228"/>
      <c r="D146" s="228"/>
      <c r="E146" s="228"/>
      <c r="F146" s="228"/>
      <c r="G146" s="228"/>
    </row>
    <row r="147" spans="1:7" x14ac:dyDescent="0.25">
      <c r="A147" s="229"/>
      <c r="B147" s="228"/>
      <c r="C147" s="228"/>
      <c r="D147" s="228"/>
      <c r="E147" s="228"/>
      <c r="F147" s="228"/>
      <c r="G147" s="228"/>
    </row>
    <row r="148" spans="1:7" x14ac:dyDescent="0.25">
      <c r="A148" s="229"/>
      <c r="B148" s="228"/>
      <c r="C148" s="228"/>
      <c r="D148" s="228"/>
      <c r="E148" s="228"/>
      <c r="F148" s="228"/>
      <c r="G148" s="228"/>
    </row>
    <row r="149" spans="1:7" x14ac:dyDescent="0.25">
      <c r="A149" s="229"/>
      <c r="B149" s="228"/>
      <c r="C149" s="228"/>
      <c r="D149" s="228"/>
      <c r="E149" s="228"/>
      <c r="F149" s="228"/>
      <c r="G149" s="228"/>
    </row>
    <row r="150" spans="1:7" x14ac:dyDescent="0.25">
      <c r="A150" s="229"/>
      <c r="B150" s="228"/>
      <c r="C150" s="228"/>
      <c r="D150" s="228"/>
      <c r="E150" s="228"/>
      <c r="F150" s="228"/>
      <c r="G150" s="228"/>
    </row>
    <row r="151" spans="1:7" x14ac:dyDescent="0.25">
      <c r="A151" s="229"/>
      <c r="B151" s="228"/>
      <c r="C151" s="228"/>
      <c r="D151" s="228"/>
      <c r="E151" s="228"/>
      <c r="F151" s="228"/>
      <c r="G151" s="228"/>
    </row>
    <row r="152" spans="1:7" x14ac:dyDescent="0.25">
      <c r="A152" s="229"/>
      <c r="B152" s="228"/>
      <c r="C152" s="228"/>
      <c r="D152" s="228"/>
      <c r="E152" s="228"/>
      <c r="F152" s="228"/>
      <c r="G152" s="228"/>
    </row>
    <row r="153" spans="1:7" x14ac:dyDescent="0.25">
      <c r="A153" s="229"/>
      <c r="B153" s="228"/>
      <c r="C153" s="228"/>
      <c r="D153" s="228"/>
      <c r="E153" s="228"/>
      <c r="F153" s="228"/>
      <c r="G153" s="228"/>
    </row>
    <row r="154" spans="1:7" x14ac:dyDescent="0.25">
      <c r="A154" s="229"/>
      <c r="B154" s="228"/>
      <c r="C154" s="228"/>
      <c r="D154" s="228"/>
      <c r="E154" s="228"/>
      <c r="F154" s="228"/>
      <c r="G154" s="228"/>
    </row>
    <row r="155" spans="1:7" x14ac:dyDescent="0.25">
      <c r="A155" s="229"/>
      <c r="B155" s="228"/>
      <c r="C155" s="228"/>
      <c r="D155" s="228"/>
      <c r="E155" s="228"/>
      <c r="F155" s="228"/>
      <c r="G155" s="228"/>
    </row>
    <row r="156" spans="1:7" x14ac:dyDescent="0.25">
      <c r="A156" s="229"/>
      <c r="B156" s="228"/>
      <c r="C156" s="228"/>
      <c r="D156" s="228"/>
      <c r="E156" s="228"/>
      <c r="F156" s="228"/>
      <c r="G156" s="228"/>
    </row>
    <row r="157" spans="1:7" x14ac:dyDescent="0.25">
      <c r="A157" s="229"/>
      <c r="B157" s="228"/>
      <c r="C157" s="228"/>
      <c r="D157" s="228"/>
      <c r="E157" s="228"/>
      <c r="F157" s="228"/>
      <c r="G157" s="228"/>
    </row>
    <row r="158" spans="1:7" x14ac:dyDescent="0.25">
      <c r="A158" s="229"/>
      <c r="B158" s="228"/>
      <c r="C158" s="228"/>
      <c r="D158" s="228"/>
      <c r="E158" s="228"/>
      <c r="F158" s="228"/>
      <c r="G158" s="228"/>
    </row>
    <row r="159" spans="1:7" x14ac:dyDescent="0.25">
      <c r="A159" s="229"/>
      <c r="B159" s="228"/>
      <c r="C159" s="228"/>
      <c r="D159" s="228"/>
      <c r="E159" s="228"/>
      <c r="F159" s="228"/>
      <c r="G159" s="228"/>
    </row>
    <row r="160" spans="1:7" x14ac:dyDescent="0.25">
      <c r="A160" s="229"/>
      <c r="B160" s="228"/>
      <c r="C160" s="228"/>
      <c r="D160" s="228"/>
      <c r="E160" s="228"/>
      <c r="F160" s="228"/>
      <c r="G160" s="228"/>
    </row>
    <row r="161" spans="1:7" x14ac:dyDescent="0.25">
      <c r="A161" s="229"/>
      <c r="B161" s="228"/>
      <c r="C161" s="228"/>
      <c r="D161" s="228"/>
      <c r="E161" s="228"/>
      <c r="F161" s="228"/>
      <c r="G161" s="228"/>
    </row>
    <row r="162" spans="1:7" x14ac:dyDescent="0.25">
      <c r="A162" s="229"/>
      <c r="B162" s="228"/>
      <c r="C162" s="228"/>
      <c r="D162" s="228"/>
      <c r="E162" s="228"/>
      <c r="F162" s="228"/>
      <c r="G162" s="228"/>
    </row>
    <row r="163" spans="1:7" x14ac:dyDescent="0.25">
      <c r="A163" s="229"/>
      <c r="B163" s="228"/>
      <c r="C163" s="228"/>
      <c r="D163" s="228"/>
      <c r="E163" s="228"/>
      <c r="F163" s="228"/>
      <c r="G163" s="228"/>
    </row>
    <row r="164" spans="1:7" x14ac:dyDescent="0.25">
      <c r="A164" s="229"/>
      <c r="B164" s="228"/>
      <c r="C164" s="228"/>
      <c r="D164" s="228"/>
      <c r="E164" s="228"/>
      <c r="F164" s="228"/>
      <c r="G164" s="228"/>
    </row>
    <row r="165" spans="1:7" x14ac:dyDescent="0.25">
      <c r="A165" s="229"/>
      <c r="B165" s="228"/>
      <c r="C165" s="228"/>
      <c r="D165" s="228"/>
      <c r="E165" s="228"/>
      <c r="F165" s="228"/>
      <c r="G165" s="228"/>
    </row>
    <row r="166" spans="1:7" x14ac:dyDescent="0.25">
      <c r="A166" s="229"/>
      <c r="B166" s="228"/>
      <c r="C166" s="228"/>
      <c r="D166" s="228"/>
      <c r="E166" s="228"/>
      <c r="F166" s="228"/>
      <c r="G166" s="228"/>
    </row>
    <row r="167" spans="1:7" x14ac:dyDescent="0.25">
      <c r="A167" s="229"/>
      <c r="B167" s="228"/>
      <c r="C167" s="228"/>
      <c r="D167" s="228"/>
      <c r="E167" s="228"/>
      <c r="F167" s="228"/>
      <c r="G167" s="228"/>
    </row>
    <row r="168" spans="1:7" x14ac:dyDescent="0.25">
      <c r="A168" s="229"/>
      <c r="B168" s="228"/>
      <c r="C168" s="228"/>
      <c r="D168" s="228"/>
      <c r="E168" s="228"/>
      <c r="F168" s="228"/>
      <c r="G168" s="228"/>
    </row>
    <row r="169" spans="1:7" x14ac:dyDescent="0.25">
      <c r="A169" s="229"/>
      <c r="B169" s="228"/>
      <c r="C169" s="228"/>
      <c r="D169" s="228"/>
      <c r="E169" s="228"/>
      <c r="F169" s="228"/>
      <c r="G169" s="228"/>
    </row>
    <row r="170" spans="1:7" x14ac:dyDescent="0.25">
      <c r="A170" s="229"/>
      <c r="B170" s="228"/>
      <c r="C170" s="228"/>
      <c r="D170" s="228"/>
      <c r="E170" s="228"/>
      <c r="F170" s="228"/>
      <c r="G170" s="228"/>
    </row>
    <row r="171" spans="1:7" x14ac:dyDescent="0.25">
      <c r="A171" s="229"/>
      <c r="B171" s="228"/>
      <c r="C171" s="228"/>
      <c r="D171" s="228"/>
      <c r="E171" s="228"/>
      <c r="F171" s="228"/>
      <c r="G171" s="228"/>
    </row>
    <row r="172" spans="1:7" x14ac:dyDescent="0.25">
      <c r="A172" s="229"/>
      <c r="B172" s="228"/>
      <c r="C172" s="228"/>
      <c r="D172" s="228"/>
      <c r="E172" s="228"/>
      <c r="F172" s="228"/>
      <c r="G172" s="228"/>
    </row>
    <row r="173" spans="1:7" x14ac:dyDescent="0.25">
      <c r="A173" s="229"/>
      <c r="B173" s="228"/>
      <c r="C173" s="228"/>
      <c r="D173" s="228"/>
      <c r="E173" s="228"/>
      <c r="F173" s="228"/>
      <c r="G173" s="228"/>
    </row>
    <row r="174" spans="1:7" x14ac:dyDescent="0.25">
      <c r="A174" s="229"/>
      <c r="B174" s="228"/>
      <c r="C174" s="228"/>
      <c r="D174" s="228"/>
      <c r="E174" s="228"/>
      <c r="F174" s="228"/>
      <c r="G174" s="228"/>
    </row>
    <row r="175" spans="1:7" x14ac:dyDescent="0.25">
      <c r="A175" s="229"/>
      <c r="B175" s="228"/>
      <c r="C175" s="228"/>
      <c r="D175" s="228"/>
      <c r="E175" s="228"/>
      <c r="F175" s="228"/>
      <c r="G175" s="228"/>
    </row>
    <row r="176" spans="1:7" x14ac:dyDescent="0.25">
      <c r="A176" s="229"/>
      <c r="B176" s="228"/>
      <c r="C176" s="228"/>
      <c r="D176" s="228"/>
      <c r="E176" s="228"/>
      <c r="F176" s="228"/>
      <c r="G176" s="228"/>
    </row>
    <row r="177" spans="1:7" x14ac:dyDescent="0.25">
      <c r="A177" s="229"/>
      <c r="B177" s="228"/>
      <c r="C177" s="228"/>
      <c r="D177" s="228"/>
      <c r="E177" s="228"/>
      <c r="F177" s="228"/>
      <c r="G177" s="228"/>
    </row>
    <row r="178" spans="1:7" x14ac:dyDescent="0.25">
      <c r="A178" s="229"/>
      <c r="B178" s="228"/>
      <c r="C178" s="228"/>
      <c r="D178" s="228"/>
      <c r="E178" s="228"/>
      <c r="F178" s="228"/>
      <c r="G178" s="228"/>
    </row>
    <row r="179" spans="1:7" x14ac:dyDescent="0.25">
      <c r="A179" s="229"/>
      <c r="B179" s="228"/>
      <c r="C179" s="228"/>
      <c r="D179" s="228"/>
      <c r="E179" s="228"/>
      <c r="F179" s="228"/>
      <c r="G179" s="228"/>
    </row>
    <row r="180" spans="1:7" x14ac:dyDescent="0.25">
      <c r="A180" s="229"/>
      <c r="B180" s="228"/>
      <c r="C180" s="228"/>
      <c r="D180" s="228"/>
      <c r="E180" s="228"/>
      <c r="F180" s="228"/>
      <c r="G180" s="228"/>
    </row>
    <row r="181" spans="1:7" x14ac:dyDescent="0.25">
      <c r="A181" s="229"/>
      <c r="B181" s="228"/>
      <c r="C181" s="228"/>
      <c r="D181" s="228"/>
      <c r="E181" s="228"/>
      <c r="F181" s="228"/>
      <c r="G181" s="228"/>
    </row>
    <row r="182" spans="1:7" x14ac:dyDescent="0.25">
      <c r="A182" s="229"/>
      <c r="B182" s="228"/>
      <c r="C182" s="228"/>
      <c r="D182" s="228"/>
      <c r="E182" s="228"/>
      <c r="F182" s="228"/>
      <c r="G182" s="228"/>
    </row>
    <row r="183" spans="1:7" x14ac:dyDescent="0.25">
      <c r="A183" s="229"/>
      <c r="B183" s="228"/>
      <c r="C183" s="228"/>
      <c r="D183" s="228"/>
      <c r="E183" s="228"/>
      <c r="F183" s="228"/>
      <c r="G183" s="228"/>
    </row>
    <row r="184" spans="1:7" x14ac:dyDescent="0.25">
      <c r="A184" s="229"/>
      <c r="B184" s="228"/>
      <c r="C184" s="228"/>
      <c r="D184" s="228"/>
      <c r="E184" s="228"/>
      <c r="F184" s="228"/>
      <c r="G184" s="228"/>
    </row>
    <row r="185" spans="1:7" x14ac:dyDescent="0.25">
      <c r="A185" s="229"/>
      <c r="B185" s="228"/>
      <c r="C185" s="228"/>
      <c r="D185" s="228"/>
      <c r="E185" s="228"/>
      <c r="F185" s="228"/>
      <c r="G185" s="228"/>
    </row>
    <row r="186" spans="1:7" x14ac:dyDescent="0.25">
      <c r="A186" s="229"/>
      <c r="B186" s="228"/>
      <c r="C186" s="228"/>
      <c r="D186" s="228"/>
      <c r="E186" s="228"/>
      <c r="F186" s="228"/>
      <c r="G186" s="228"/>
    </row>
    <row r="187" spans="1:7" x14ac:dyDescent="0.25">
      <c r="A187" s="229"/>
      <c r="B187" s="228"/>
      <c r="C187" s="228"/>
      <c r="D187" s="228"/>
      <c r="E187" s="228"/>
      <c r="F187" s="228"/>
      <c r="G187" s="228"/>
    </row>
    <row r="188" spans="1:7" x14ac:dyDescent="0.25">
      <c r="A188" s="229"/>
      <c r="B188" s="228"/>
      <c r="C188" s="228"/>
      <c r="D188" s="228"/>
      <c r="E188" s="228"/>
      <c r="F188" s="228"/>
      <c r="G188" s="228"/>
    </row>
    <row r="189" spans="1:7" x14ac:dyDescent="0.25">
      <c r="A189" s="229"/>
      <c r="B189" s="228"/>
      <c r="C189" s="228"/>
      <c r="D189" s="228"/>
      <c r="E189" s="228"/>
      <c r="F189" s="228"/>
      <c r="G189" s="228"/>
    </row>
    <row r="190" spans="1:7" x14ac:dyDescent="0.25">
      <c r="A190" s="229"/>
      <c r="B190" s="228"/>
      <c r="C190" s="228"/>
      <c r="D190" s="228"/>
      <c r="E190" s="228"/>
      <c r="F190" s="228"/>
      <c r="G190" s="228"/>
    </row>
    <row r="191" spans="1:7" x14ac:dyDescent="0.25">
      <c r="A191" s="229"/>
      <c r="B191" s="228"/>
      <c r="C191" s="228"/>
      <c r="D191" s="228"/>
      <c r="E191" s="228"/>
      <c r="F191" s="228"/>
      <c r="G191" s="228"/>
    </row>
    <row r="192" spans="1:7" x14ac:dyDescent="0.25">
      <c r="A192" s="229"/>
      <c r="B192" s="228"/>
      <c r="C192" s="228"/>
      <c r="D192" s="228"/>
      <c r="E192" s="228"/>
      <c r="F192" s="228"/>
      <c r="G192" s="228"/>
    </row>
    <row r="193" spans="1:7" x14ac:dyDescent="0.25">
      <c r="A193" s="229"/>
      <c r="B193" s="228"/>
      <c r="C193" s="228"/>
      <c r="D193" s="228"/>
      <c r="E193" s="228"/>
      <c r="F193" s="228"/>
      <c r="G193" s="228"/>
    </row>
    <row r="194" spans="1:7" x14ac:dyDescent="0.25">
      <c r="A194" s="229"/>
      <c r="B194" s="228"/>
      <c r="C194" s="228"/>
      <c r="D194" s="228"/>
      <c r="E194" s="228"/>
      <c r="F194" s="228"/>
      <c r="G194" s="228"/>
    </row>
    <row r="195" spans="1:7" x14ac:dyDescent="0.25">
      <c r="A195" s="229"/>
      <c r="B195" s="228"/>
      <c r="C195" s="228"/>
      <c r="D195" s="228"/>
      <c r="E195" s="228"/>
      <c r="F195" s="228"/>
      <c r="G195" s="228"/>
    </row>
    <row r="196" spans="1:7" x14ac:dyDescent="0.25">
      <c r="A196" s="229"/>
      <c r="B196" s="228"/>
      <c r="C196" s="228"/>
      <c r="D196" s="228"/>
      <c r="E196" s="228"/>
      <c r="F196" s="228"/>
      <c r="G196" s="228"/>
    </row>
    <row r="197" spans="1:7" x14ac:dyDescent="0.25">
      <c r="A197" s="229"/>
      <c r="B197" s="228"/>
      <c r="C197" s="228"/>
      <c r="D197" s="228"/>
      <c r="E197" s="228"/>
      <c r="F197" s="228"/>
      <c r="G197" s="228"/>
    </row>
    <row r="198" spans="1:7" x14ac:dyDescent="0.25">
      <c r="A198" s="229"/>
      <c r="B198" s="228"/>
      <c r="C198" s="228"/>
      <c r="D198" s="228"/>
      <c r="E198" s="228"/>
      <c r="F198" s="228"/>
      <c r="G198" s="228"/>
    </row>
    <row r="199" spans="1:7" x14ac:dyDescent="0.25">
      <c r="A199" s="229"/>
      <c r="B199" s="228"/>
      <c r="C199" s="228"/>
      <c r="D199" s="228"/>
      <c r="E199" s="228"/>
      <c r="F199" s="228"/>
      <c r="G199" s="228"/>
    </row>
    <row r="200" spans="1:7" x14ac:dyDescent="0.25">
      <c r="A200" s="229"/>
      <c r="B200" s="228"/>
      <c r="C200" s="228"/>
      <c r="D200" s="228"/>
      <c r="E200" s="228"/>
      <c r="F200" s="228"/>
      <c r="G200" s="228"/>
    </row>
    <row r="201" spans="1:7" x14ac:dyDescent="0.25">
      <c r="A201" s="229"/>
      <c r="B201" s="228"/>
      <c r="C201" s="228"/>
      <c r="D201" s="228"/>
      <c r="E201" s="228"/>
      <c r="F201" s="228"/>
      <c r="G201" s="228"/>
    </row>
    <row r="202" spans="1:7" x14ac:dyDescent="0.25">
      <c r="A202" s="229"/>
      <c r="B202" s="228"/>
      <c r="C202" s="228"/>
      <c r="D202" s="228"/>
      <c r="E202" s="228"/>
      <c r="F202" s="228"/>
      <c r="G202" s="228"/>
    </row>
    <row r="203" spans="1:7" x14ac:dyDescent="0.25">
      <c r="A203" s="229"/>
      <c r="B203" s="228"/>
      <c r="C203" s="228"/>
      <c r="D203" s="228"/>
      <c r="E203" s="228"/>
      <c r="F203" s="228"/>
      <c r="G203" s="228"/>
    </row>
    <row r="204" spans="1:7" x14ac:dyDescent="0.25">
      <c r="A204" s="229"/>
      <c r="B204" s="228"/>
      <c r="C204" s="228"/>
      <c r="D204" s="228"/>
      <c r="E204" s="228"/>
      <c r="F204" s="228"/>
      <c r="G204" s="228"/>
    </row>
    <row r="205" spans="1:7" x14ac:dyDescent="0.25">
      <c r="A205" s="229"/>
      <c r="B205" s="228"/>
      <c r="C205" s="228"/>
      <c r="D205" s="228"/>
      <c r="E205" s="228"/>
      <c r="F205" s="228"/>
      <c r="G205" s="228"/>
    </row>
    <row r="206" spans="1:7" x14ac:dyDescent="0.25">
      <c r="A206" s="229"/>
      <c r="B206" s="228"/>
      <c r="C206" s="228"/>
      <c r="D206" s="228"/>
      <c r="E206" s="228"/>
      <c r="F206" s="228"/>
      <c r="G206" s="228"/>
    </row>
    <row r="207" spans="1:7" x14ac:dyDescent="0.25">
      <c r="A207" s="229"/>
      <c r="B207" s="228"/>
      <c r="C207" s="228"/>
      <c r="D207" s="228"/>
      <c r="E207" s="228"/>
      <c r="F207" s="228"/>
      <c r="G207" s="228"/>
    </row>
    <row r="208" spans="1:7" x14ac:dyDescent="0.25">
      <c r="A208" s="229"/>
      <c r="B208" s="228"/>
      <c r="C208" s="228"/>
      <c r="D208" s="228"/>
      <c r="E208" s="228"/>
      <c r="F208" s="228"/>
      <c r="G208" s="228"/>
    </row>
    <row r="209" spans="1:7" x14ac:dyDescent="0.25">
      <c r="A209" s="229"/>
      <c r="B209" s="228"/>
      <c r="C209" s="228"/>
      <c r="D209" s="228"/>
      <c r="E209" s="228"/>
      <c r="F209" s="228"/>
      <c r="G209" s="228"/>
    </row>
    <row r="210" spans="1:7" x14ac:dyDescent="0.25">
      <c r="A210" s="229"/>
      <c r="B210" s="228"/>
      <c r="C210" s="228"/>
      <c r="D210" s="228"/>
      <c r="E210" s="228"/>
      <c r="F210" s="228"/>
      <c r="G210" s="228"/>
    </row>
    <row r="211" spans="1:7" x14ac:dyDescent="0.25">
      <c r="A211" s="229"/>
      <c r="B211" s="228"/>
      <c r="C211" s="228"/>
      <c r="D211" s="228"/>
      <c r="E211" s="228"/>
      <c r="F211" s="228"/>
      <c r="G211" s="228"/>
    </row>
    <row r="212" spans="1:7" x14ac:dyDescent="0.25">
      <c r="A212" s="229"/>
      <c r="B212" s="228"/>
      <c r="C212" s="228"/>
      <c r="D212" s="228"/>
      <c r="E212" s="228"/>
      <c r="F212" s="228"/>
      <c r="G212" s="228"/>
    </row>
    <row r="213" spans="1:7" x14ac:dyDescent="0.25">
      <c r="A213" s="229"/>
      <c r="B213" s="228"/>
      <c r="C213" s="228"/>
      <c r="D213" s="228"/>
      <c r="E213" s="228"/>
      <c r="F213" s="228"/>
      <c r="G213" s="228"/>
    </row>
    <row r="214" spans="1:7" x14ac:dyDescent="0.25">
      <c r="A214" s="229"/>
      <c r="B214" s="228"/>
      <c r="C214" s="228"/>
      <c r="D214" s="228"/>
      <c r="E214" s="228"/>
      <c r="F214" s="228"/>
      <c r="G214" s="228"/>
    </row>
    <row r="215" spans="1:7" x14ac:dyDescent="0.25">
      <c r="A215" s="229"/>
      <c r="B215" s="228"/>
      <c r="C215" s="228"/>
      <c r="D215" s="228"/>
      <c r="E215" s="228"/>
      <c r="F215" s="228"/>
      <c r="G215" s="228"/>
    </row>
    <row r="216" spans="1:7" x14ac:dyDescent="0.25">
      <c r="A216" s="229"/>
      <c r="B216" s="228"/>
      <c r="C216" s="228"/>
      <c r="D216" s="228"/>
      <c r="E216" s="228"/>
      <c r="F216" s="228"/>
      <c r="G216" s="228"/>
    </row>
    <row r="217" spans="1:7" x14ac:dyDescent="0.25">
      <c r="A217" s="229"/>
      <c r="B217" s="228"/>
      <c r="C217" s="228"/>
      <c r="D217" s="228"/>
      <c r="E217" s="228"/>
      <c r="F217" s="228"/>
      <c r="G217" s="228"/>
    </row>
    <row r="218" spans="1:7" x14ac:dyDescent="0.25">
      <c r="A218" s="229"/>
      <c r="B218" s="228"/>
      <c r="C218" s="228"/>
      <c r="D218" s="228"/>
      <c r="E218" s="228"/>
      <c r="F218" s="228"/>
      <c r="G218" s="228"/>
    </row>
    <row r="219" spans="1:7" x14ac:dyDescent="0.25">
      <c r="A219" s="229"/>
      <c r="B219" s="228"/>
      <c r="C219" s="228"/>
      <c r="D219" s="228"/>
      <c r="E219" s="228"/>
      <c r="F219" s="228"/>
      <c r="G219" s="228"/>
    </row>
    <row r="220" spans="1:7" x14ac:dyDescent="0.25">
      <c r="A220" s="229"/>
      <c r="B220" s="228"/>
      <c r="C220" s="228"/>
      <c r="D220" s="228"/>
      <c r="E220" s="228"/>
      <c r="F220" s="228"/>
      <c r="G220" s="228"/>
    </row>
    <row r="221" spans="1:7" x14ac:dyDescent="0.25">
      <c r="A221" s="229"/>
      <c r="B221" s="228"/>
      <c r="C221" s="228"/>
      <c r="D221" s="228"/>
      <c r="E221" s="228"/>
      <c r="F221" s="228"/>
      <c r="G221" s="228"/>
    </row>
    <row r="222" spans="1:7" x14ac:dyDescent="0.25">
      <c r="A222" s="229"/>
      <c r="B222" s="228"/>
      <c r="C222" s="228"/>
      <c r="D222" s="228"/>
      <c r="E222" s="228"/>
      <c r="F222" s="228"/>
      <c r="G222" s="228"/>
    </row>
    <row r="223" spans="1:7" x14ac:dyDescent="0.25">
      <c r="A223" s="229"/>
      <c r="B223" s="228"/>
      <c r="C223" s="228"/>
      <c r="D223" s="228"/>
      <c r="E223" s="228"/>
      <c r="F223" s="228"/>
      <c r="G223" s="228"/>
    </row>
    <row r="224" spans="1:7" x14ac:dyDescent="0.25">
      <c r="A224" s="229"/>
      <c r="B224" s="228"/>
      <c r="C224" s="228"/>
      <c r="D224" s="228"/>
      <c r="E224" s="228"/>
      <c r="F224" s="228"/>
      <c r="G224" s="228"/>
    </row>
    <row r="225" spans="1:7" x14ac:dyDescent="0.25">
      <c r="A225" s="229"/>
      <c r="B225" s="228"/>
      <c r="C225" s="228"/>
      <c r="D225" s="228"/>
      <c r="E225" s="228"/>
      <c r="F225" s="228"/>
      <c r="G225" s="228"/>
    </row>
    <row r="226" spans="1:7" x14ac:dyDescent="0.25">
      <c r="A226" s="229"/>
      <c r="B226" s="228"/>
      <c r="C226" s="228"/>
      <c r="D226" s="228"/>
      <c r="E226" s="228"/>
      <c r="F226" s="228"/>
      <c r="G226" s="228"/>
    </row>
    <row r="227" spans="1:7" x14ac:dyDescent="0.25">
      <c r="A227" s="229"/>
      <c r="B227" s="228"/>
      <c r="C227" s="228"/>
      <c r="D227" s="228"/>
      <c r="E227" s="228"/>
      <c r="F227" s="228"/>
      <c r="G227" s="228"/>
    </row>
    <row r="228" spans="1:7" x14ac:dyDescent="0.25">
      <c r="A228" s="229"/>
      <c r="B228" s="228"/>
      <c r="C228" s="228"/>
      <c r="D228" s="228"/>
      <c r="E228" s="228"/>
      <c r="F228" s="228"/>
      <c r="G228" s="228"/>
    </row>
    <row r="229" spans="1:7" x14ac:dyDescent="0.25">
      <c r="A229" s="229"/>
      <c r="B229" s="228"/>
      <c r="C229" s="228"/>
      <c r="D229" s="228"/>
      <c r="E229" s="228"/>
      <c r="F229" s="228"/>
      <c r="G229" s="228"/>
    </row>
    <row r="230" spans="1:7" x14ac:dyDescent="0.25">
      <c r="A230" s="229"/>
      <c r="B230" s="228"/>
      <c r="C230" s="228"/>
      <c r="D230" s="228"/>
      <c r="E230" s="228"/>
      <c r="F230" s="228"/>
      <c r="G230" s="228"/>
    </row>
    <row r="231" spans="1:7" x14ac:dyDescent="0.25">
      <c r="A231" s="229"/>
      <c r="B231" s="228"/>
      <c r="C231" s="228"/>
      <c r="D231" s="228"/>
      <c r="E231" s="228"/>
      <c r="F231" s="228"/>
      <c r="G231" s="228"/>
    </row>
    <row r="232" spans="1:7" x14ac:dyDescent="0.25">
      <c r="A232" s="229"/>
      <c r="B232" s="228"/>
      <c r="C232" s="228"/>
      <c r="D232" s="228"/>
      <c r="E232" s="228"/>
      <c r="F232" s="228"/>
      <c r="G232" s="228"/>
    </row>
    <row r="233" spans="1:7" x14ac:dyDescent="0.25">
      <c r="A233" s="229"/>
      <c r="B233" s="228"/>
      <c r="C233" s="228"/>
      <c r="D233" s="228"/>
      <c r="E233" s="228"/>
      <c r="F233" s="228"/>
      <c r="G233" s="228"/>
    </row>
    <row r="234" spans="1:7" x14ac:dyDescent="0.25">
      <c r="A234" s="229"/>
      <c r="B234" s="228"/>
      <c r="C234" s="228"/>
      <c r="D234" s="228"/>
      <c r="E234" s="228"/>
      <c r="F234" s="228"/>
      <c r="G234" s="228"/>
    </row>
    <row r="235" spans="1:7" x14ac:dyDescent="0.25">
      <c r="A235" s="229"/>
      <c r="B235" s="228"/>
      <c r="C235" s="228"/>
      <c r="D235" s="228"/>
      <c r="E235" s="228"/>
      <c r="F235" s="228"/>
      <c r="G235" s="228"/>
    </row>
    <row r="236" spans="1:7" x14ac:dyDescent="0.25">
      <c r="A236" s="229"/>
      <c r="B236" s="228"/>
      <c r="C236" s="228"/>
      <c r="D236" s="228"/>
      <c r="E236" s="228"/>
      <c r="F236" s="228"/>
      <c r="G236" s="228"/>
    </row>
    <row r="237" spans="1:7" x14ac:dyDescent="0.25">
      <c r="A237" s="229"/>
      <c r="B237" s="228"/>
      <c r="C237" s="228"/>
      <c r="D237" s="228"/>
      <c r="E237" s="228"/>
      <c r="F237" s="228"/>
      <c r="G237" s="228"/>
    </row>
    <row r="238" spans="1:7" x14ac:dyDescent="0.25">
      <c r="A238" s="229"/>
      <c r="B238" s="228"/>
      <c r="C238" s="228"/>
      <c r="D238" s="228"/>
      <c r="E238" s="228"/>
      <c r="F238" s="228"/>
      <c r="G238" s="228"/>
    </row>
    <row r="239" spans="1:7" x14ac:dyDescent="0.25">
      <c r="A239" s="229"/>
      <c r="B239" s="228"/>
      <c r="C239" s="228"/>
      <c r="D239" s="228"/>
      <c r="E239" s="228"/>
      <c r="F239" s="228"/>
      <c r="G239" s="228"/>
    </row>
    <row r="240" spans="1:7" x14ac:dyDescent="0.25">
      <c r="A240" s="229"/>
      <c r="B240" s="228"/>
      <c r="C240" s="228"/>
      <c r="D240" s="228"/>
      <c r="E240" s="228"/>
      <c r="F240" s="228"/>
      <c r="G240" s="228"/>
    </row>
    <row r="241" spans="1:7" x14ac:dyDescent="0.25">
      <c r="A241" s="229"/>
      <c r="B241" s="228"/>
      <c r="C241" s="228"/>
      <c r="D241" s="228"/>
      <c r="E241" s="228"/>
      <c r="F241" s="228"/>
      <c r="G241" s="228"/>
    </row>
    <row r="242" spans="1:7" x14ac:dyDescent="0.25">
      <c r="A242" s="229"/>
      <c r="B242" s="228"/>
      <c r="C242" s="228"/>
      <c r="D242" s="228"/>
      <c r="E242" s="228"/>
      <c r="F242" s="228"/>
      <c r="G242" s="228"/>
    </row>
    <row r="243" spans="1:7" x14ac:dyDescent="0.25">
      <c r="A243" s="229"/>
      <c r="B243" s="228"/>
      <c r="C243" s="228"/>
      <c r="D243" s="228"/>
      <c r="E243" s="228"/>
      <c r="F243" s="228"/>
      <c r="G243" s="228"/>
    </row>
    <row r="244" spans="1:7" x14ac:dyDescent="0.25">
      <c r="A244" s="229"/>
      <c r="B244" s="228"/>
      <c r="C244" s="228"/>
      <c r="D244" s="228"/>
      <c r="E244" s="228"/>
      <c r="F244" s="228"/>
      <c r="G244" s="228"/>
    </row>
    <row r="245" spans="1:7" x14ac:dyDescent="0.25">
      <c r="A245" s="229"/>
      <c r="B245" s="228"/>
      <c r="C245" s="228"/>
      <c r="D245" s="228"/>
      <c r="E245" s="228"/>
      <c r="F245" s="228"/>
      <c r="G245" s="228"/>
    </row>
    <row r="246" spans="1:7" x14ac:dyDescent="0.25">
      <c r="A246" s="229"/>
      <c r="B246" s="228"/>
      <c r="C246" s="228"/>
      <c r="D246" s="228"/>
      <c r="E246" s="228"/>
      <c r="F246" s="228"/>
      <c r="G246" s="228"/>
    </row>
    <row r="247" spans="1:7" x14ac:dyDescent="0.25">
      <c r="A247" s="229"/>
      <c r="B247" s="228"/>
      <c r="C247" s="228"/>
      <c r="D247" s="228"/>
      <c r="E247" s="228"/>
      <c r="F247" s="228"/>
      <c r="G247" s="228"/>
    </row>
    <row r="248" spans="1:7" x14ac:dyDescent="0.25">
      <c r="A248" s="229"/>
      <c r="B248" s="228"/>
      <c r="C248" s="228"/>
      <c r="D248" s="228"/>
      <c r="E248" s="228"/>
      <c r="F248" s="228"/>
      <c r="G248" s="228"/>
    </row>
    <row r="249" spans="1:7" x14ac:dyDescent="0.25">
      <c r="A249" s="229"/>
      <c r="B249" s="228"/>
      <c r="C249" s="228"/>
      <c r="D249" s="228"/>
      <c r="E249" s="228"/>
      <c r="F249" s="228"/>
      <c r="G249" s="228"/>
    </row>
    <row r="250" spans="1:7" x14ac:dyDescent="0.25">
      <c r="A250" s="229"/>
      <c r="B250" s="228"/>
      <c r="C250" s="228"/>
      <c r="D250" s="228"/>
      <c r="E250" s="228"/>
      <c r="F250" s="228"/>
      <c r="G250" s="228"/>
    </row>
    <row r="251" spans="1:7" x14ac:dyDescent="0.25">
      <c r="A251" s="229"/>
      <c r="B251" s="228"/>
      <c r="C251" s="228"/>
      <c r="D251" s="228"/>
      <c r="E251" s="228"/>
      <c r="F251" s="228"/>
      <c r="G251" s="228"/>
    </row>
    <row r="252" spans="1:7" x14ac:dyDescent="0.25">
      <c r="A252" s="229"/>
      <c r="B252" s="228"/>
      <c r="C252" s="228"/>
      <c r="D252" s="228"/>
      <c r="E252" s="228"/>
      <c r="F252" s="228"/>
      <c r="G252" s="228"/>
    </row>
    <row r="253" spans="1:7" x14ac:dyDescent="0.25">
      <c r="A253" s="229"/>
      <c r="B253" s="228"/>
      <c r="C253" s="228"/>
      <c r="D253" s="228"/>
      <c r="E253" s="228"/>
      <c r="F253" s="228"/>
      <c r="G253" s="228"/>
    </row>
    <row r="254" spans="1:7" x14ac:dyDescent="0.25">
      <c r="A254" s="229"/>
      <c r="B254" s="228"/>
      <c r="C254" s="228"/>
      <c r="D254" s="228"/>
      <c r="E254" s="228"/>
      <c r="F254" s="228"/>
      <c r="G254" s="228"/>
    </row>
    <row r="255" spans="1:7" x14ac:dyDescent="0.25">
      <c r="A255" s="229"/>
      <c r="B255" s="228"/>
      <c r="C255" s="228"/>
      <c r="D255" s="228"/>
      <c r="E255" s="228"/>
      <c r="F255" s="228"/>
      <c r="G255" s="228"/>
    </row>
    <row r="256" spans="1:7" x14ac:dyDescent="0.25">
      <c r="A256" s="229"/>
      <c r="B256" s="228"/>
      <c r="C256" s="228"/>
      <c r="D256" s="228"/>
      <c r="E256" s="228"/>
      <c r="F256" s="228"/>
      <c r="G256" s="228"/>
    </row>
    <row r="257" spans="1:7" x14ac:dyDescent="0.25">
      <c r="A257" s="229"/>
      <c r="B257" s="228"/>
      <c r="C257" s="228"/>
      <c r="D257" s="228"/>
      <c r="E257" s="228"/>
      <c r="F257" s="228"/>
      <c r="G257" s="228"/>
    </row>
    <row r="258" spans="1:7" x14ac:dyDescent="0.25">
      <c r="A258" s="229"/>
      <c r="B258" s="228"/>
      <c r="C258" s="228"/>
      <c r="D258" s="228"/>
      <c r="E258" s="228"/>
      <c r="F258" s="228"/>
      <c r="G258" s="228"/>
    </row>
    <row r="259" spans="1:7" x14ac:dyDescent="0.25">
      <c r="A259" s="229"/>
      <c r="B259" s="228"/>
      <c r="C259" s="228"/>
      <c r="D259" s="228"/>
      <c r="E259" s="228"/>
      <c r="F259" s="228"/>
      <c r="G259" s="228"/>
    </row>
    <row r="260" spans="1:7" x14ac:dyDescent="0.25">
      <c r="A260" s="229"/>
      <c r="B260" s="228"/>
      <c r="C260" s="228"/>
      <c r="D260" s="228"/>
      <c r="E260" s="228"/>
      <c r="F260" s="228"/>
      <c r="G260" s="228"/>
    </row>
    <row r="261" spans="1:7" x14ac:dyDescent="0.25">
      <c r="A261" s="229"/>
      <c r="B261" s="228"/>
      <c r="C261" s="228"/>
      <c r="D261" s="228"/>
      <c r="E261" s="228"/>
      <c r="F261" s="228"/>
      <c r="G261" s="228"/>
    </row>
    <row r="262" spans="1:7" x14ac:dyDescent="0.25">
      <c r="A262" s="229"/>
      <c r="B262" s="228"/>
      <c r="C262" s="228"/>
      <c r="D262" s="228"/>
      <c r="E262" s="228"/>
      <c r="F262" s="228"/>
      <c r="G262" s="228"/>
    </row>
    <row r="263" spans="1:7" x14ac:dyDescent="0.25">
      <c r="A263" s="229"/>
      <c r="B263" s="228"/>
      <c r="C263" s="228"/>
      <c r="D263" s="228"/>
      <c r="E263" s="228"/>
      <c r="F263" s="228"/>
      <c r="G263" s="228"/>
    </row>
    <row r="264" spans="1:7" x14ac:dyDescent="0.25">
      <c r="A264" s="229"/>
      <c r="B264" s="228"/>
      <c r="C264" s="228"/>
      <c r="D264" s="228"/>
      <c r="E264" s="228"/>
      <c r="F264" s="228"/>
      <c r="G264" s="228"/>
    </row>
    <row r="265" spans="1:7" x14ac:dyDescent="0.25">
      <c r="A265" s="229"/>
      <c r="B265" s="228"/>
      <c r="C265" s="228"/>
      <c r="D265" s="228"/>
      <c r="E265" s="228"/>
      <c r="F265" s="228"/>
      <c r="G265" s="228"/>
    </row>
    <row r="266" spans="1:7" x14ac:dyDescent="0.25">
      <c r="A266" s="229"/>
      <c r="B266" s="228"/>
      <c r="C266" s="228"/>
      <c r="D266" s="228"/>
      <c r="E266" s="228"/>
      <c r="F266" s="228"/>
      <c r="G266" s="228"/>
    </row>
    <row r="267" spans="1:7" x14ac:dyDescent="0.25">
      <c r="A267" s="229"/>
      <c r="B267" s="228"/>
      <c r="C267" s="228"/>
      <c r="D267" s="228"/>
      <c r="E267" s="228"/>
      <c r="F267" s="228"/>
      <c r="G267" s="228"/>
    </row>
    <row r="268" spans="1:7" x14ac:dyDescent="0.25">
      <c r="A268" s="229"/>
      <c r="B268" s="228"/>
      <c r="C268" s="228"/>
      <c r="D268" s="228"/>
      <c r="E268" s="228"/>
      <c r="F268" s="228"/>
      <c r="G268" s="228"/>
    </row>
    <row r="269" spans="1:7" x14ac:dyDescent="0.25">
      <c r="A269" s="229"/>
      <c r="B269" s="228"/>
      <c r="C269" s="228"/>
      <c r="D269" s="228"/>
      <c r="E269" s="228"/>
      <c r="F269" s="228"/>
      <c r="G269" s="228"/>
    </row>
    <row r="270" spans="1:7" x14ac:dyDescent="0.25">
      <c r="A270" s="229"/>
      <c r="B270" s="228"/>
      <c r="C270" s="228"/>
      <c r="D270" s="228"/>
      <c r="E270" s="228"/>
      <c r="F270" s="228"/>
      <c r="G270" s="228"/>
    </row>
    <row r="271" spans="1:7" x14ac:dyDescent="0.25">
      <c r="A271" s="229"/>
      <c r="B271" s="228"/>
      <c r="C271" s="228"/>
      <c r="D271" s="228"/>
      <c r="E271" s="228"/>
      <c r="F271" s="228"/>
      <c r="G271" s="228"/>
    </row>
    <row r="272" spans="1:7" x14ac:dyDescent="0.25">
      <c r="A272" s="229"/>
      <c r="B272" s="228"/>
      <c r="C272" s="228"/>
      <c r="D272" s="228"/>
      <c r="E272" s="228"/>
      <c r="F272" s="228"/>
      <c r="G272" s="228"/>
    </row>
    <row r="273" spans="1:7" x14ac:dyDescent="0.25">
      <c r="A273" s="229"/>
      <c r="B273" s="228"/>
      <c r="C273" s="228"/>
      <c r="D273" s="228"/>
      <c r="E273" s="228"/>
      <c r="F273" s="228"/>
      <c r="G273" s="228"/>
    </row>
    <row r="274" spans="1:7" x14ac:dyDescent="0.25">
      <c r="A274" s="229"/>
      <c r="B274" s="228"/>
      <c r="C274" s="228"/>
      <c r="D274" s="228"/>
      <c r="E274" s="228"/>
      <c r="F274" s="228"/>
      <c r="G274" s="228"/>
    </row>
    <row r="275" spans="1:7" x14ac:dyDescent="0.25">
      <c r="A275" s="229"/>
      <c r="B275" s="228"/>
      <c r="C275" s="228"/>
      <c r="D275" s="228"/>
      <c r="E275" s="228"/>
      <c r="F275" s="228"/>
      <c r="G275" s="228"/>
    </row>
    <row r="276" spans="1:7" x14ac:dyDescent="0.25">
      <c r="A276" s="229"/>
      <c r="B276" s="228"/>
      <c r="C276" s="228"/>
      <c r="D276" s="228"/>
      <c r="E276" s="228"/>
      <c r="F276" s="228"/>
      <c r="G276" s="228"/>
    </row>
    <row r="277" spans="1:7" x14ac:dyDescent="0.25">
      <c r="A277" s="229"/>
      <c r="B277" s="228"/>
      <c r="C277" s="228"/>
      <c r="D277" s="228"/>
      <c r="E277" s="228"/>
      <c r="F277" s="228"/>
      <c r="G277" s="228"/>
    </row>
    <row r="278" spans="1:7" x14ac:dyDescent="0.25">
      <c r="A278" s="229"/>
      <c r="B278" s="228"/>
      <c r="C278" s="228"/>
      <c r="D278" s="228"/>
      <c r="E278" s="228"/>
      <c r="F278" s="228"/>
      <c r="G278" s="228"/>
    </row>
    <row r="279" spans="1:7" x14ac:dyDescent="0.25">
      <c r="A279" s="229"/>
      <c r="B279" s="228"/>
      <c r="C279" s="228"/>
      <c r="D279" s="228"/>
      <c r="E279" s="228"/>
      <c r="F279" s="228"/>
      <c r="G279" s="228"/>
    </row>
    <row r="280" spans="1:7" x14ac:dyDescent="0.25">
      <c r="A280" s="229"/>
      <c r="B280" s="228"/>
      <c r="C280" s="228"/>
      <c r="D280" s="228"/>
      <c r="E280" s="228"/>
      <c r="F280" s="228"/>
      <c r="G280" s="228"/>
    </row>
    <row r="281" spans="1:7" x14ac:dyDescent="0.25">
      <c r="A281" s="229"/>
      <c r="B281" s="228"/>
      <c r="C281" s="228"/>
      <c r="D281" s="228"/>
      <c r="E281" s="228"/>
      <c r="F281" s="228"/>
      <c r="G281" s="228"/>
    </row>
    <row r="282" spans="1:7" x14ac:dyDescent="0.25">
      <c r="A282" s="229"/>
      <c r="B282" s="228"/>
      <c r="C282" s="228"/>
      <c r="D282" s="228"/>
      <c r="E282" s="228"/>
      <c r="F282" s="228"/>
      <c r="G282" s="228"/>
    </row>
    <row r="283" spans="1:7" x14ac:dyDescent="0.25">
      <c r="A283" s="229"/>
      <c r="B283" s="228"/>
      <c r="C283" s="228"/>
      <c r="D283" s="228"/>
      <c r="E283" s="228"/>
      <c r="F283" s="228"/>
      <c r="G283" s="228"/>
    </row>
    <row r="284" spans="1:7" x14ac:dyDescent="0.25">
      <c r="A284" s="229"/>
      <c r="B284" s="228"/>
      <c r="C284" s="228"/>
      <c r="D284" s="228"/>
      <c r="E284" s="228"/>
      <c r="F284" s="228"/>
      <c r="G284" s="228"/>
    </row>
    <row r="285" spans="1:7" x14ac:dyDescent="0.25">
      <c r="A285" s="229"/>
      <c r="B285" s="228"/>
      <c r="C285" s="228"/>
      <c r="D285" s="228"/>
      <c r="E285" s="228"/>
      <c r="F285" s="228"/>
      <c r="G285" s="228"/>
    </row>
    <row r="286" spans="1:7" x14ac:dyDescent="0.25">
      <c r="A286" s="229"/>
      <c r="B286" s="228"/>
      <c r="C286" s="228"/>
      <c r="D286" s="228"/>
      <c r="E286" s="228"/>
      <c r="F286" s="228"/>
      <c r="G286" s="228"/>
    </row>
    <row r="287" spans="1:7" x14ac:dyDescent="0.25">
      <c r="A287" s="229"/>
      <c r="B287" s="228"/>
      <c r="C287" s="228"/>
      <c r="D287" s="228"/>
      <c r="E287" s="228"/>
      <c r="F287" s="228"/>
      <c r="G287" s="228"/>
    </row>
    <row r="288" spans="1:7" x14ac:dyDescent="0.25">
      <c r="A288" s="229"/>
      <c r="B288" s="228"/>
      <c r="C288" s="228"/>
      <c r="D288" s="228"/>
      <c r="E288" s="228"/>
      <c r="F288" s="228"/>
      <c r="G288" s="228"/>
    </row>
    <row r="289" spans="1:7" x14ac:dyDescent="0.25">
      <c r="A289" s="229"/>
      <c r="B289" s="228"/>
      <c r="C289" s="228"/>
      <c r="D289" s="228"/>
      <c r="E289" s="228"/>
      <c r="F289" s="228"/>
      <c r="G289" s="228"/>
    </row>
    <row r="290" spans="1:7" x14ac:dyDescent="0.25">
      <c r="A290" s="229"/>
      <c r="B290" s="228"/>
      <c r="C290" s="228"/>
      <c r="D290" s="228"/>
      <c r="E290" s="228"/>
      <c r="F290" s="228"/>
      <c r="G290" s="228"/>
    </row>
    <row r="291" spans="1:7" x14ac:dyDescent="0.25">
      <c r="A291" s="229"/>
      <c r="B291" s="228"/>
      <c r="C291" s="228"/>
      <c r="D291" s="228"/>
      <c r="E291" s="228"/>
      <c r="F291" s="228"/>
      <c r="G291" s="228"/>
    </row>
    <row r="292" spans="1:7" x14ac:dyDescent="0.25">
      <c r="A292" s="229"/>
      <c r="B292" s="228"/>
      <c r="C292" s="228"/>
      <c r="D292" s="228"/>
      <c r="E292" s="228"/>
      <c r="F292" s="228"/>
      <c r="G292" s="228"/>
    </row>
    <row r="293" spans="1:7" x14ac:dyDescent="0.25">
      <c r="A293" s="229"/>
      <c r="B293" s="228"/>
      <c r="C293" s="228"/>
      <c r="D293" s="228"/>
      <c r="E293" s="228"/>
      <c r="F293" s="228"/>
      <c r="G293" s="228"/>
    </row>
    <row r="294" spans="1:7" x14ac:dyDescent="0.25">
      <c r="A294" s="229"/>
      <c r="B294" s="228"/>
      <c r="C294" s="228"/>
      <c r="D294" s="228"/>
      <c r="E294" s="228"/>
      <c r="F294" s="228"/>
      <c r="G294" s="228"/>
    </row>
    <row r="295" spans="1:7" x14ac:dyDescent="0.25">
      <c r="A295" s="229"/>
      <c r="B295" s="228"/>
      <c r="C295" s="228"/>
      <c r="D295" s="228"/>
      <c r="E295" s="228"/>
      <c r="F295" s="228"/>
      <c r="G295" s="228"/>
    </row>
    <row r="296" spans="1:7" x14ac:dyDescent="0.25">
      <c r="A296" s="229"/>
      <c r="B296" s="228"/>
      <c r="C296" s="228"/>
      <c r="D296" s="228"/>
      <c r="E296" s="228"/>
      <c r="F296" s="228"/>
      <c r="G296" s="228"/>
    </row>
    <row r="297" spans="1:7" x14ac:dyDescent="0.25">
      <c r="A297" s="229"/>
      <c r="B297" s="228"/>
      <c r="C297" s="228"/>
      <c r="D297" s="228"/>
      <c r="E297" s="228"/>
      <c r="F297" s="228"/>
      <c r="G297" s="228"/>
    </row>
    <row r="298" spans="1:7" x14ac:dyDescent="0.25">
      <c r="A298" s="229"/>
      <c r="B298" s="228"/>
      <c r="C298" s="228"/>
      <c r="D298" s="228"/>
      <c r="E298" s="228"/>
      <c r="F298" s="228"/>
      <c r="G298" s="228"/>
    </row>
    <row r="299" spans="1:7" x14ac:dyDescent="0.25">
      <c r="A299" s="229"/>
      <c r="B299" s="228"/>
      <c r="C299" s="228"/>
      <c r="D299" s="228"/>
      <c r="E299" s="228"/>
      <c r="F299" s="228"/>
      <c r="G299" s="228"/>
    </row>
    <row r="300" spans="1:7" x14ac:dyDescent="0.25">
      <c r="A300" s="229"/>
      <c r="B300" s="228"/>
      <c r="C300" s="228"/>
      <c r="D300" s="228"/>
      <c r="E300" s="228"/>
      <c r="F300" s="228"/>
      <c r="G300" s="228"/>
    </row>
    <row r="301" spans="1:7" x14ac:dyDescent="0.25">
      <c r="A301" s="229"/>
      <c r="B301" s="228"/>
      <c r="C301" s="228"/>
      <c r="D301" s="228"/>
      <c r="E301" s="228"/>
      <c r="F301" s="228"/>
      <c r="G301" s="228"/>
    </row>
    <row r="302" spans="1:7" x14ac:dyDescent="0.25">
      <c r="A302" s="229"/>
      <c r="B302" s="228"/>
      <c r="C302" s="228"/>
      <c r="D302" s="228"/>
      <c r="E302" s="228"/>
      <c r="F302" s="228"/>
      <c r="G302" s="228"/>
    </row>
    <row r="303" spans="1:7" x14ac:dyDescent="0.25">
      <c r="A303" s="229"/>
      <c r="B303" s="228"/>
      <c r="C303" s="228"/>
      <c r="D303" s="228"/>
      <c r="E303" s="228"/>
      <c r="F303" s="228"/>
      <c r="G303" s="228"/>
    </row>
    <row r="304" spans="1:7" x14ac:dyDescent="0.25">
      <c r="A304" s="229"/>
      <c r="B304" s="228"/>
      <c r="C304" s="228"/>
      <c r="D304" s="228"/>
      <c r="E304" s="228"/>
      <c r="F304" s="228"/>
      <c r="G304" s="228"/>
    </row>
    <row r="305" spans="1:7" x14ac:dyDescent="0.25">
      <c r="A305" s="229"/>
      <c r="B305" s="228"/>
      <c r="C305" s="228"/>
      <c r="D305" s="228"/>
      <c r="E305" s="228"/>
      <c r="F305" s="228"/>
      <c r="G305" s="228"/>
    </row>
    <row r="306" spans="1:7" x14ac:dyDescent="0.25">
      <c r="A306" s="229"/>
      <c r="B306" s="228"/>
      <c r="C306" s="228"/>
      <c r="D306" s="228"/>
      <c r="E306" s="228"/>
      <c r="F306" s="228"/>
      <c r="G306" s="228"/>
    </row>
    <row r="307" spans="1:7" x14ac:dyDescent="0.25">
      <c r="A307" s="229"/>
      <c r="B307" s="228"/>
      <c r="C307" s="228"/>
      <c r="D307" s="228"/>
      <c r="E307" s="228"/>
      <c r="F307" s="228"/>
      <c r="G307" s="228"/>
    </row>
    <row r="308" spans="1:7" x14ac:dyDescent="0.25">
      <c r="A308" s="229"/>
      <c r="B308" s="228"/>
      <c r="C308" s="228"/>
      <c r="D308" s="228"/>
      <c r="E308" s="228"/>
      <c r="F308" s="228"/>
      <c r="G308" s="228"/>
    </row>
    <row r="309" spans="1:7" x14ac:dyDescent="0.25">
      <c r="A309" s="229"/>
      <c r="B309" s="228"/>
      <c r="C309" s="228"/>
      <c r="D309" s="228"/>
      <c r="E309" s="228"/>
      <c r="F309" s="228"/>
      <c r="G309" s="228"/>
    </row>
    <row r="310" spans="1:7" x14ac:dyDescent="0.25">
      <c r="A310" s="229"/>
      <c r="B310" s="228"/>
      <c r="C310" s="228"/>
      <c r="D310" s="228"/>
      <c r="E310" s="228"/>
      <c r="F310" s="228"/>
      <c r="G310" s="228"/>
    </row>
    <row r="311" spans="1:7" x14ac:dyDescent="0.25">
      <c r="A311" s="229"/>
      <c r="B311" s="228"/>
      <c r="C311" s="228"/>
      <c r="D311" s="228"/>
      <c r="E311" s="228"/>
      <c r="F311" s="228"/>
      <c r="G311" s="228"/>
    </row>
    <row r="312" spans="1:7" x14ac:dyDescent="0.25">
      <c r="A312" s="229"/>
      <c r="B312" s="228"/>
      <c r="C312" s="228"/>
      <c r="D312" s="228"/>
      <c r="E312" s="228"/>
      <c r="F312" s="228"/>
      <c r="G312" s="228"/>
    </row>
    <row r="313" spans="1:7" x14ac:dyDescent="0.25">
      <c r="A313" s="229"/>
      <c r="B313" s="228"/>
      <c r="C313" s="228"/>
      <c r="D313" s="228"/>
      <c r="E313" s="228"/>
      <c r="F313" s="228"/>
      <c r="G313" s="228"/>
    </row>
    <row r="314" spans="1:7" x14ac:dyDescent="0.25">
      <c r="A314" s="229"/>
      <c r="B314" s="228"/>
      <c r="C314" s="228"/>
      <c r="D314" s="228"/>
      <c r="E314" s="228"/>
      <c r="F314" s="228"/>
      <c r="G314" s="228"/>
    </row>
    <row r="315" spans="1:7" x14ac:dyDescent="0.25">
      <c r="A315" s="229"/>
      <c r="B315" s="228"/>
      <c r="C315" s="228"/>
      <c r="D315" s="228"/>
      <c r="E315" s="228"/>
      <c r="F315" s="228"/>
      <c r="G315" s="228"/>
    </row>
    <row r="316" spans="1:7" x14ac:dyDescent="0.25">
      <c r="A316" s="229"/>
      <c r="B316" s="228"/>
      <c r="C316" s="228"/>
      <c r="D316" s="228"/>
      <c r="E316" s="228"/>
      <c r="F316" s="228"/>
      <c r="G316" s="228"/>
    </row>
    <row r="317" spans="1:7" x14ac:dyDescent="0.25">
      <c r="A317" s="229"/>
      <c r="B317" s="228"/>
      <c r="C317" s="228"/>
      <c r="D317" s="228"/>
      <c r="E317" s="228"/>
      <c r="F317" s="228"/>
      <c r="G317" s="228"/>
    </row>
    <row r="318" spans="1:7" x14ac:dyDescent="0.25">
      <c r="A318" s="229"/>
      <c r="B318" s="228"/>
      <c r="C318" s="228"/>
      <c r="D318" s="228"/>
      <c r="E318" s="228"/>
      <c r="F318" s="228"/>
      <c r="G318" s="228"/>
    </row>
    <row r="319" spans="1:7" x14ac:dyDescent="0.25">
      <c r="A319" s="229"/>
      <c r="B319" s="228"/>
      <c r="C319" s="228"/>
      <c r="D319" s="228"/>
      <c r="E319" s="228"/>
      <c r="F319" s="228"/>
      <c r="G319" s="228"/>
    </row>
    <row r="320" spans="1:7" x14ac:dyDescent="0.25">
      <c r="A320" s="229"/>
      <c r="B320" s="228"/>
      <c r="C320" s="228"/>
      <c r="D320" s="228"/>
      <c r="E320" s="228"/>
      <c r="F320" s="228"/>
      <c r="G320" s="228"/>
    </row>
    <row r="321" spans="1:7" x14ac:dyDescent="0.25">
      <c r="A321" s="229"/>
      <c r="B321" s="228"/>
      <c r="C321" s="228"/>
      <c r="D321" s="228"/>
      <c r="E321" s="228"/>
      <c r="F321" s="228"/>
      <c r="G321" s="228"/>
    </row>
    <row r="322" spans="1:7" x14ac:dyDescent="0.25">
      <c r="A322" s="229"/>
      <c r="B322" s="228"/>
      <c r="C322" s="228"/>
      <c r="D322" s="228"/>
      <c r="E322" s="228"/>
      <c r="F322" s="228"/>
      <c r="G322" s="228"/>
    </row>
    <row r="323" spans="1:7" x14ac:dyDescent="0.25">
      <c r="A323" s="229"/>
      <c r="B323" s="228"/>
      <c r="C323" s="228"/>
      <c r="D323" s="228"/>
      <c r="E323" s="228"/>
      <c r="F323" s="228"/>
      <c r="G323" s="228"/>
    </row>
    <row r="324" spans="1:7" x14ac:dyDescent="0.25">
      <c r="A324" s="229"/>
      <c r="B324" s="228"/>
      <c r="C324" s="228"/>
      <c r="D324" s="228"/>
      <c r="E324" s="228"/>
      <c r="F324" s="228"/>
      <c r="G324" s="228"/>
    </row>
    <row r="325" spans="1:7" x14ac:dyDescent="0.25">
      <c r="A325" s="229"/>
      <c r="B325" s="228"/>
      <c r="C325" s="228"/>
      <c r="D325" s="228"/>
      <c r="E325" s="228"/>
      <c r="F325" s="228"/>
      <c r="G325" s="228"/>
    </row>
    <row r="326" spans="1:7" x14ac:dyDescent="0.25">
      <c r="A326" s="229"/>
      <c r="B326" s="228"/>
      <c r="C326" s="228"/>
      <c r="D326" s="228"/>
      <c r="E326" s="228"/>
      <c r="F326" s="228"/>
      <c r="G326" s="228"/>
    </row>
    <row r="327" spans="1:7" x14ac:dyDescent="0.25">
      <c r="A327" s="229"/>
      <c r="B327" s="228"/>
      <c r="C327" s="228"/>
      <c r="D327" s="228"/>
      <c r="E327" s="228"/>
      <c r="F327" s="228"/>
      <c r="G327" s="228"/>
    </row>
    <row r="328" spans="1:7" x14ac:dyDescent="0.25">
      <c r="A328" s="229"/>
      <c r="B328" s="228"/>
      <c r="C328" s="228"/>
      <c r="D328" s="228"/>
      <c r="E328" s="228"/>
      <c r="F328" s="228"/>
      <c r="G328" s="228"/>
    </row>
    <row r="329" spans="1:7" x14ac:dyDescent="0.25">
      <c r="A329" s="229"/>
      <c r="B329" s="228"/>
      <c r="C329" s="228"/>
      <c r="D329" s="228"/>
      <c r="E329" s="228"/>
      <c r="F329" s="228"/>
      <c r="G329" s="228"/>
    </row>
    <row r="330" spans="1:7" x14ac:dyDescent="0.25">
      <c r="A330" s="229"/>
      <c r="B330" s="228"/>
      <c r="C330" s="228"/>
      <c r="D330" s="228"/>
      <c r="E330" s="228"/>
      <c r="F330" s="228"/>
      <c r="G330" s="228"/>
    </row>
    <row r="331" spans="1:7" x14ac:dyDescent="0.25">
      <c r="A331" s="229"/>
      <c r="B331" s="228"/>
      <c r="C331" s="228"/>
      <c r="D331" s="228"/>
      <c r="E331" s="228"/>
      <c r="F331" s="228"/>
      <c r="G331" s="228"/>
    </row>
    <row r="332" spans="1:7" x14ac:dyDescent="0.25">
      <c r="A332" s="229"/>
      <c r="B332" s="228"/>
      <c r="C332" s="228"/>
      <c r="D332" s="228"/>
      <c r="E332" s="228"/>
      <c r="F332" s="228"/>
      <c r="G332" s="228"/>
    </row>
    <row r="333" spans="1:7" x14ac:dyDescent="0.25">
      <c r="A333" s="229"/>
      <c r="B333" s="228"/>
      <c r="C333" s="228"/>
      <c r="D333" s="228"/>
      <c r="E333" s="228"/>
      <c r="F333" s="228"/>
      <c r="G333" s="228"/>
    </row>
    <row r="334" spans="1:7" x14ac:dyDescent="0.25">
      <c r="A334" s="229"/>
      <c r="B334" s="228"/>
      <c r="C334" s="228"/>
      <c r="D334" s="228"/>
      <c r="E334" s="228"/>
      <c r="F334" s="228"/>
      <c r="G334" s="228"/>
    </row>
    <row r="335" spans="1:7" x14ac:dyDescent="0.25">
      <c r="A335" s="229"/>
      <c r="B335" s="228"/>
      <c r="C335" s="228"/>
      <c r="D335" s="228"/>
      <c r="E335" s="228"/>
      <c r="F335" s="228"/>
      <c r="G335" s="228"/>
    </row>
    <row r="336" spans="1:7" x14ac:dyDescent="0.25">
      <c r="A336" s="229"/>
      <c r="B336" s="228"/>
      <c r="C336" s="228"/>
      <c r="D336" s="228"/>
      <c r="E336" s="228"/>
      <c r="F336" s="228"/>
      <c r="G336" s="228"/>
    </row>
    <row r="337" spans="1:7" x14ac:dyDescent="0.25">
      <c r="A337" s="229"/>
      <c r="B337" s="228"/>
      <c r="C337" s="228"/>
      <c r="D337" s="228"/>
      <c r="E337" s="228"/>
      <c r="F337" s="228"/>
      <c r="G337" s="228"/>
    </row>
    <row r="338" spans="1:7" x14ac:dyDescent="0.25">
      <c r="A338" s="229"/>
      <c r="B338" s="228"/>
      <c r="C338" s="228"/>
      <c r="D338" s="228"/>
      <c r="E338" s="228"/>
      <c r="F338" s="228"/>
      <c r="G338" s="228"/>
    </row>
    <row r="339" spans="1:7" x14ac:dyDescent="0.25">
      <c r="A339" s="229"/>
      <c r="B339" s="228"/>
      <c r="C339" s="228"/>
      <c r="D339" s="228"/>
      <c r="E339" s="228"/>
      <c r="F339" s="228"/>
      <c r="G339" s="228"/>
    </row>
    <row r="340" spans="1:7" x14ac:dyDescent="0.25">
      <c r="A340" s="229"/>
      <c r="B340" s="228"/>
      <c r="C340" s="228"/>
      <c r="D340" s="228"/>
      <c r="E340" s="228"/>
      <c r="F340" s="228"/>
      <c r="G340" s="228"/>
    </row>
    <row r="341" spans="1:7" x14ac:dyDescent="0.25">
      <c r="A341" s="229"/>
      <c r="B341" s="228"/>
      <c r="C341" s="228"/>
      <c r="D341" s="228"/>
      <c r="E341" s="228"/>
      <c r="F341" s="228"/>
      <c r="G341" s="228"/>
    </row>
    <row r="342" spans="1:7" x14ac:dyDescent="0.25">
      <c r="A342" s="229"/>
      <c r="B342" s="228"/>
      <c r="C342" s="228"/>
      <c r="D342" s="228"/>
      <c r="E342" s="228"/>
      <c r="F342" s="228"/>
      <c r="G342" s="228"/>
    </row>
    <row r="343" spans="1:7" x14ac:dyDescent="0.25">
      <c r="A343" s="229"/>
      <c r="B343" s="228"/>
      <c r="C343" s="228"/>
      <c r="D343" s="228"/>
      <c r="E343" s="228"/>
      <c r="F343" s="228"/>
      <c r="G343" s="228"/>
    </row>
    <row r="344" spans="1:7" x14ac:dyDescent="0.25">
      <c r="A344" s="229"/>
      <c r="B344" s="228"/>
      <c r="C344" s="228"/>
      <c r="D344" s="228"/>
      <c r="E344" s="228"/>
      <c r="F344" s="228"/>
      <c r="G344" s="228"/>
    </row>
    <row r="345" spans="1:7" x14ac:dyDescent="0.25">
      <c r="A345" s="229"/>
      <c r="B345" s="228"/>
      <c r="C345" s="228"/>
      <c r="D345" s="228"/>
      <c r="E345" s="228"/>
      <c r="F345" s="228"/>
      <c r="G345" s="228"/>
    </row>
    <row r="346" spans="1:7" x14ac:dyDescent="0.25">
      <c r="A346" s="229"/>
      <c r="B346" s="228"/>
      <c r="C346" s="228"/>
      <c r="D346" s="228"/>
      <c r="E346" s="228"/>
      <c r="F346" s="228"/>
      <c r="G346" s="228"/>
    </row>
    <row r="347" spans="1:7" x14ac:dyDescent="0.25">
      <c r="A347" s="229"/>
      <c r="B347" s="228"/>
      <c r="C347" s="228"/>
      <c r="D347" s="228"/>
      <c r="E347" s="228"/>
      <c r="F347" s="228"/>
      <c r="G347" s="228"/>
    </row>
    <row r="348" spans="1:7" x14ac:dyDescent="0.25">
      <c r="A348" s="229"/>
      <c r="B348" s="228"/>
      <c r="C348" s="228"/>
      <c r="D348" s="228"/>
      <c r="E348" s="228"/>
      <c r="F348" s="228"/>
      <c r="G348" s="228"/>
    </row>
    <row r="349" spans="1:7" x14ac:dyDescent="0.25">
      <c r="A349" s="229"/>
      <c r="B349" s="228"/>
      <c r="C349" s="228"/>
      <c r="D349" s="228"/>
      <c r="E349" s="228"/>
      <c r="F349" s="228"/>
      <c r="G349" s="228"/>
    </row>
    <row r="350" spans="1:7" x14ac:dyDescent="0.25">
      <c r="A350" s="229"/>
      <c r="B350" s="228"/>
      <c r="C350" s="228"/>
      <c r="D350" s="228"/>
      <c r="E350" s="228"/>
      <c r="F350" s="228"/>
      <c r="G350" s="228"/>
    </row>
    <row r="351" spans="1:7" x14ac:dyDescent="0.25">
      <c r="A351" s="229"/>
      <c r="B351" s="228"/>
      <c r="C351" s="228"/>
      <c r="D351" s="228"/>
      <c r="E351" s="228"/>
      <c r="F351" s="228"/>
      <c r="G351" s="228"/>
    </row>
    <row r="352" spans="1:7" x14ac:dyDescent="0.25">
      <c r="A352" s="229"/>
      <c r="B352" s="228"/>
      <c r="C352" s="228"/>
      <c r="D352" s="228"/>
      <c r="E352" s="228"/>
      <c r="F352" s="228"/>
      <c r="G352" s="228"/>
    </row>
    <row r="353" spans="1:7" x14ac:dyDescent="0.25">
      <c r="A353" s="229"/>
      <c r="B353" s="228"/>
      <c r="C353" s="228"/>
      <c r="D353" s="228"/>
      <c r="E353" s="228"/>
      <c r="F353" s="228"/>
      <c r="G353" s="228"/>
    </row>
    <row r="354" spans="1:7" x14ac:dyDescent="0.25">
      <c r="A354" s="229"/>
      <c r="B354" s="228"/>
      <c r="C354" s="228"/>
      <c r="D354" s="228"/>
      <c r="E354" s="228"/>
      <c r="F354" s="228"/>
      <c r="G354" s="228"/>
    </row>
    <row r="355" spans="1:7" x14ac:dyDescent="0.25">
      <c r="A355" s="229"/>
      <c r="B355" s="228"/>
      <c r="C355" s="228"/>
      <c r="D355" s="228"/>
      <c r="E355" s="228"/>
      <c r="F355" s="228"/>
      <c r="G355" s="228"/>
    </row>
    <row r="356" spans="1:7" x14ac:dyDescent="0.25">
      <c r="A356" s="229"/>
      <c r="B356" s="228"/>
      <c r="C356" s="228"/>
      <c r="D356" s="228"/>
      <c r="E356" s="228"/>
      <c r="F356" s="228"/>
      <c r="G356" s="228"/>
    </row>
    <row r="357" spans="1:7" x14ac:dyDescent="0.25">
      <c r="A357" s="229"/>
      <c r="B357" s="228"/>
      <c r="C357" s="228"/>
      <c r="D357" s="228"/>
      <c r="E357" s="228"/>
      <c r="F357" s="228"/>
      <c r="G357" s="228"/>
    </row>
    <row r="358" spans="1:7" x14ac:dyDescent="0.25">
      <c r="A358" s="229"/>
      <c r="B358" s="228"/>
      <c r="C358" s="228"/>
      <c r="D358" s="228"/>
      <c r="E358" s="228"/>
      <c r="F358" s="228"/>
      <c r="G358" s="228"/>
    </row>
    <row r="359" spans="1:7" x14ac:dyDescent="0.25">
      <c r="A359" s="229"/>
      <c r="B359" s="228"/>
      <c r="C359" s="228"/>
      <c r="D359" s="228"/>
      <c r="E359" s="228"/>
      <c r="F359" s="228"/>
      <c r="G359" s="228"/>
    </row>
    <row r="360" spans="1:7" x14ac:dyDescent="0.25">
      <c r="A360" s="229"/>
      <c r="B360" s="228"/>
      <c r="C360" s="228"/>
      <c r="D360" s="228"/>
      <c r="E360" s="228"/>
      <c r="F360" s="228"/>
      <c r="G360" s="228"/>
    </row>
    <row r="361" spans="1:7" x14ac:dyDescent="0.25">
      <c r="A361" s="229"/>
      <c r="B361" s="228"/>
      <c r="C361" s="228"/>
      <c r="D361" s="228"/>
      <c r="E361" s="228"/>
      <c r="F361" s="228"/>
      <c r="G361" s="228"/>
    </row>
    <row r="362" spans="1:7" x14ac:dyDescent="0.25">
      <c r="A362" s="229"/>
      <c r="B362" s="228"/>
      <c r="C362" s="228"/>
      <c r="D362" s="228"/>
      <c r="E362" s="228"/>
      <c r="F362" s="228"/>
      <c r="G362" s="228"/>
    </row>
    <row r="363" spans="1:7" x14ac:dyDescent="0.25">
      <c r="A363" s="229"/>
      <c r="B363" s="228"/>
      <c r="C363" s="228"/>
      <c r="D363" s="228"/>
      <c r="E363" s="228"/>
      <c r="F363" s="228"/>
      <c r="G363" s="228"/>
    </row>
    <row r="364" spans="1:7" x14ac:dyDescent="0.25">
      <c r="A364" s="229"/>
      <c r="B364" s="228"/>
      <c r="C364" s="228"/>
      <c r="D364" s="228"/>
      <c r="E364" s="228"/>
      <c r="F364" s="228"/>
      <c r="G364" s="228"/>
    </row>
    <row r="365" spans="1:7" x14ac:dyDescent="0.25">
      <c r="A365" s="229"/>
      <c r="B365" s="228"/>
      <c r="C365" s="228"/>
      <c r="D365" s="228"/>
      <c r="E365" s="228"/>
      <c r="F365" s="228"/>
      <c r="G365" s="228"/>
    </row>
    <row r="366" spans="1:7" x14ac:dyDescent="0.25">
      <c r="A366" s="229"/>
      <c r="B366" s="228"/>
      <c r="C366" s="228"/>
      <c r="D366" s="228"/>
      <c r="E366" s="228"/>
      <c r="F366" s="228"/>
      <c r="G366" s="228"/>
    </row>
    <row r="367" spans="1:7" x14ac:dyDescent="0.25">
      <c r="A367" s="229"/>
      <c r="B367" s="228"/>
      <c r="C367" s="228"/>
      <c r="D367" s="228"/>
      <c r="E367" s="228"/>
      <c r="F367" s="228"/>
      <c r="G367" s="228"/>
    </row>
    <row r="368" spans="1:7" x14ac:dyDescent="0.25">
      <c r="A368" s="229"/>
      <c r="B368" s="228"/>
      <c r="C368" s="228"/>
      <c r="D368" s="228"/>
      <c r="E368" s="228"/>
      <c r="F368" s="228"/>
      <c r="G368" s="228"/>
    </row>
    <row r="369" spans="1:7" x14ac:dyDescent="0.25">
      <c r="A369" s="229"/>
      <c r="B369" s="228"/>
      <c r="C369" s="228"/>
      <c r="D369" s="228"/>
      <c r="E369" s="228"/>
      <c r="F369" s="228"/>
      <c r="G369" s="228"/>
    </row>
    <row r="370" spans="1:7" x14ac:dyDescent="0.25">
      <c r="A370" s="229"/>
      <c r="B370" s="228"/>
      <c r="C370" s="228"/>
      <c r="D370" s="228"/>
      <c r="E370" s="228"/>
      <c r="F370" s="228"/>
      <c r="G370" s="228"/>
    </row>
    <row r="371" spans="1:7" x14ac:dyDescent="0.25">
      <c r="A371" s="229"/>
      <c r="B371" s="228"/>
      <c r="C371" s="228"/>
      <c r="D371" s="228"/>
      <c r="E371" s="228"/>
      <c r="F371" s="228"/>
      <c r="G371" s="228"/>
    </row>
    <row r="372" spans="1:7" x14ac:dyDescent="0.25">
      <c r="A372" s="229"/>
      <c r="B372" s="228"/>
      <c r="C372" s="228"/>
      <c r="D372" s="228"/>
      <c r="E372" s="228"/>
      <c r="F372" s="228"/>
      <c r="G372" s="228"/>
    </row>
    <row r="373" spans="1:7" x14ac:dyDescent="0.25">
      <c r="A373" s="229"/>
      <c r="B373" s="228"/>
      <c r="C373" s="228"/>
      <c r="D373" s="228"/>
      <c r="E373" s="228"/>
      <c r="F373" s="228"/>
      <c r="G373" s="228"/>
    </row>
    <row r="374" spans="1:7" x14ac:dyDescent="0.25">
      <c r="A374" s="229"/>
      <c r="B374" s="228"/>
      <c r="C374" s="228"/>
      <c r="D374" s="228"/>
      <c r="E374" s="228"/>
      <c r="F374" s="228"/>
      <c r="G374" s="228"/>
    </row>
    <row r="375" spans="1:7" x14ac:dyDescent="0.25">
      <c r="A375" s="229"/>
      <c r="B375" s="228"/>
      <c r="C375" s="228"/>
      <c r="D375" s="228"/>
      <c r="E375" s="228"/>
      <c r="F375" s="228"/>
      <c r="G375" s="228"/>
    </row>
    <row r="376" spans="1:7" x14ac:dyDescent="0.25">
      <c r="A376" s="229"/>
      <c r="B376" s="228"/>
      <c r="C376" s="228"/>
      <c r="D376" s="228"/>
      <c r="E376" s="228"/>
      <c r="F376" s="228"/>
      <c r="G376" s="228"/>
    </row>
    <row r="377" spans="1:7" x14ac:dyDescent="0.25">
      <c r="A377" s="229"/>
      <c r="B377" s="228"/>
      <c r="C377" s="228"/>
      <c r="D377" s="228"/>
      <c r="E377" s="228"/>
      <c r="F377" s="228"/>
      <c r="G377" s="228"/>
    </row>
    <row r="378" spans="1:7" x14ac:dyDescent="0.25">
      <c r="A378" s="229"/>
      <c r="B378" s="228"/>
      <c r="C378" s="228"/>
      <c r="D378" s="228"/>
      <c r="E378" s="228"/>
      <c r="F378" s="228"/>
      <c r="G378" s="228"/>
    </row>
    <row r="379" spans="1:7" x14ac:dyDescent="0.25">
      <c r="A379" s="229"/>
      <c r="B379" s="228"/>
      <c r="C379" s="228"/>
      <c r="D379" s="228"/>
      <c r="E379" s="228"/>
      <c r="F379" s="228"/>
      <c r="G379" s="228"/>
    </row>
    <row r="380" spans="1:7" x14ac:dyDescent="0.25">
      <c r="A380" s="229"/>
      <c r="B380" s="228"/>
      <c r="C380" s="228"/>
      <c r="D380" s="228"/>
      <c r="E380" s="228"/>
      <c r="F380" s="228"/>
      <c r="G380" s="228"/>
    </row>
    <row r="381" spans="1:7" x14ac:dyDescent="0.25">
      <c r="A381" s="229"/>
      <c r="B381" s="228"/>
      <c r="C381" s="228"/>
      <c r="D381" s="228"/>
      <c r="E381" s="228"/>
      <c r="F381" s="228"/>
      <c r="G381" s="228"/>
    </row>
    <row r="382" spans="1:7" x14ac:dyDescent="0.25">
      <c r="A382" s="229"/>
      <c r="B382" s="228"/>
      <c r="C382" s="228"/>
      <c r="D382" s="228"/>
      <c r="E382" s="228"/>
      <c r="F382" s="228"/>
      <c r="G382" s="228"/>
    </row>
    <row r="383" spans="1:7" x14ac:dyDescent="0.25">
      <c r="A383" s="229"/>
      <c r="B383" s="228"/>
      <c r="C383" s="228"/>
      <c r="D383" s="228"/>
      <c r="E383" s="228"/>
      <c r="F383" s="228"/>
      <c r="G383" s="228"/>
    </row>
    <row r="384" spans="1:7" x14ac:dyDescent="0.25">
      <c r="A384" s="229"/>
      <c r="B384" s="228"/>
      <c r="C384" s="228"/>
      <c r="D384" s="228"/>
      <c r="E384" s="228"/>
      <c r="F384" s="228"/>
      <c r="G384" s="228"/>
    </row>
    <row r="385" spans="1:7" x14ac:dyDescent="0.25">
      <c r="A385" s="229"/>
      <c r="B385" s="228"/>
      <c r="C385" s="228"/>
      <c r="D385" s="228"/>
      <c r="E385" s="228"/>
      <c r="F385" s="228"/>
      <c r="G385" s="228"/>
    </row>
    <row r="386" spans="1:7" x14ac:dyDescent="0.25">
      <c r="A386" s="229"/>
      <c r="B386" s="228"/>
      <c r="C386" s="228"/>
      <c r="D386" s="228"/>
      <c r="E386" s="228"/>
      <c r="F386" s="228"/>
      <c r="G386" s="228"/>
    </row>
    <row r="387" spans="1:7" x14ac:dyDescent="0.25">
      <c r="A387" s="229"/>
      <c r="B387" s="228"/>
      <c r="C387" s="228"/>
      <c r="D387" s="228"/>
      <c r="E387" s="228"/>
      <c r="F387" s="228"/>
      <c r="G387" s="228"/>
    </row>
    <row r="388" spans="1:7" x14ac:dyDescent="0.25">
      <c r="A388" s="229"/>
      <c r="B388" s="228"/>
      <c r="C388" s="228"/>
      <c r="D388" s="228"/>
      <c r="E388" s="228"/>
      <c r="F388" s="228"/>
      <c r="G388" s="228"/>
    </row>
    <row r="389" spans="1:7" x14ac:dyDescent="0.25">
      <c r="A389" s="229"/>
      <c r="B389" s="228"/>
      <c r="C389" s="228"/>
      <c r="D389" s="228"/>
      <c r="E389" s="228"/>
      <c r="F389" s="228"/>
      <c r="G389" s="228"/>
    </row>
    <row r="390" spans="1:7" x14ac:dyDescent="0.25">
      <c r="A390" s="229"/>
      <c r="B390" s="228"/>
      <c r="C390" s="228"/>
      <c r="D390" s="228"/>
      <c r="E390" s="228"/>
      <c r="F390" s="228"/>
      <c r="G390" s="228"/>
    </row>
    <row r="391" spans="1:7" x14ac:dyDescent="0.25">
      <c r="A391" s="229"/>
      <c r="B391" s="228"/>
      <c r="C391" s="228"/>
      <c r="D391" s="228"/>
      <c r="E391" s="228"/>
      <c r="F391" s="228"/>
      <c r="G391" s="228"/>
    </row>
    <row r="392" spans="1:7" x14ac:dyDescent="0.25">
      <c r="A392" s="229"/>
      <c r="B392" s="228"/>
      <c r="C392" s="228"/>
      <c r="D392" s="228"/>
      <c r="E392" s="228"/>
      <c r="F392" s="228"/>
      <c r="G392" s="228"/>
    </row>
    <row r="393" spans="1:7" x14ac:dyDescent="0.25">
      <c r="A393" s="229"/>
      <c r="B393" s="228"/>
      <c r="C393" s="228"/>
      <c r="D393" s="228"/>
      <c r="E393" s="228"/>
      <c r="F393" s="228"/>
      <c r="G393" s="228"/>
    </row>
    <row r="394" spans="1:7" x14ac:dyDescent="0.25">
      <c r="A394" s="229"/>
      <c r="B394" s="228"/>
      <c r="C394" s="228"/>
      <c r="D394" s="228"/>
      <c r="E394" s="228"/>
      <c r="F394" s="228"/>
      <c r="G394" s="228"/>
    </row>
    <row r="395" spans="1:7" x14ac:dyDescent="0.25">
      <c r="A395" s="229"/>
      <c r="B395" s="228"/>
      <c r="C395" s="228"/>
      <c r="D395" s="228"/>
      <c r="E395" s="228"/>
      <c r="F395" s="228"/>
      <c r="G395" s="228"/>
    </row>
    <row r="396" spans="1:7" x14ac:dyDescent="0.25">
      <c r="A396" s="229"/>
      <c r="B396" s="228"/>
      <c r="C396" s="228"/>
      <c r="D396" s="228"/>
      <c r="E396" s="228"/>
      <c r="F396" s="228"/>
      <c r="G396" s="228"/>
    </row>
    <row r="397" spans="1:7" x14ac:dyDescent="0.25">
      <c r="A397" s="229"/>
      <c r="B397" s="228"/>
      <c r="C397" s="228"/>
      <c r="D397" s="228"/>
      <c r="E397" s="228"/>
      <c r="F397" s="228"/>
      <c r="G397" s="228"/>
    </row>
    <row r="398" spans="1:7" x14ac:dyDescent="0.25">
      <c r="A398" s="229"/>
      <c r="B398" s="228"/>
      <c r="C398" s="228"/>
      <c r="D398" s="228"/>
      <c r="E398" s="228"/>
      <c r="F398" s="228"/>
      <c r="G398" s="228"/>
    </row>
    <row r="399" spans="1:7" x14ac:dyDescent="0.25">
      <c r="A399" s="229"/>
      <c r="B399" s="228"/>
      <c r="C399" s="228"/>
      <c r="D399" s="228"/>
      <c r="E399" s="228"/>
      <c r="F399" s="228"/>
      <c r="G399" s="228"/>
    </row>
    <row r="400" spans="1:7" x14ac:dyDescent="0.25">
      <c r="A400" s="229"/>
      <c r="B400" s="228"/>
      <c r="C400" s="228"/>
      <c r="D400" s="228"/>
      <c r="E400" s="228"/>
      <c r="F400" s="228"/>
      <c r="G400" s="228"/>
    </row>
    <row r="401" spans="1:7" x14ac:dyDescent="0.25">
      <c r="A401" s="229"/>
      <c r="B401" s="228"/>
      <c r="C401" s="228"/>
      <c r="D401" s="228"/>
      <c r="E401" s="228"/>
      <c r="F401" s="228"/>
      <c r="G401" s="228"/>
    </row>
    <row r="402" spans="1:7" x14ac:dyDescent="0.25">
      <c r="A402" s="229"/>
      <c r="B402" s="228"/>
      <c r="C402" s="228"/>
      <c r="D402" s="228"/>
      <c r="E402" s="228"/>
      <c r="F402" s="228"/>
      <c r="G402" s="228"/>
    </row>
    <row r="403" spans="1:7" x14ac:dyDescent="0.25">
      <c r="A403" s="229"/>
      <c r="B403" s="228"/>
      <c r="C403" s="228"/>
      <c r="D403" s="228"/>
      <c r="E403" s="228"/>
      <c r="F403" s="228"/>
      <c r="G403" s="228"/>
    </row>
    <row r="404" spans="1:7" x14ac:dyDescent="0.25">
      <c r="A404" s="229"/>
      <c r="B404" s="228"/>
      <c r="C404" s="228"/>
      <c r="D404" s="228"/>
      <c r="E404" s="228"/>
      <c r="F404" s="228"/>
      <c r="G404" s="228"/>
    </row>
    <row r="405" spans="1:7" x14ac:dyDescent="0.25">
      <c r="A405" s="229"/>
      <c r="B405" s="228"/>
      <c r="C405" s="228"/>
      <c r="D405" s="228"/>
      <c r="E405" s="228"/>
      <c r="F405" s="228"/>
      <c r="G405" s="228"/>
    </row>
    <row r="406" spans="1:7" x14ac:dyDescent="0.25">
      <c r="A406" s="229"/>
      <c r="B406" s="228"/>
      <c r="C406" s="228"/>
      <c r="D406" s="228"/>
      <c r="E406" s="228"/>
      <c r="F406" s="228"/>
      <c r="G406" s="228"/>
    </row>
    <row r="407" spans="1:7" x14ac:dyDescent="0.25">
      <c r="A407" s="229"/>
      <c r="B407" s="228"/>
      <c r="C407" s="228"/>
      <c r="D407" s="228"/>
      <c r="E407" s="228"/>
      <c r="F407" s="228"/>
      <c r="G407" s="228"/>
    </row>
    <row r="408" spans="1:7" x14ac:dyDescent="0.25">
      <c r="A408" s="229"/>
      <c r="B408" s="228"/>
      <c r="C408" s="228"/>
      <c r="D408" s="228"/>
      <c r="E408" s="228"/>
      <c r="F408" s="228"/>
      <c r="G408" s="228"/>
    </row>
    <row r="409" spans="1:7" x14ac:dyDescent="0.25">
      <c r="A409" s="229"/>
      <c r="B409" s="228"/>
      <c r="C409" s="228"/>
      <c r="D409" s="228"/>
      <c r="E409" s="228"/>
      <c r="F409" s="228"/>
      <c r="G409" s="228"/>
    </row>
    <row r="410" spans="1:7" x14ac:dyDescent="0.25">
      <c r="A410" s="229"/>
      <c r="B410" s="228"/>
      <c r="C410" s="228"/>
      <c r="D410" s="228"/>
      <c r="E410" s="228"/>
      <c r="F410" s="228"/>
      <c r="G410" s="228"/>
    </row>
    <row r="411" spans="1:7" x14ac:dyDescent="0.25">
      <c r="A411" s="229"/>
      <c r="B411" s="228"/>
      <c r="C411" s="228"/>
      <c r="D411" s="228"/>
      <c r="E411" s="228"/>
      <c r="F411" s="228"/>
      <c r="G411" s="228"/>
    </row>
    <row r="412" spans="1:7" x14ac:dyDescent="0.25">
      <c r="A412" s="229"/>
      <c r="B412" s="228"/>
      <c r="C412" s="228"/>
      <c r="D412" s="228"/>
      <c r="E412" s="228"/>
      <c r="F412" s="228"/>
      <c r="G412" s="228"/>
    </row>
    <row r="413" spans="1:7" x14ac:dyDescent="0.25">
      <c r="A413" s="229"/>
      <c r="B413" s="228"/>
      <c r="C413" s="228"/>
      <c r="D413" s="228"/>
      <c r="E413" s="228"/>
      <c r="F413" s="228"/>
      <c r="G413" s="228"/>
    </row>
    <row r="414" spans="1:7" x14ac:dyDescent="0.25">
      <c r="A414" s="229"/>
      <c r="B414" s="228"/>
      <c r="C414" s="228"/>
      <c r="D414" s="228"/>
      <c r="E414" s="228"/>
      <c r="F414" s="228"/>
      <c r="G414" s="228"/>
    </row>
    <row r="415" spans="1:7" x14ac:dyDescent="0.25">
      <c r="A415" s="229"/>
      <c r="B415" s="228"/>
      <c r="C415" s="228"/>
      <c r="D415" s="228"/>
      <c r="E415" s="228"/>
      <c r="F415" s="228"/>
      <c r="G415" s="228"/>
    </row>
    <row r="416" spans="1:7" x14ac:dyDescent="0.25">
      <c r="A416" s="229"/>
      <c r="B416" s="228"/>
      <c r="C416" s="228"/>
      <c r="D416" s="228"/>
      <c r="E416" s="228"/>
      <c r="F416" s="228"/>
      <c r="G416" s="228"/>
    </row>
    <row r="417" spans="1:7" x14ac:dyDescent="0.25">
      <c r="A417" s="229"/>
      <c r="B417" s="228"/>
      <c r="C417" s="228"/>
      <c r="D417" s="228"/>
      <c r="E417" s="228"/>
      <c r="F417" s="228"/>
      <c r="G417" s="228"/>
    </row>
    <row r="418" spans="1:7" x14ac:dyDescent="0.25">
      <c r="A418" s="229"/>
      <c r="B418" s="228"/>
      <c r="C418" s="228"/>
      <c r="D418" s="228"/>
      <c r="E418" s="228"/>
      <c r="F418" s="228"/>
      <c r="G418" s="228"/>
    </row>
    <row r="419" spans="1:7" x14ac:dyDescent="0.25">
      <c r="A419" s="229"/>
      <c r="B419" s="228"/>
      <c r="C419" s="228"/>
      <c r="D419" s="228"/>
      <c r="E419" s="228"/>
      <c r="F419" s="228"/>
      <c r="G419" s="228"/>
    </row>
    <row r="420" spans="1:7" x14ac:dyDescent="0.25">
      <c r="A420" s="229"/>
      <c r="B420" s="228"/>
      <c r="C420" s="228"/>
      <c r="D420" s="228"/>
      <c r="E420" s="228"/>
      <c r="F420" s="228"/>
      <c r="G420" s="228"/>
    </row>
    <row r="421" spans="1:7" x14ac:dyDescent="0.25">
      <c r="A421" s="229"/>
      <c r="B421" s="228"/>
      <c r="C421" s="228"/>
      <c r="D421" s="228"/>
      <c r="E421" s="228"/>
      <c r="F421" s="228"/>
      <c r="G421" s="228"/>
    </row>
    <row r="422" spans="1:7" x14ac:dyDescent="0.25">
      <c r="A422" s="229"/>
      <c r="B422" s="228"/>
      <c r="C422" s="228"/>
      <c r="D422" s="228"/>
      <c r="E422" s="228"/>
      <c r="F422" s="228"/>
      <c r="G422" s="228"/>
    </row>
    <row r="423" spans="1:7" x14ac:dyDescent="0.25">
      <c r="A423" s="229"/>
      <c r="B423" s="228"/>
      <c r="C423" s="228"/>
      <c r="D423" s="228"/>
      <c r="E423" s="228"/>
      <c r="F423" s="228"/>
      <c r="G423" s="228"/>
    </row>
    <row r="424" spans="1:7" x14ac:dyDescent="0.25">
      <c r="A424" s="229"/>
      <c r="B424" s="228"/>
      <c r="C424" s="228"/>
      <c r="D424" s="228"/>
      <c r="E424" s="228"/>
      <c r="F424" s="228"/>
      <c r="G424" s="228"/>
    </row>
    <row r="425" spans="1:7" x14ac:dyDescent="0.25">
      <c r="A425" s="229"/>
      <c r="B425" s="228"/>
      <c r="C425" s="228"/>
      <c r="D425" s="228"/>
      <c r="E425" s="228"/>
      <c r="F425" s="228"/>
      <c r="G425" s="228"/>
    </row>
    <row r="426" spans="1:7" x14ac:dyDescent="0.25">
      <c r="A426" s="229"/>
      <c r="B426" s="228"/>
      <c r="C426" s="228"/>
      <c r="D426" s="228"/>
      <c r="E426" s="228"/>
      <c r="F426" s="228"/>
      <c r="G426" s="228"/>
    </row>
    <row r="427" spans="1:7" x14ac:dyDescent="0.25">
      <c r="A427" s="229"/>
      <c r="B427" s="228"/>
      <c r="C427" s="228"/>
      <c r="D427" s="228"/>
      <c r="E427" s="228"/>
      <c r="F427" s="228"/>
      <c r="G427" s="228"/>
    </row>
    <row r="428" spans="1:7" x14ac:dyDescent="0.25">
      <c r="A428" s="229"/>
      <c r="B428" s="228"/>
      <c r="C428" s="228"/>
      <c r="D428" s="228"/>
      <c r="E428" s="228"/>
      <c r="F428" s="228"/>
      <c r="G428" s="228"/>
    </row>
    <row r="429" spans="1:7" x14ac:dyDescent="0.25">
      <c r="A429" s="229"/>
      <c r="B429" s="228"/>
      <c r="C429" s="228"/>
      <c r="D429" s="228"/>
      <c r="E429" s="228"/>
      <c r="F429" s="228"/>
      <c r="G429" s="228"/>
    </row>
    <row r="430" spans="1:7" x14ac:dyDescent="0.25">
      <c r="A430" s="229"/>
      <c r="B430" s="228"/>
      <c r="C430" s="228"/>
      <c r="D430" s="228"/>
      <c r="E430" s="228"/>
      <c r="F430" s="228"/>
      <c r="G430" s="228"/>
    </row>
    <row r="431" spans="1:7" x14ac:dyDescent="0.25">
      <c r="A431" s="229"/>
      <c r="B431" s="228"/>
      <c r="C431" s="228"/>
      <c r="D431" s="228"/>
      <c r="E431" s="228"/>
      <c r="F431" s="228"/>
      <c r="G431" s="228"/>
    </row>
    <row r="432" spans="1:7" x14ac:dyDescent="0.25">
      <c r="A432" s="229"/>
      <c r="B432" s="228"/>
      <c r="C432" s="228"/>
      <c r="D432" s="228"/>
      <c r="E432" s="228"/>
      <c r="F432" s="228"/>
      <c r="G432" s="228"/>
    </row>
    <row r="433" spans="1:7" x14ac:dyDescent="0.25">
      <c r="A433" s="229"/>
      <c r="B433" s="228"/>
      <c r="C433" s="228"/>
      <c r="D433" s="228"/>
      <c r="E433" s="228"/>
      <c r="F433" s="228"/>
      <c r="G433" s="228"/>
    </row>
    <row r="434" spans="1:7" x14ac:dyDescent="0.25">
      <c r="A434" s="229"/>
      <c r="B434" s="228"/>
      <c r="C434" s="228"/>
      <c r="D434" s="228"/>
      <c r="E434" s="228"/>
      <c r="F434" s="228"/>
      <c r="G434" s="228"/>
    </row>
    <row r="435" spans="1:7" x14ac:dyDescent="0.25">
      <c r="A435" s="229"/>
      <c r="B435" s="228"/>
      <c r="C435" s="228"/>
      <c r="D435" s="228"/>
      <c r="E435" s="228"/>
      <c r="F435" s="228"/>
      <c r="G435" s="228"/>
    </row>
    <row r="436" spans="1:7" x14ac:dyDescent="0.25">
      <c r="A436" s="229"/>
      <c r="B436" s="228"/>
      <c r="C436" s="228"/>
      <c r="D436" s="228"/>
      <c r="E436" s="228"/>
      <c r="F436" s="228"/>
      <c r="G436" s="228"/>
    </row>
    <row r="437" spans="1:7" x14ac:dyDescent="0.25">
      <c r="A437" s="229"/>
      <c r="B437" s="228"/>
      <c r="C437" s="228"/>
      <c r="D437" s="228"/>
      <c r="E437" s="228"/>
      <c r="F437" s="228"/>
      <c r="G437" s="228"/>
    </row>
    <row r="438" spans="1:7" x14ac:dyDescent="0.25">
      <c r="A438" s="229"/>
      <c r="B438" s="228"/>
      <c r="C438" s="228"/>
      <c r="D438" s="228"/>
      <c r="E438" s="228"/>
      <c r="F438" s="228"/>
      <c r="G438" s="228"/>
    </row>
    <row r="439" spans="1:7" x14ac:dyDescent="0.25">
      <c r="A439" s="229"/>
      <c r="B439" s="228"/>
      <c r="C439" s="228"/>
      <c r="D439" s="228"/>
      <c r="E439" s="228"/>
      <c r="F439" s="228"/>
      <c r="G439" s="228"/>
    </row>
    <row r="440" spans="1:7" x14ac:dyDescent="0.25">
      <c r="A440" s="229"/>
      <c r="B440" s="228"/>
      <c r="C440" s="228"/>
      <c r="D440" s="228"/>
      <c r="E440" s="228"/>
      <c r="F440" s="228"/>
      <c r="G440" s="228"/>
    </row>
    <row r="441" spans="1:7" x14ac:dyDescent="0.25">
      <c r="A441" s="229"/>
      <c r="B441" s="228"/>
      <c r="C441" s="228"/>
      <c r="D441" s="228"/>
      <c r="E441" s="228"/>
      <c r="F441" s="228"/>
      <c r="G441" s="228"/>
    </row>
    <row r="442" spans="1:7" x14ac:dyDescent="0.25">
      <c r="A442" s="229"/>
      <c r="B442" s="228"/>
      <c r="C442" s="228"/>
      <c r="D442" s="228"/>
      <c r="E442" s="228"/>
      <c r="F442" s="228"/>
      <c r="G442" s="228"/>
    </row>
    <row r="443" spans="1:7" x14ac:dyDescent="0.25">
      <c r="A443" s="229"/>
      <c r="B443" s="228"/>
      <c r="C443" s="228"/>
      <c r="D443" s="228"/>
      <c r="E443" s="228"/>
      <c r="F443" s="228"/>
      <c r="G443" s="228"/>
    </row>
    <row r="444" spans="1:7" x14ac:dyDescent="0.25">
      <c r="A444" s="229"/>
      <c r="B444" s="228"/>
      <c r="C444" s="228"/>
      <c r="D444" s="228"/>
      <c r="E444" s="228"/>
      <c r="F444" s="228"/>
      <c r="G444" s="228"/>
    </row>
    <row r="445" spans="1:7" x14ac:dyDescent="0.25">
      <c r="A445" s="229"/>
      <c r="B445" s="228"/>
      <c r="C445" s="228"/>
      <c r="D445" s="228"/>
      <c r="E445" s="228"/>
      <c r="F445" s="228"/>
      <c r="G445" s="228"/>
    </row>
    <row r="446" spans="1:7" x14ac:dyDescent="0.25">
      <c r="A446" s="229"/>
      <c r="B446" s="228"/>
      <c r="C446" s="228"/>
      <c r="D446" s="228"/>
      <c r="E446" s="228"/>
      <c r="F446" s="228"/>
      <c r="G446" s="228"/>
    </row>
    <row r="447" spans="1:7" x14ac:dyDescent="0.25">
      <c r="A447" s="229"/>
      <c r="B447" s="228"/>
      <c r="C447" s="228"/>
      <c r="D447" s="228"/>
      <c r="E447" s="228"/>
      <c r="F447" s="228"/>
      <c r="G447" s="228"/>
    </row>
    <row r="448" spans="1:7" x14ac:dyDescent="0.25">
      <c r="A448" s="229"/>
      <c r="B448" s="228"/>
      <c r="C448" s="228"/>
      <c r="D448" s="228"/>
      <c r="E448" s="228"/>
      <c r="F448" s="228"/>
      <c r="G448" s="228"/>
    </row>
    <row r="449" spans="1:7" x14ac:dyDescent="0.25">
      <c r="A449" s="229"/>
      <c r="B449" s="228"/>
      <c r="C449" s="228"/>
      <c r="D449" s="228"/>
      <c r="E449" s="228"/>
      <c r="F449" s="228"/>
      <c r="G449" s="228"/>
    </row>
    <row r="450" spans="1:7" x14ac:dyDescent="0.25">
      <c r="A450" s="229"/>
      <c r="B450" s="228"/>
      <c r="C450" s="228"/>
      <c r="D450" s="228"/>
      <c r="E450" s="228"/>
      <c r="F450" s="228"/>
      <c r="G450" s="228"/>
    </row>
    <row r="451" spans="1:7" x14ac:dyDescent="0.25">
      <c r="A451" s="229"/>
      <c r="B451" s="228"/>
      <c r="C451" s="228"/>
      <c r="D451" s="228"/>
      <c r="E451" s="228"/>
      <c r="F451" s="228"/>
      <c r="G451" s="228"/>
    </row>
    <row r="452" spans="1:7" x14ac:dyDescent="0.25">
      <c r="A452" s="229"/>
      <c r="B452" s="228"/>
      <c r="C452" s="228"/>
      <c r="D452" s="228"/>
      <c r="E452" s="228"/>
      <c r="F452" s="228"/>
      <c r="G452" s="228"/>
    </row>
    <row r="453" spans="1:7" x14ac:dyDescent="0.25">
      <c r="A453" s="229"/>
      <c r="B453" s="228"/>
      <c r="C453" s="228"/>
      <c r="D453" s="228"/>
      <c r="E453" s="228"/>
      <c r="F453" s="228"/>
      <c r="G453" s="228"/>
    </row>
    <row r="454" spans="1:7" x14ac:dyDescent="0.25">
      <c r="A454" s="229"/>
      <c r="B454" s="228"/>
      <c r="C454" s="228"/>
      <c r="D454" s="228"/>
      <c r="E454" s="228"/>
      <c r="F454" s="228"/>
      <c r="G454" s="228"/>
    </row>
    <row r="455" spans="1:7" x14ac:dyDescent="0.25">
      <c r="A455" s="229"/>
      <c r="B455" s="228"/>
      <c r="C455" s="228"/>
      <c r="D455" s="228"/>
      <c r="E455" s="228"/>
      <c r="F455" s="228"/>
      <c r="G455" s="228"/>
    </row>
    <row r="456" spans="1:7" x14ac:dyDescent="0.25">
      <c r="A456" s="229"/>
      <c r="B456" s="228"/>
      <c r="C456" s="228"/>
      <c r="D456" s="228"/>
      <c r="E456" s="228"/>
      <c r="F456" s="228"/>
      <c r="G456" s="228"/>
    </row>
    <row r="457" spans="1:7" x14ac:dyDescent="0.25">
      <c r="A457" s="229"/>
      <c r="B457" s="228"/>
      <c r="C457" s="228"/>
      <c r="D457" s="228"/>
      <c r="E457" s="228"/>
      <c r="F457" s="228"/>
      <c r="G457" s="228"/>
    </row>
    <row r="458" spans="1:7" x14ac:dyDescent="0.25">
      <c r="A458" s="229"/>
      <c r="B458" s="228"/>
      <c r="C458" s="228"/>
      <c r="D458" s="228"/>
      <c r="E458" s="228"/>
      <c r="F458" s="228"/>
      <c r="G458" s="228"/>
    </row>
    <row r="459" spans="1:7" x14ac:dyDescent="0.25">
      <c r="A459" s="229"/>
      <c r="B459" s="228"/>
      <c r="C459" s="228"/>
      <c r="D459" s="228"/>
      <c r="E459" s="228"/>
      <c r="F459" s="228"/>
      <c r="G459" s="228"/>
    </row>
    <row r="460" spans="1:7" x14ac:dyDescent="0.25">
      <c r="A460" s="229"/>
      <c r="B460" s="228"/>
      <c r="C460" s="228"/>
      <c r="D460" s="228"/>
      <c r="E460" s="228"/>
      <c r="F460" s="228"/>
      <c r="G460" s="228"/>
    </row>
    <row r="461" spans="1:7" x14ac:dyDescent="0.25">
      <c r="A461" s="229"/>
      <c r="B461" s="228"/>
      <c r="C461" s="228"/>
      <c r="D461" s="228"/>
      <c r="E461" s="228"/>
      <c r="F461" s="228"/>
      <c r="G461" s="228"/>
    </row>
    <row r="462" spans="1:7" x14ac:dyDescent="0.25">
      <c r="A462" s="229"/>
      <c r="B462" s="228"/>
      <c r="C462" s="228"/>
      <c r="D462" s="228"/>
      <c r="E462" s="228"/>
      <c r="F462" s="228"/>
      <c r="G462" s="228"/>
    </row>
    <row r="463" spans="1:7" x14ac:dyDescent="0.25">
      <c r="A463" s="229"/>
      <c r="B463" s="228"/>
      <c r="C463" s="228"/>
      <c r="D463" s="228"/>
      <c r="E463" s="228"/>
      <c r="F463" s="228"/>
      <c r="G463" s="228"/>
    </row>
    <row r="464" spans="1:7" x14ac:dyDescent="0.25">
      <c r="A464" s="229"/>
      <c r="B464" s="228"/>
      <c r="C464" s="228"/>
      <c r="D464" s="228"/>
      <c r="E464" s="228"/>
      <c r="F464" s="228"/>
      <c r="G464" s="228"/>
    </row>
    <row r="465" spans="1:7" x14ac:dyDescent="0.25">
      <c r="A465" s="229"/>
      <c r="B465" s="228"/>
      <c r="C465" s="228"/>
      <c r="D465" s="228"/>
      <c r="E465" s="228"/>
      <c r="F465" s="228"/>
      <c r="G465" s="228"/>
    </row>
    <row r="466" spans="1:7" x14ac:dyDescent="0.25">
      <c r="A466" s="229"/>
      <c r="B466" s="228"/>
      <c r="C466" s="228"/>
      <c r="D466" s="228"/>
      <c r="E466" s="228"/>
      <c r="F466" s="228"/>
      <c r="G466" s="228"/>
    </row>
    <row r="467" spans="1:7" x14ac:dyDescent="0.25">
      <c r="A467" s="229"/>
      <c r="B467" s="228"/>
      <c r="C467" s="228"/>
      <c r="D467" s="228"/>
      <c r="E467" s="228"/>
      <c r="F467" s="228"/>
      <c r="G467" s="228"/>
    </row>
    <row r="468" spans="1:7" x14ac:dyDescent="0.25">
      <c r="A468" s="229"/>
      <c r="B468" s="228"/>
      <c r="C468" s="228"/>
      <c r="D468" s="228"/>
      <c r="E468" s="228"/>
      <c r="F468" s="228"/>
      <c r="G468" s="228"/>
    </row>
    <row r="469" spans="1:7" x14ac:dyDescent="0.25">
      <c r="A469" s="229"/>
      <c r="B469" s="228"/>
      <c r="C469" s="228"/>
      <c r="D469" s="228"/>
      <c r="E469" s="228"/>
      <c r="F469" s="228"/>
      <c r="G469" s="228"/>
    </row>
    <row r="470" spans="1:7" x14ac:dyDescent="0.25">
      <c r="A470" s="229"/>
      <c r="B470" s="228"/>
      <c r="C470" s="228"/>
      <c r="D470" s="228"/>
      <c r="E470" s="228"/>
      <c r="F470" s="228"/>
      <c r="G470" s="228"/>
    </row>
    <row r="471" spans="1:7" x14ac:dyDescent="0.25">
      <c r="A471" s="229"/>
      <c r="B471" s="228"/>
      <c r="C471" s="228"/>
      <c r="D471" s="228"/>
      <c r="E471" s="228"/>
      <c r="F471" s="228"/>
      <c r="G471" s="228"/>
    </row>
    <row r="472" spans="1:7" x14ac:dyDescent="0.25">
      <c r="A472" s="229"/>
      <c r="B472" s="228"/>
      <c r="C472" s="228"/>
      <c r="D472" s="228"/>
      <c r="E472" s="228"/>
      <c r="F472" s="228"/>
      <c r="G472" s="228"/>
    </row>
    <row r="473" spans="1:7" x14ac:dyDescent="0.25">
      <c r="A473" s="229"/>
      <c r="B473" s="228"/>
      <c r="C473" s="228"/>
      <c r="D473" s="228"/>
      <c r="E473" s="228"/>
      <c r="F473" s="228"/>
      <c r="G473" s="228"/>
    </row>
    <row r="474" spans="1:7" x14ac:dyDescent="0.25">
      <c r="A474" s="229"/>
      <c r="B474" s="228"/>
      <c r="C474" s="228"/>
      <c r="D474" s="228"/>
      <c r="E474" s="228"/>
      <c r="F474" s="228"/>
      <c r="G474" s="228"/>
    </row>
    <row r="475" spans="1:7" x14ac:dyDescent="0.25">
      <c r="A475" s="229"/>
      <c r="B475" s="228"/>
      <c r="C475" s="228"/>
      <c r="D475" s="228"/>
      <c r="E475" s="228"/>
      <c r="F475" s="228"/>
      <c r="G475" s="228"/>
    </row>
    <row r="476" spans="1:7" x14ac:dyDescent="0.25">
      <c r="A476" s="229"/>
      <c r="B476" s="228"/>
      <c r="C476" s="228"/>
      <c r="D476" s="228"/>
      <c r="E476" s="228"/>
      <c r="F476" s="228"/>
      <c r="G476" s="228"/>
    </row>
    <row r="477" spans="1:7" x14ac:dyDescent="0.25">
      <c r="A477" s="229"/>
      <c r="B477" s="228"/>
      <c r="C477" s="228"/>
      <c r="D477" s="228"/>
      <c r="E477" s="228"/>
      <c r="F477" s="228"/>
      <c r="G477" s="228"/>
    </row>
    <row r="478" spans="1:7" x14ac:dyDescent="0.25">
      <c r="A478" s="229"/>
      <c r="B478" s="228"/>
      <c r="C478" s="228"/>
      <c r="D478" s="228"/>
      <c r="E478" s="228"/>
      <c r="F478" s="228"/>
      <c r="G478" s="228"/>
    </row>
    <row r="479" spans="1:7" x14ac:dyDescent="0.25">
      <c r="A479" s="229"/>
      <c r="B479" s="228"/>
      <c r="C479" s="228"/>
      <c r="D479" s="228"/>
      <c r="E479" s="228"/>
      <c r="F479" s="228"/>
      <c r="G479" s="228"/>
    </row>
    <row r="480" spans="1:7" x14ac:dyDescent="0.25">
      <c r="A480" s="229"/>
      <c r="B480" s="228"/>
      <c r="C480" s="228"/>
      <c r="D480" s="228"/>
      <c r="E480" s="228"/>
      <c r="F480" s="228"/>
      <c r="G480" s="228"/>
    </row>
    <row r="481" spans="1:7" x14ac:dyDescent="0.25">
      <c r="A481" s="229"/>
      <c r="B481" s="228"/>
      <c r="C481" s="228"/>
      <c r="D481" s="228"/>
      <c r="E481" s="228"/>
      <c r="F481" s="228"/>
      <c r="G481" s="228"/>
    </row>
    <row r="482" spans="1:7" x14ac:dyDescent="0.25">
      <c r="A482" s="229"/>
      <c r="B482" s="228"/>
      <c r="C482" s="228"/>
      <c r="D482" s="228"/>
      <c r="E482" s="228"/>
      <c r="F482" s="228"/>
      <c r="G482" s="228"/>
    </row>
    <row r="483" spans="1:7" x14ac:dyDescent="0.25">
      <c r="A483" s="229"/>
      <c r="B483" s="228"/>
      <c r="C483" s="228"/>
      <c r="D483" s="228"/>
      <c r="E483" s="228"/>
      <c r="F483" s="228"/>
      <c r="G483" s="228"/>
    </row>
    <row r="484" spans="1:7" x14ac:dyDescent="0.25">
      <c r="A484" s="229"/>
      <c r="B484" s="228"/>
      <c r="C484" s="228"/>
      <c r="D484" s="228"/>
      <c r="E484" s="228"/>
      <c r="F484" s="228"/>
      <c r="G484" s="228"/>
    </row>
    <row r="485" spans="1:7" x14ac:dyDescent="0.25">
      <c r="A485" s="229"/>
      <c r="B485" s="228"/>
      <c r="C485" s="228"/>
      <c r="D485" s="228"/>
      <c r="E485" s="228"/>
      <c r="F485" s="228"/>
      <c r="G485" s="228"/>
    </row>
    <row r="486" spans="1:7" x14ac:dyDescent="0.25">
      <c r="A486" s="229"/>
      <c r="B486" s="228"/>
      <c r="C486" s="228"/>
      <c r="D486" s="228"/>
      <c r="E486" s="228"/>
      <c r="F486" s="228"/>
      <c r="G486" s="228"/>
    </row>
    <row r="487" spans="1:7" x14ac:dyDescent="0.25">
      <c r="A487" s="229"/>
      <c r="B487" s="228"/>
      <c r="C487" s="228"/>
      <c r="D487" s="228"/>
      <c r="E487" s="228"/>
      <c r="F487" s="228"/>
      <c r="G487" s="228"/>
    </row>
    <row r="488" spans="1:7" x14ac:dyDescent="0.25">
      <c r="A488" s="229"/>
      <c r="B488" s="228"/>
      <c r="C488" s="228"/>
      <c r="D488" s="228"/>
      <c r="E488" s="228"/>
      <c r="F488" s="228"/>
      <c r="G488" s="228"/>
    </row>
    <row r="489" spans="1:7" x14ac:dyDescent="0.25">
      <c r="A489" s="229"/>
      <c r="B489" s="228"/>
      <c r="C489" s="228"/>
      <c r="D489" s="228"/>
      <c r="E489" s="228"/>
      <c r="F489" s="228"/>
      <c r="G489" s="228"/>
    </row>
    <row r="490" spans="1:7" x14ac:dyDescent="0.25">
      <c r="A490" s="229"/>
      <c r="B490" s="228"/>
      <c r="C490" s="228"/>
      <c r="D490" s="228"/>
      <c r="E490" s="228"/>
      <c r="F490" s="228"/>
      <c r="G490" s="228"/>
    </row>
    <row r="491" spans="1:7" x14ac:dyDescent="0.25">
      <c r="A491" s="229"/>
      <c r="B491" s="228"/>
      <c r="C491" s="228"/>
      <c r="D491" s="228"/>
      <c r="E491" s="228"/>
      <c r="F491" s="228"/>
      <c r="G491" s="228"/>
    </row>
    <row r="492" spans="1:7" x14ac:dyDescent="0.25">
      <c r="A492" s="229"/>
      <c r="B492" s="228"/>
      <c r="C492" s="228"/>
      <c r="D492" s="228"/>
      <c r="E492" s="228"/>
      <c r="F492" s="228"/>
      <c r="G492" s="228"/>
    </row>
    <row r="493" spans="1:7" x14ac:dyDescent="0.25">
      <c r="A493" s="229"/>
      <c r="B493" s="228"/>
      <c r="C493" s="228"/>
      <c r="D493" s="228"/>
      <c r="E493" s="228"/>
      <c r="F493" s="228"/>
      <c r="G493" s="228"/>
    </row>
    <row r="494" spans="1:7" x14ac:dyDescent="0.25">
      <c r="A494" s="229"/>
      <c r="B494" s="228"/>
      <c r="C494" s="228"/>
      <c r="D494" s="228"/>
      <c r="E494" s="228"/>
      <c r="F494" s="228"/>
      <c r="G494" s="228"/>
    </row>
    <row r="495" spans="1:7" x14ac:dyDescent="0.25">
      <c r="A495" s="229"/>
      <c r="B495" s="228"/>
      <c r="C495" s="228"/>
      <c r="D495" s="228"/>
      <c r="E495" s="228"/>
      <c r="F495" s="228"/>
      <c r="G495" s="228"/>
    </row>
    <row r="496" spans="1:7" x14ac:dyDescent="0.25">
      <c r="A496" s="229"/>
      <c r="B496" s="228"/>
      <c r="C496" s="228"/>
      <c r="D496" s="228"/>
      <c r="E496" s="228"/>
      <c r="F496" s="228"/>
      <c r="G496" s="228"/>
    </row>
    <row r="497" spans="1:7" x14ac:dyDescent="0.25">
      <c r="A497" s="229"/>
      <c r="B497" s="228"/>
      <c r="C497" s="228"/>
      <c r="D497" s="228"/>
      <c r="E497" s="228"/>
      <c r="F497" s="228"/>
      <c r="G497" s="228"/>
    </row>
    <row r="498" spans="1:7" x14ac:dyDescent="0.25">
      <c r="A498" s="229"/>
      <c r="B498" s="228"/>
      <c r="C498" s="228"/>
      <c r="D498" s="228"/>
      <c r="E498" s="228"/>
      <c r="F498" s="228"/>
      <c r="G498" s="228"/>
    </row>
    <row r="499" spans="1:7" x14ac:dyDescent="0.25">
      <c r="A499" s="229"/>
      <c r="B499" s="228"/>
      <c r="C499" s="228"/>
      <c r="D499" s="228"/>
      <c r="E499" s="228"/>
      <c r="F499" s="228"/>
      <c r="G499" s="228"/>
    </row>
    <row r="500" spans="1:7" x14ac:dyDescent="0.25">
      <c r="A500" s="229"/>
      <c r="B500" s="228"/>
      <c r="C500" s="228"/>
      <c r="D500" s="228"/>
      <c r="E500" s="228"/>
      <c r="F500" s="228"/>
      <c r="G500" s="228"/>
    </row>
    <row r="501" spans="1:7" x14ac:dyDescent="0.25">
      <c r="A501" s="229"/>
      <c r="B501" s="228"/>
      <c r="C501" s="228"/>
      <c r="D501" s="228"/>
      <c r="E501" s="228"/>
      <c r="F501" s="228"/>
      <c r="G501" s="228"/>
    </row>
    <row r="502" spans="1:7" x14ac:dyDescent="0.25">
      <c r="A502" s="229"/>
      <c r="B502" s="228"/>
      <c r="C502" s="228"/>
      <c r="D502" s="228"/>
      <c r="E502" s="228"/>
      <c r="F502" s="228"/>
      <c r="G502" s="228"/>
    </row>
    <row r="503" spans="1:7" x14ac:dyDescent="0.25">
      <c r="A503" s="229"/>
      <c r="B503" s="228"/>
      <c r="C503" s="228"/>
      <c r="D503" s="228"/>
      <c r="E503" s="228"/>
      <c r="F503" s="228"/>
      <c r="G503" s="228"/>
    </row>
    <row r="504" spans="1:7" x14ac:dyDescent="0.25">
      <c r="A504" s="229"/>
      <c r="B504" s="228"/>
      <c r="C504" s="228"/>
      <c r="D504" s="228"/>
      <c r="E504" s="228"/>
      <c r="F504" s="228"/>
      <c r="G504" s="228"/>
    </row>
    <row r="505" spans="1:7" x14ac:dyDescent="0.25">
      <c r="A505" s="229"/>
      <c r="B505" s="228"/>
      <c r="C505" s="228"/>
      <c r="D505" s="228"/>
      <c r="E505" s="228"/>
      <c r="F505" s="228"/>
      <c r="G505" s="228"/>
    </row>
    <row r="506" spans="1:7" x14ac:dyDescent="0.25">
      <c r="A506" s="229"/>
      <c r="B506" s="228"/>
      <c r="C506" s="228"/>
      <c r="D506" s="228"/>
      <c r="E506" s="228"/>
      <c r="F506" s="228"/>
      <c r="G506" s="228"/>
    </row>
    <row r="507" spans="1:7" x14ac:dyDescent="0.25">
      <c r="A507" s="229"/>
      <c r="B507" s="228"/>
      <c r="C507" s="228"/>
      <c r="D507" s="228"/>
      <c r="E507" s="228"/>
      <c r="F507" s="228"/>
      <c r="G507" s="228"/>
    </row>
    <row r="508" spans="1:7" x14ac:dyDescent="0.25">
      <c r="A508" s="229"/>
      <c r="B508" s="228"/>
      <c r="C508" s="228"/>
      <c r="D508" s="228"/>
      <c r="E508" s="228"/>
      <c r="F508" s="228"/>
      <c r="G508" s="228"/>
    </row>
    <row r="509" spans="1:7" x14ac:dyDescent="0.25">
      <c r="A509" s="229"/>
      <c r="B509" s="228"/>
      <c r="C509" s="228"/>
      <c r="D509" s="228"/>
      <c r="E509" s="228"/>
      <c r="F509" s="228"/>
      <c r="G509" s="228"/>
    </row>
    <row r="510" spans="1:7" x14ac:dyDescent="0.25">
      <c r="A510" s="229"/>
      <c r="B510" s="228"/>
      <c r="C510" s="228"/>
      <c r="D510" s="228"/>
      <c r="E510" s="228"/>
      <c r="F510" s="228"/>
      <c r="G510" s="228"/>
    </row>
    <row r="511" spans="1:7" x14ac:dyDescent="0.25">
      <c r="A511" s="229"/>
      <c r="B511" s="228"/>
      <c r="C511" s="228"/>
      <c r="D511" s="228"/>
      <c r="E511" s="228"/>
      <c r="F511" s="228"/>
      <c r="G511" s="228"/>
    </row>
    <row r="512" spans="1:7" x14ac:dyDescent="0.25">
      <c r="A512" s="229"/>
      <c r="B512" s="228"/>
      <c r="C512" s="228"/>
      <c r="D512" s="228"/>
      <c r="E512" s="228"/>
      <c r="F512" s="228"/>
      <c r="G512" s="228"/>
    </row>
    <row r="513" spans="1:7" x14ac:dyDescent="0.25">
      <c r="A513" s="229"/>
      <c r="B513" s="228"/>
      <c r="C513" s="228"/>
      <c r="D513" s="228"/>
      <c r="E513" s="228"/>
      <c r="F513" s="228"/>
      <c r="G513" s="228"/>
    </row>
    <row r="514" spans="1:7" x14ac:dyDescent="0.25">
      <c r="A514" s="229"/>
      <c r="B514" s="228"/>
      <c r="C514" s="228"/>
      <c r="D514" s="228"/>
      <c r="E514" s="228"/>
      <c r="F514" s="228"/>
      <c r="G514" s="228"/>
    </row>
    <row r="515" spans="1:7" x14ac:dyDescent="0.25">
      <c r="A515" s="229"/>
      <c r="B515" s="228"/>
      <c r="C515" s="228"/>
      <c r="D515" s="228"/>
      <c r="E515" s="228"/>
      <c r="F515" s="228"/>
      <c r="G515" s="228"/>
    </row>
    <row r="516" spans="1:7" x14ac:dyDescent="0.25">
      <c r="A516" s="229"/>
      <c r="B516" s="228"/>
      <c r="C516" s="228"/>
      <c r="D516" s="228"/>
      <c r="E516" s="228"/>
      <c r="F516" s="228"/>
      <c r="G516" s="228"/>
    </row>
    <row r="517" spans="1:7" x14ac:dyDescent="0.25">
      <c r="A517" s="229"/>
      <c r="B517" s="228"/>
      <c r="C517" s="228"/>
      <c r="D517" s="228"/>
      <c r="E517" s="228"/>
      <c r="F517" s="228"/>
      <c r="G517" s="228"/>
    </row>
    <row r="518" spans="1:7" x14ac:dyDescent="0.25">
      <c r="A518" s="229"/>
      <c r="B518" s="228"/>
      <c r="C518" s="228"/>
      <c r="D518" s="228"/>
      <c r="E518" s="228"/>
      <c r="F518" s="228"/>
      <c r="G518" s="228"/>
    </row>
    <row r="519" spans="1:7" x14ac:dyDescent="0.25">
      <c r="A519" s="229"/>
      <c r="B519" s="228"/>
      <c r="C519" s="228"/>
      <c r="D519" s="228"/>
      <c r="E519" s="228"/>
      <c r="F519" s="228"/>
      <c r="G519" s="228"/>
    </row>
    <row r="520" spans="1:7" x14ac:dyDescent="0.25">
      <c r="A520" s="229"/>
      <c r="B520" s="228"/>
      <c r="C520" s="228"/>
      <c r="D520" s="228"/>
      <c r="E520" s="228"/>
      <c r="F520" s="228"/>
      <c r="G520" s="228"/>
    </row>
    <row r="521" spans="1:7" x14ac:dyDescent="0.25">
      <c r="A521" s="229"/>
      <c r="B521" s="228"/>
      <c r="C521" s="228"/>
      <c r="D521" s="228"/>
      <c r="E521" s="228"/>
      <c r="F521" s="228"/>
      <c r="G521" s="228"/>
    </row>
    <row r="522" spans="1:7" x14ac:dyDescent="0.25">
      <c r="A522" s="229"/>
      <c r="B522" s="228"/>
      <c r="C522" s="228"/>
      <c r="D522" s="228"/>
      <c r="E522" s="228"/>
      <c r="F522" s="228"/>
      <c r="G522" s="228"/>
    </row>
    <row r="523" spans="1:7" x14ac:dyDescent="0.25">
      <c r="A523" s="229"/>
      <c r="B523" s="228"/>
      <c r="C523" s="228"/>
      <c r="D523" s="228"/>
      <c r="E523" s="228"/>
      <c r="F523" s="228"/>
      <c r="G523" s="228"/>
    </row>
    <row r="524" spans="1:7" x14ac:dyDescent="0.25">
      <c r="A524" s="229"/>
      <c r="B524" s="228"/>
      <c r="C524" s="228"/>
      <c r="D524" s="228"/>
      <c r="E524" s="228"/>
      <c r="F524" s="228"/>
      <c r="G524" s="228"/>
    </row>
    <row r="525" spans="1:7" x14ac:dyDescent="0.25">
      <c r="A525" s="229"/>
      <c r="B525" s="228"/>
      <c r="C525" s="228"/>
      <c r="D525" s="228"/>
      <c r="E525" s="228"/>
      <c r="F525" s="228"/>
      <c r="G525" s="228"/>
    </row>
    <row r="526" spans="1:7" x14ac:dyDescent="0.25">
      <c r="A526" s="229"/>
      <c r="B526" s="228"/>
      <c r="C526" s="228"/>
      <c r="D526" s="228"/>
      <c r="E526" s="228"/>
      <c r="F526" s="228"/>
      <c r="G526" s="228"/>
    </row>
    <row r="527" spans="1:7" x14ac:dyDescent="0.25">
      <c r="A527" s="229"/>
      <c r="B527" s="228"/>
      <c r="C527" s="228"/>
      <c r="D527" s="228"/>
      <c r="E527" s="228"/>
      <c r="F527" s="228"/>
      <c r="G527" s="228"/>
    </row>
    <row r="528" spans="1:7" x14ac:dyDescent="0.25">
      <c r="A528" s="229"/>
      <c r="B528" s="228"/>
      <c r="C528" s="228"/>
      <c r="D528" s="228"/>
      <c r="E528" s="228"/>
      <c r="F528" s="228"/>
      <c r="G528" s="228"/>
    </row>
    <row r="529" spans="1:7" x14ac:dyDescent="0.25">
      <c r="A529" s="229"/>
      <c r="B529" s="228"/>
      <c r="C529" s="228"/>
      <c r="D529" s="228"/>
      <c r="E529" s="228"/>
      <c r="F529" s="228"/>
      <c r="G529" s="228"/>
    </row>
    <row r="530" spans="1:7" x14ac:dyDescent="0.25">
      <c r="A530" s="229"/>
      <c r="B530" s="228"/>
      <c r="C530" s="228"/>
      <c r="D530" s="228"/>
      <c r="E530" s="228"/>
      <c r="F530" s="228"/>
      <c r="G530" s="228"/>
    </row>
    <row r="531" spans="1:7" x14ac:dyDescent="0.25">
      <c r="A531" s="229"/>
      <c r="B531" s="228"/>
      <c r="C531" s="228"/>
      <c r="D531" s="228"/>
      <c r="E531" s="228"/>
      <c r="F531" s="228"/>
      <c r="G531" s="228"/>
    </row>
    <row r="532" spans="1:7" x14ac:dyDescent="0.25">
      <c r="A532" s="229"/>
      <c r="B532" s="228"/>
      <c r="C532" s="228"/>
      <c r="D532" s="228"/>
      <c r="E532" s="228"/>
      <c r="F532" s="228"/>
      <c r="G532" s="228"/>
    </row>
    <row r="533" spans="1:7" x14ac:dyDescent="0.25">
      <c r="A533" s="229"/>
      <c r="B533" s="228"/>
      <c r="C533" s="228"/>
      <c r="D533" s="228"/>
      <c r="E533" s="228"/>
      <c r="F533" s="228"/>
      <c r="G533" s="228"/>
    </row>
    <row r="534" spans="1:7" x14ac:dyDescent="0.25">
      <c r="A534" s="229"/>
      <c r="B534" s="228"/>
      <c r="C534" s="228"/>
      <c r="D534" s="228"/>
      <c r="E534" s="228"/>
      <c r="F534" s="228"/>
      <c r="G534" s="228"/>
    </row>
    <row r="535" spans="1:7" x14ac:dyDescent="0.25">
      <c r="A535" s="229"/>
      <c r="B535" s="228"/>
      <c r="C535" s="228"/>
      <c r="D535" s="228"/>
      <c r="E535" s="228"/>
      <c r="F535" s="228"/>
      <c r="G535" s="228"/>
    </row>
    <row r="536" spans="1:7" x14ac:dyDescent="0.25">
      <c r="A536" s="229"/>
      <c r="B536" s="228"/>
      <c r="C536" s="228"/>
      <c r="D536" s="228"/>
      <c r="E536" s="228"/>
      <c r="F536" s="228"/>
      <c r="G536" s="228"/>
    </row>
    <row r="537" spans="1:7" x14ac:dyDescent="0.25">
      <c r="A537" s="229"/>
      <c r="B537" s="228"/>
      <c r="C537" s="228"/>
      <c r="D537" s="228"/>
      <c r="E537" s="228"/>
      <c r="F537" s="228"/>
      <c r="G537" s="228"/>
    </row>
    <row r="538" spans="1:7" x14ac:dyDescent="0.25">
      <c r="A538" s="229"/>
      <c r="B538" s="228"/>
      <c r="C538" s="228"/>
      <c r="D538" s="228"/>
      <c r="E538" s="228"/>
      <c r="F538" s="228"/>
      <c r="G538" s="228"/>
    </row>
    <row r="539" spans="1:7" x14ac:dyDescent="0.25">
      <c r="A539" s="229"/>
      <c r="B539" s="228"/>
      <c r="C539" s="228"/>
      <c r="D539" s="228"/>
      <c r="E539" s="228"/>
      <c r="F539" s="228"/>
      <c r="G539" s="228"/>
    </row>
    <row r="540" spans="1:7" x14ac:dyDescent="0.25">
      <c r="A540" s="229"/>
      <c r="B540" s="228"/>
      <c r="C540" s="228"/>
      <c r="D540" s="228"/>
      <c r="E540" s="228"/>
      <c r="F540" s="228"/>
      <c r="G540" s="228"/>
    </row>
    <row r="541" spans="1:7" x14ac:dyDescent="0.25">
      <c r="A541" s="229"/>
      <c r="B541" s="228"/>
      <c r="C541" s="228"/>
      <c r="D541" s="228"/>
      <c r="E541" s="228"/>
      <c r="F541" s="228"/>
      <c r="G541" s="228"/>
    </row>
    <row r="542" spans="1:7" x14ac:dyDescent="0.25">
      <c r="A542" s="229"/>
      <c r="B542" s="228"/>
      <c r="C542" s="228"/>
      <c r="D542" s="228"/>
      <c r="E542" s="228"/>
      <c r="F542" s="228"/>
      <c r="G542" s="228"/>
    </row>
    <row r="543" spans="1:7" x14ac:dyDescent="0.25">
      <c r="A543" s="229"/>
      <c r="B543" s="228"/>
      <c r="C543" s="228"/>
      <c r="D543" s="228"/>
      <c r="E543" s="228"/>
      <c r="F543" s="228"/>
      <c r="G543" s="228"/>
    </row>
    <row r="544" spans="1:7" x14ac:dyDescent="0.25">
      <c r="A544" s="229"/>
      <c r="B544" s="228"/>
      <c r="C544" s="228"/>
      <c r="D544" s="228"/>
      <c r="E544" s="228"/>
      <c r="F544" s="228"/>
      <c r="G544" s="228"/>
    </row>
    <row r="545" spans="1:7" x14ac:dyDescent="0.25">
      <c r="A545" s="229"/>
      <c r="B545" s="228"/>
      <c r="C545" s="228"/>
      <c r="D545" s="228"/>
      <c r="E545" s="228"/>
      <c r="F545" s="228"/>
      <c r="G545" s="228"/>
    </row>
    <row r="546" spans="1:7" x14ac:dyDescent="0.25">
      <c r="A546" s="229"/>
      <c r="B546" s="228"/>
      <c r="C546" s="228"/>
      <c r="D546" s="228"/>
      <c r="E546" s="228"/>
      <c r="F546" s="228"/>
      <c r="G546" s="228"/>
    </row>
    <row r="547" spans="1:7" x14ac:dyDescent="0.25">
      <c r="A547" s="229"/>
      <c r="B547" s="228"/>
      <c r="C547" s="228"/>
      <c r="D547" s="228"/>
      <c r="E547" s="228"/>
      <c r="F547" s="228"/>
      <c r="G547" s="228"/>
    </row>
    <row r="548" spans="1:7" x14ac:dyDescent="0.25">
      <c r="A548" s="229"/>
      <c r="B548" s="228"/>
      <c r="C548" s="228"/>
      <c r="D548" s="228"/>
      <c r="E548" s="228"/>
      <c r="F548" s="228"/>
      <c r="G548" s="228"/>
    </row>
    <row r="549" spans="1:7" x14ac:dyDescent="0.25">
      <c r="A549" s="229"/>
      <c r="B549" s="228"/>
      <c r="C549" s="228"/>
      <c r="D549" s="228"/>
      <c r="E549" s="228"/>
      <c r="F549" s="228"/>
      <c r="G549" s="228"/>
    </row>
    <row r="550" spans="1:7" x14ac:dyDescent="0.25">
      <c r="A550" s="229"/>
      <c r="B550" s="228"/>
      <c r="C550" s="228"/>
      <c r="D550" s="228"/>
      <c r="E550" s="228"/>
      <c r="F550" s="228"/>
      <c r="G550" s="228"/>
    </row>
    <row r="551" spans="1:7" x14ac:dyDescent="0.25">
      <c r="A551" s="229"/>
      <c r="B551" s="228"/>
      <c r="C551" s="228"/>
      <c r="D551" s="228"/>
      <c r="E551" s="228"/>
      <c r="F551" s="228"/>
      <c r="G551" s="228"/>
    </row>
    <row r="552" spans="1:7" x14ac:dyDescent="0.25">
      <c r="A552" s="229"/>
      <c r="B552" s="228"/>
      <c r="C552" s="228"/>
      <c r="D552" s="228"/>
      <c r="E552" s="228"/>
      <c r="F552" s="228"/>
      <c r="G552" s="228"/>
    </row>
    <row r="553" spans="1:7" x14ac:dyDescent="0.25">
      <c r="A553" s="229"/>
      <c r="B553" s="228"/>
      <c r="C553" s="228"/>
      <c r="D553" s="228"/>
      <c r="E553" s="228"/>
      <c r="F553" s="228"/>
      <c r="G553" s="228"/>
    </row>
    <row r="554" spans="1:7" x14ac:dyDescent="0.25">
      <c r="A554" s="229"/>
      <c r="B554" s="228"/>
      <c r="C554" s="228"/>
      <c r="D554" s="228"/>
      <c r="E554" s="228"/>
      <c r="F554" s="228"/>
      <c r="G554" s="228"/>
    </row>
    <row r="555" spans="1:7" x14ac:dyDescent="0.25">
      <c r="A555" s="229"/>
      <c r="B555" s="228"/>
      <c r="C555" s="228"/>
      <c r="D555" s="228"/>
      <c r="E555" s="228"/>
      <c r="F555" s="228"/>
      <c r="G555" s="228"/>
    </row>
    <row r="556" spans="1:7" x14ac:dyDescent="0.25">
      <c r="A556" s="229"/>
      <c r="B556" s="228"/>
      <c r="C556" s="228"/>
      <c r="D556" s="228"/>
      <c r="E556" s="228"/>
      <c r="F556" s="228"/>
      <c r="G556" s="228"/>
    </row>
    <row r="557" spans="1:7" x14ac:dyDescent="0.25">
      <c r="A557" s="229"/>
      <c r="B557" s="228"/>
      <c r="C557" s="228"/>
      <c r="D557" s="228"/>
      <c r="E557" s="228"/>
      <c r="F557" s="228"/>
      <c r="G557" s="228"/>
    </row>
    <row r="558" spans="1:7" x14ac:dyDescent="0.25">
      <c r="A558" s="229"/>
      <c r="B558" s="228"/>
      <c r="C558" s="228"/>
      <c r="D558" s="228"/>
      <c r="E558" s="228"/>
      <c r="F558" s="228"/>
      <c r="G558" s="228"/>
    </row>
    <row r="559" spans="1:7" x14ac:dyDescent="0.25">
      <c r="A559" s="229"/>
      <c r="B559" s="228"/>
      <c r="C559" s="228"/>
      <c r="D559" s="228"/>
      <c r="E559" s="228"/>
      <c r="F559" s="228"/>
      <c r="G559" s="228"/>
    </row>
    <row r="560" spans="1:7" x14ac:dyDescent="0.25">
      <c r="A560" s="229"/>
      <c r="B560" s="228"/>
      <c r="C560" s="228"/>
      <c r="D560" s="228"/>
      <c r="E560" s="228"/>
      <c r="F560" s="228"/>
      <c r="G560" s="228"/>
    </row>
    <row r="561" spans="1:7" x14ac:dyDescent="0.25">
      <c r="A561" s="229"/>
      <c r="B561" s="228"/>
      <c r="C561" s="228"/>
      <c r="D561" s="228"/>
      <c r="E561" s="228"/>
      <c r="F561" s="228"/>
      <c r="G561" s="228"/>
    </row>
    <row r="562" spans="1:7" x14ac:dyDescent="0.25">
      <c r="A562" s="229"/>
      <c r="B562" s="228"/>
      <c r="C562" s="228"/>
      <c r="D562" s="228"/>
      <c r="E562" s="228"/>
      <c r="F562" s="228"/>
      <c r="G562" s="228"/>
    </row>
    <row r="563" spans="1:7" x14ac:dyDescent="0.25">
      <c r="A563" s="229"/>
      <c r="B563" s="228"/>
      <c r="C563" s="228"/>
      <c r="D563" s="228"/>
      <c r="E563" s="228"/>
      <c r="F563" s="228"/>
      <c r="G563" s="228"/>
    </row>
    <row r="564" spans="1:7" x14ac:dyDescent="0.25">
      <c r="A564" s="229"/>
      <c r="B564" s="228"/>
      <c r="C564" s="228"/>
      <c r="D564" s="228"/>
      <c r="E564" s="228"/>
      <c r="F564" s="228"/>
      <c r="G564" s="228"/>
    </row>
    <row r="565" spans="1:7" x14ac:dyDescent="0.25">
      <c r="A565" s="229"/>
      <c r="B565" s="228"/>
      <c r="C565" s="228"/>
      <c r="D565" s="228"/>
      <c r="E565" s="228"/>
      <c r="F565" s="228"/>
      <c r="G565" s="228"/>
    </row>
    <row r="566" spans="1:7" x14ac:dyDescent="0.25">
      <c r="A566" s="229"/>
      <c r="B566" s="228"/>
      <c r="C566" s="228"/>
      <c r="D566" s="228"/>
      <c r="E566" s="228"/>
      <c r="F566" s="228"/>
      <c r="G566" s="228"/>
    </row>
    <row r="567" spans="1:7" x14ac:dyDescent="0.25">
      <c r="A567" s="229"/>
      <c r="B567" s="228"/>
      <c r="C567" s="228"/>
      <c r="D567" s="228"/>
      <c r="E567" s="228"/>
      <c r="F567" s="228"/>
      <c r="G567" s="228"/>
    </row>
    <row r="568" spans="1:7" x14ac:dyDescent="0.25">
      <c r="A568" s="229"/>
      <c r="B568" s="228"/>
      <c r="C568" s="228"/>
      <c r="D568" s="228"/>
      <c r="E568" s="228"/>
      <c r="F568" s="228"/>
      <c r="G568" s="228"/>
    </row>
    <row r="569" spans="1:7" x14ac:dyDescent="0.25">
      <c r="A569" s="229"/>
      <c r="B569" s="228"/>
      <c r="C569" s="228"/>
      <c r="D569" s="228"/>
      <c r="E569" s="228"/>
      <c r="F569" s="228"/>
      <c r="G569" s="228"/>
    </row>
    <row r="570" spans="1:7" x14ac:dyDescent="0.25">
      <c r="A570" s="229"/>
      <c r="B570" s="228"/>
      <c r="C570" s="228"/>
      <c r="D570" s="228"/>
      <c r="E570" s="228"/>
      <c r="F570" s="228"/>
      <c r="G570" s="228"/>
    </row>
    <row r="571" spans="1:7" x14ac:dyDescent="0.25">
      <c r="A571" s="229"/>
      <c r="B571" s="228"/>
      <c r="C571" s="228"/>
      <c r="D571" s="228"/>
      <c r="E571" s="228"/>
      <c r="F571" s="228"/>
      <c r="G571" s="228"/>
    </row>
    <row r="572" spans="1:7" x14ac:dyDescent="0.25">
      <c r="A572" s="229"/>
      <c r="B572" s="228"/>
      <c r="C572" s="228"/>
      <c r="D572" s="228"/>
      <c r="E572" s="228"/>
      <c r="F572" s="228"/>
      <c r="G572" s="228"/>
    </row>
    <row r="573" spans="1:7" x14ac:dyDescent="0.25">
      <c r="A573" s="229"/>
      <c r="B573" s="228"/>
      <c r="C573" s="228"/>
      <c r="D573" s="228"/>
      <c r="E573" s="228"/>
      <c r="F573" s="228"/>
      <c r="G573" s="228"/>
    </row>
    <row r="574" spans="1:7" x14ac:dyDescent="0.25">
      <c r="A574" s="229"/>
      <c r="B574" s="228"/>
      <c r="C574" s="228"/>
      <c r="D574" s="228"/>
      <c r="E574" s="228"/>
      <c r="F574" s="228"/>
      <c r="G574" s="228"/>
    </row>
    <row r="575" spans="1:7" x14ac:dyDescent="0.25">
      <c r="A575" s="229"/>
      <c r="B575" s="228"/>
      <c r="C575" s="228"/>
      <c r="D575" s="228"/>
      <c r="E575" s="228"/>
      <c r="F575" s="228"/>
      <c r="G575" s="228"/>
    </row>
    <row r="576" spans="1:7" x14ac:dyDescent="0.25">
      <c r="A576" s="229"/>
      <c r="B576" s="228"/>
      <c r="C576" s="228"/>
      <c r="D576" s="228"/>
      <c r="E576" s="228"/>
      <c r="F576" s="228"/>
      <c r="G576" s="228"/>
    </row>
    <row r="577" spans="1:7" x14ac:dyDescent="0.25">
      <c r="A577" s="229"/>
      <c r="B577" s="228"/>
      <c r="C577" s="228"/>
      <c r="D577" s="228"/>
      <c r="E577" s="228"/>
      <c r="F577" s="228"/>
      <c r="G577" s="228"/>
    </row>
    <row r="578" spans="1:7" x14ac:dyDescent="0.25">
      <c r="A578" s="229"/>
      <c r="B578" s="228"/>
      <c r="C578" s="228"/>
      <c r="D578" s="228"/>
      <c r="E578" s="228"/>
      <c r="F578" s="228"/>
      <c r="G578" s="228"/>
    </row>
    <row r="579" spans="1:7" x14ac:dyDescent="0.25">
      <c r="A579" s="229"/>
      <c r="B579" s="228"/>
      <c r="C579" s="228"/>
      <c r="D579" s="228"/>
      <c r="E579" s="228"/>
      <c r="F579" s="228"/>
      <c r="G579" s="228"/>
    </row>
    <row r="580" spans="1:7" x14ac:dyDescent="0.25">
      <c r="A580" s="229"/>
      <c r="B580" s="228"/>
      <c r="C580" s="228"/>
      <c r="D580" s="228"/>
      <c r="E580" s="228"/>
      <c r="F580" s="228"/>
      <c r="G580" s="228"/>
    </row>
    <row r="581" spans="1:7" x14ac:dyDescent="0.25">
      <c r="A581" s="229"/>
      <c r="B581" s="228"/>
      <c r="C581" s="228"/>
      <c r="D581" s="228"/>
      <c r="E581" s="228"/>
      <c r="F581" s="228"/>
      <c r="G581" s="228"/>
    </row>
    <row r="582" spans="1:7" x14ac:dyDescent="0.25">
      <c r="A582" s="229"/>
      <c r="B582" s="228"/>
      <c r="C582" s="228"/>
      <c r="D582" s="228"/>
      <c r="E582" s="228"/>
      <c r="F582" s="228"/>
      <c r="G582" s="228"/>
    </row>
    <row r="583" spans="1:7" x14ac:dyDescent="0.25">
      <c r="A583" s="229"/>
      <c r="B583" s="228"/>
      <c r="C583" s="228"/>
      <c r="D583" s="228"/>
      <c r="E583" s="228"/>
      <c r="F583" s="228"/>
      <c r="G583" s="228"/>
    </row>
    <row r="584" spans="1:7" x14ac:dyDescent="0.25">
      <c r="A584" s="229"/>
      <c r="B584" s="228"/>
      <c r="C584" s="228"/>
      <c r="D584" s="228"/>
      <c r="E584" s="228"/>
      <c r="F584" s="228"/>
      <c r="G584" s="228"/>
    </row>
    <row r="585" spans="1:7" x14ac:dyDescent="0.25">
      <c r="A585" s="229"/>
      <c r="B585" s="228"/>
      <c r="C585" s="228"/>
      <c r="D585" s="228"/>
      <c r="E585" s="228"/>
      <c r="F585" s="228"/>
      <c r="G585" s="228"/>
    </row>
    <row r="586" spans="1:7" x14ac:dyDescent="0.25">
      <c r="A586" s="229"/>
      <c r="B586" s="228"/>
      <c r="C586" s="228"/>
      <c r="D586" s="228"/>
      <c r="E586" s="228"/>
      <c r="F586" s="228"/>
      <c r="G586" s="228"/>
    </row>
    <row r="587" spans="1:7" x14ac:dyDescent="0.25">
      <c r="A587" s="229"/>
      <c r="B587" s="228"/>
      <c r="C587" s="228"/>
      <c r="D587" s="228"/>
      <c r="E587" s="228"/>
      <c r="F587" s="228"/>
      <c r="G587" s="228"/>
    </row>
    <row r="588" spans="1:7" x14ac:dyDescent="0.25">
      <c r="A588" s="229"/>
      <c r="B588" s="228"/>
      <c r="C588" s="228"/>
      <c r="D588" s="228"/>
      <c r="E588" s="228"/>
      <c r="F588" s="228"/>
      <c r="G588" s="228"/>
    </row>
    <row r="589" spans="1:7" x14ac:dyDescent="0.25">
      <c r="A589" s="229"/>
      <c r="B589" s="228"/>
      <c r="C589" s="228"/>
      <c r="D589" s="228"/>
      <c r="E589" s="228"/>
      <c r="F589" s="228"/>
      <c r="G589" s="228"/>
    </row>
    <row r="590" spans="1:7" x14ac:dyDescent="0.25">
      <c r="A590" s="229"/>
      <c r="B590" s="228"/>
      <c r="C590" s="228"/>
      <c r="D590" s="228"/>
      <c r="E590" s="228"/>
      <c r="F590" s="228"/>
      <c r="G590" s="228"/>
    </row>
    <row r="591" spans="1:7" x14ac:dyDescent="0.25">
      <c r="A591" s="229"/>
      <c r="B591" s="228"/>
      <c r="C591" s="228"/>
      <c r="D591" s="228"/>
      <c r="E591" s="228"/>
      <c r="F591" s="228"/>
      <c r="G591" s="228"/>
    </row>
    <row r="592" spans="1:7" x14ac:dyDescent="0.25">
      <c r="A592" s="229"/>
      <c r="B592" s="228"/>
      <c r="C592" s="228"/>
      <c r="D592" s="228"/>
      <c r="E592" s="228"/>
      <c r="F592" s="228"/>
      <c r="G592" s="228"/>
    </row>
    <row r="593" spans="1:7" x14ac:dyDescent="0.25">
      <c r="A593" s="229"/>
      <c r="B593" s="228"/>
      <c r="C593" s="228"/>
      <c r="D593" s="228"/>
      <c r="E593" s="228"/>
      <c r="F593" s="228"/>
      <c r="G593" s="228"/>
    </row>
    <row r="594" spans="1:7" x14ac:dyDescent="0.25">
      <c r="A594" s="229"/>
      <c r="B594" s="228"/>
      <c r="C594" s="228"/>
      <c r="D594" s="228"/>
      <c r="E594" s="228"/>
      <c r="F594" s="228"/>
      <c r="G594" s="228"/>
    </row>
    <row r="595" spans="1:7" x14ac:dyDescent="0.25">
      <c r="A595" s="229"/>
      <c r="B595" s="228"/>
      <c r="C595" s="228"/>
      <c r="D595" s="228"/>
      <c r="E595" s="228"/>
      <c r="F595" s="228"/>
      <c r="G595" s="228"/>
    </row>
    <row r="596" spans="1:7" x14ac:dyDescent="0.25">
      <c r="A596" s="229"/>
      <c r="B596" s="228"/>
      <c r="C596" s="228"/>
      <c r="D596" s="228"/>
      <c r="E596" s="228"/>
      <c r="F596" s="228"/>
      <c r="G596" s="228"/>
    </row>
    <row r="597" spans="1:7" x14ac:dyDescent="0.25">
      <c r="A597" s="229"/>
      <c r="B597" s="228"/>
      <c r="C597" s="228"/>
      <c r="D597" s="228"/>
      <c r="E597" s="228"/>
      <c r="F597" s="228"/>
      <c r="G597" s="228"/>
    </row>
    <row r="598" spans="1:7" x14ac:dyDescent="0.25">
      <c r="A598" s="229"/>
      <c r="B598" s="228"/>
      <c r="C598" s="228"/>
      <c r="D598" s="228"/>
      <c r="E598" s="228"/>
      <c r="F598" s="228"/>
      <c r="G598" s="228"/>
    </row>
    <row r="599" spans="1:7" x14ac:dyDescent="0.25">
      <c r="A599" s="229"/>
      <c r="B599" s="228"/>
      <c r="C599" s="228"/>
      <c r="D599" s="228"/>
      <c r="E599" s="228"/>
      <c r="F599" s="228"/>
      <c r="G599" s="228"/>
    </row>
    <row r="600" spans="1:7" x14ac:dyDescent="0.25">
      <c r="A600" s="229"/>
      <c r="B600" s="228"/>
      <c r="C600" s="228"/>
      <c r="D600" s="228"/>
      <c r="E600" s="228"/>
      <c r="F600" s="228"/>
      <c r="G600" s="228"/>
    </row>
    <row r="601" spans="1:7" x14ac:dyDescent="0.25">
      <c r="A601" s="229"/>
      <c r="B601" s="228"/>
      <c r="C601" s="228"/>
      <c r="D601" s="228"/>
      <c r="E601" s="228"/>
      <c r="F601" s="228"/>
      <c r="G601" s="228"/>
    </row>
    <row r="602" spans="1:7" x14ac:dyDescent="0.25">
      <c r="A602" s="229"/>
      <c r="B602" s="228"/>
      <c r="C602" s="228"/>
      <c r="D602" s="228"/>
      <c r="E602" s="228"/>
      <c r="F602" s="228"/>
      <c r="G602" s="228"/>
    </row>
    <row r="603" spans="1:7" x14ac:dyDescent="0.25">
      <c r="A603" s="229"/>
      <c r="B603" s="228"/>
      <c r="C603" s="228"/>
      <c r="D603" s="228"/>
      <c r="E603" s="228"/>
      <c r="F603" s="228"/>
      <c r="G603" s="228"/>
    </row>
    <row r="604" spans="1:7" x14ac:dyDescent="0.25">
      <c r="A604" s="229"/>
      <c r="B604" s="228"/>
      <c r="C604" s="228"/>
      <c r="D604" s="228"/>
      <c r="E604" s="228"/>
      <c r="F604" s="228"/>
      <c r="G604" s="228"/>
    </row>
    <row r="605" spans="1:7" x14ac:dyDescent="0.25">
      <c r="A605" s="229"/>
      <c r="B605" s="228"/>
      <c r="C605" s="228"/>
      <c r="D605" s="228"/>
      <c r="E605" s="228"/>
      <c r="F605" s="228"/>
      <c r="G605" s="228"/>
    </row>
    <row r="606" spans="1:7" x14ac:dyDescent="0.25">
      <c r="A606" s="229"/>
      <c r="B606" s="228"/>
      <c r="C606" s="228"/>
      <c r="D606" s="228"/>
      <c r="E606" s="228"/>
      <c r="F606" s="228"/>
      <c r="G606" s="228"/>
    </row>
    <row r="607" spans="1:7" x14ac:dyDescent="0.25">
      <c r="A607" s="229"/>
      <c r="B607" s="228"/>
      <c r="C607" s="228"/>
      <c r="D607" s="228"/>
      <c r="E607" s="228"/>
      <c r="F607" s="228"/>
      <c r="G607" s="228"/>
    </row>
    <row r="608" spans="1:7" x14ac:dyDescent="0.25">
      <c r="A608" s="229"/>
      <c r="B608" s="228"/>
      <c r="C608" s="228"/>
      <c r="D608" s="228"/>
      <c r="E608" s="228"/>
      <c r="F608" s="228"/>
      <c r="G608" s="228"/>
    </row>
    <row r="609" spans="1:7" x14ac:dyDescent="0.25">
      <c r="A609" s="229"/>
      <c r="B609" s="228"/>
      <c r="C609" s="228"/>
      <c r="D609" s="228"/>
      <c r="E609" s="228"/>
      <c r="F609" s="228"/>
      <c r="G609" s="228"/>
    </row>
    <row r="610" spans="1:7" x14ac:dyDescent="0.25">
      <c r="A610" s="229"/>
      <c r="B610" s="228"/>
      <c r="C610" s="228"/>
      <c r="D610" s="228"/>
      <c r="E610" s="228"/>
      <c r="F610" s="228"/>
      <c r="G610" s="228"/>
    </row>
    <row r="611" spans="1:7" x14ac:dyDescent="0.25">
      <c r="A611" s="229"/>
      <c r="B611" s="228"/>
      <c r="C611" s="228"/>
      <c r="D611" s="228"/>
      <c r="E611" s="228"/>
      <c r="F611" s="228"/>
      <c r="G611" s="228"/>
    </row>
    <row r="612" spans="1:7" x14ac:dyDescent="0.25">
      <c r="A612" s="229"/>
      <c r="B612" s="228"/>
      <c r="C612" s="228"/>
      <c r="D612" s="228"/>
      <c r="E612" s="228"/>
      <c r="F612" s="228"/>
      <c r="G612" s="228"/>
    </row>
    <row r="613" spans="1:7" x14ac:dyDescent="0.25">
      <c r="A613" s="229"/>
      <c r="B613" s="228"/>
      <c r="C613" s="228"/>
      <c r="D613" s="228"/>
      <c r="E613" s="228"/>
      <c r="F613" s="228"/>
      <c r="G613" s="228"/>
    </row>
    <row r="614" spans="1:7" x14ac:dyDescent="0.25">
      <c r="A614" s="229"/>
      <c r="B614" s="228"/>
      <c r="C614" s="228"/>
      <c r="D614" s="228"/>
      <c r="E614" s="228"/>
      <c r="F614" s="228"/>
      <c r="G614" s="228"/>
    </row>
    <row r="615" spans="1:7" x14ac:dyDescent="0.25">
      <c r="A615" s="229"/>
      <c r="B615" s="228"/>
      <c r="C615" s="228"/>
      <c r="D615" s="228"/>
      <c r="E615" s="228"/>
      <c r="F615" s="228"/>
      <c r="G615" s="228"/>
    </row>
    <row r="616" spans="1:7" x14ac:dyDescent="0.25">
      <c r="A616" s="229"/>
      <c r="B616" s="228"/>
      <c r="C616" s="228"/>
      <c r="D616" s="228"/>
      <c r="E616" s="228"/>
      <c r="F616" s="228"/>
      <c r="G616" s="228"/>
    </row>
    <row r="617" spans="1:7" x14ac:dyDescent="0.25">
      <c r="A617" s="229"/>
      <c r="B617" s="228"/>
      <c r="C617" s="228"/>
      <c r="D617" s="228"/>
      <c r="E617" s="228"/>
      <c r="F617" s="228"/>
      <c r="G617" s="228"/>
    </row>
    <row r="618" spans="1:7" x14ac:dyDescent="0.25">
      <c r="A618" s="229"/>
      <c r="B618" s="228"/>
      <c r="C618" s="228"/>
      <c r="D618" s="228"/>
      <c r="E618" s="228"/>
      <c r="F618" s="228"/>
      <c r="G618" s="228"/>
    </row>
    <row r="619" spans="1:7" x14ac:dyDescent="0.25">
      <c r="A619" s="229"/>
      <c r="B619" s="228"/>
      <c r="C619" s="228"/>
      <c r="D619" s="228"/>
      <c r="E619" s="228"/>
      <c r="F619" s="228"/>
      <c r="G619" s="228"/>
    </row>
    <row r="620" spans="1:7" x14ac:dyDescent="0.25">
      <c r="A620" s="229"/>
      <c r="B620" s="228"/>
      <c r="C620" s="228"/>
      <c r="D620" s="228"/>
      <c r="E620" s="228"/>
      <c r="F620" s="228"/>
      <c r="G620" s="228"/>
    </row>
    <row r="621" spans="1:7" x14ac:dyDescent="0.25">
      <c r="A621" s="229"/>
      <c r="B621" s="228"/>
      <c r="C621" s="228"/>
      <c r="D621" s="228"/>
      <c r="E621" s="228"/>
      <c r="F621" s="228"/>
      <c r="G621" s="228"/>
    </row>
    <row r="622" spans="1:7" x14ac:dyDescent="0.25">
      <c r="A622" s="229"/>
      <c r="B622" s="228"/>
      <c r="C622" s="228"/>
      <c r="D622" s="228"/>
      <c r="E622" s="228"/>
      <c r="F622" s="228"/>
      <c r="G622" s="228"/>
    </row>
    <row r="623" spans="1:7" x14ac:dyDescent="0.25">
      <c r="A623" s="229"/>
      <c r="B623" s="228"/>
      <c r="C623" s="228"/>
      <c r="D623" s="228"/>
      <c r="E623" s="228"/>
      <c r="F623" s="228"/>
      <c r="G623" s="228"/>
    </row>
    <row r="624" spans="1:7" x14ac:dyDescent="0.25">
      <c r="A624" s="229"/>
      <c r="B624" s="228"/>
      <c r="C624" s="228"/>
      <c r="D624" s="228"/>
      <c r="E624" s="228"/>
      <c r="F624" s="228"/>
      <c r="G624" s="228"/>
    </row>
    <row r="625" spans="1:7" x14ac:dyDescent="0.25">
      <c r="A625" s="229"/>
      <c r="B625" s="228"/>
      <c r="C625" s="228"/>
      <c r="D625" s="228"/>
      <c r="E625" s="228"/>
      <c r="F625" s="228"/>
      <c r="G625" s="228"/>
    </row>
    <row r="626" spans="1:7" x14ac:dyDescent="0.25">
      <c r="A626" s="229"/>
      <c r="B626" s="228"/>
      <c r="C626" s="228"/>
      <c r="D626" s="228"/>
      <c r="E626" s="228"/>
      <c r="F626" s="228"/>
      <c r="G626" s="228"/>
    </row>
    <row r="627" spans="1:7" x14ac:dyDescent="0.25">
      <c r="A627" s="229"/>
      <c r="B627" s="228"/>
      <c r="C627" s="228"/>
      <c r="D627" s="228"/>
      <c r="E627" s="228"/>
      <c r="F627" s="228"/>
      <c r="G627" s="228"/>
    </row>
    <row r="628" spans="1:7" x14ac:dyDescent="0.25">
      <c r="A628" s="229"/>
      <c r="B628" s="228"/>
      <c r="C628" s="228"/>
      <c r="D628" s="228"/>
      <c r="E628" s="228"/>
      <c r="F628" s="228"/>
      <c r="G628" s="228"/>
    </row>
    <row r="629" spans="1:7" x14ac:dyDescent="0.25">
      <c r="A629" s="229"/>
      <c r="B629" s="228"/>
      <c r="C629" s="228"/>
      <c r="D629" s="228"/>
      <c r="E629" s="228"/>
      <c r="F629" s="228"/>
      <c r="G629" s="228"/>
    </row>
    <row r="630" spans="1:7" x14ac:dyDescent="0.25">
      <c r="A630" s="229"/>
      <c r="B630" s="228"/>
      <c r="C630" s="228"/>
      <c r="D630" s="228"/>
      <c r="E630" s="228"/>
      <c r="F630" s="228"/>
      <c r="G630" s="228"/>
    </row>
    <row r="631" spans="1:7" x14ac:dyDescent="0.25">
      <c r="A631" s="229"/>
      <c r="B631" s="228"/>
      <c r="C631" s="228"/>
      <c r="D631" s="228"/>
      <c r="E631" s="228"/>
      <c r="F631" s="228"/>
      <c r="G631" s="228"/>
    </row>
    <row r="632" spans="1:7" x14ac:dyDescent="0.25">
      <c r="A632" s="229"/>
      <c r="B632" s="228"/>
      <c r="C632" s="228"/>
      <c r="D632" s="228"/>
      <c r="E632" s="228"/>
      <c r="F632" s="228"/>
      <c r="G632" s="228"/>
    </row>
    <row r="633" spans="1:7" x14ac:dyDescent="0.25">
      <c r="A633" s="229"/>
      <c r="B633" s="228"/>
      <c r="C633" s="228"/>
      <c r="D633" s="228"/>
      <c r="E633" s="228"/>
      <c r="F633" s="228"/>
      <c r="G633" s="228"/>
    </row>
    <row r="634" spans="1:7" x14ac:dyDescent="0.25">
      <c r="A634" s="229"/>
      <c r="B634" s="228"/>
      <c r="C634" s="228"/>
      <c r="D634" s="228"/>
      <c r="E634" s="228"/>
      <c r="F634" s="228"/>
      <c r="G634" s="228"/>
    </row>
    <row r="635" spans="1:7" x14ac:dyDescent="0.25">
      <c r="A635" s="229"/>
      <c r="B635" s="228"/>
      <c r="C635" s="228"/>
      <c r="D635" s="228"/>
      <c r="E635" s="228"/>
      <c r="F635" s="228"/>
      <c r="G635" s="228"/>
    </row>
    <row r="636" spans="1:7" x14ac:dyDescent="0.25">
      <c r="A636" s="229"/>
      <c r="B636" s="228"/>
      <c r="C636" s="228"/>
      <c r="D636" s="228"/>
      <c r="E636" s="228"/>
      <c r="F636" s="228"/>
      <c r="G636" s="228"/>
    </row>
    <row r="637" spans="1:7" x14ac:dyDescent="0.25">
      <c r="A637" s="229"/>
      <c r="B637" s="228"/>
      <c r="C637" s="228"/>
      <c r="D637" s="228"/>
      <c r="E637" s="228"/>
      <c r="F637" s="228"/>
      <c r="G637" s="228"/>
    </row>
    <row r="638" spans="1:7" x14ac:dyDescent="0.25">
      <c r="A638" s="229"/>
      <c r="B638" s="228"/>
      <c r="C638" s="228"/>
      <c r="D638" s="228"/>
      <c r="E638" s="228"/>
      <c r="F638" s="228"/>
      <c r="G638" s="228"/>
    </row>
    <row r="639" spans="1:7" x14ac:dyDescent="0.25">
      <c r="A639" s="229"/>
      <c r="B639" s="228"/>
      <c r="C639" s="228"/>
      <c r="D639" s="228"/>
      <c r="E639" s="228"/>
      <c r="F639" s="228"/>
      <c r="G639" s="228"/>
    </row>
    <row r="640" spans="1:7" x14ac:dyDescent="0.25">
      <c r="A640" s="229"/>
      <c r="B640" s="228"/>
      <c r="C640" s="228"/>
      <c r="D640" s="228"/>
      <c r="E640" s="228"/>
      <c r="F640" s="228"/>
      <c r="G640" s="228"/>
    </row>
    <row r="641" spans="1:7" x14ac:dyDescent="0.25">
      <c r="A641" s="229"/>
      <c r="B641" s="228"/>
      <c r="C641" s="228"/>
      <c r="D641" s="228"/>
      <c r="E641" s="228"/>
      <c r="F641" s="228"/>
      <c r="G641" s="228"/>
    </row>
    <row r="642" spans="1:7" x14ac:dyDescent="0.25">
      <c r="A642" s="229"/>
      <c r="B642" s="228"/>
      <c r="C642" s="228"/>
      <c r="D642" s="228"/>
      <c r="E642" s="228"/>
      <c r="F642" s="228"/>
      <c r="G642" s="228"/>
    </row>
    <row r="643" spans="1:7" x14ac:dyDescent="0.25">
      <c r="A643" s="229"/>
      <c r="B643" s="228"/>
      <c r="C643" s="228"/>
      <c r="D643" s="228"/>
      <c r="E643" s="228"/>
      <c r="F643" s="228"/>
      <c r="G643" s="228"/>
    </row>
    <row r="644" spans="1:7" x14ac:dyDescent="0.25">
      <c r="A644" s="229"/>
      <c r="B644" s="228"/>
      <c r="C644" s="228"/>
      <c r="D644" s="228"/>
      <c r="E644" s="228"/>
      <c r="F644" s="228"/>
      <c r="G644" s="228"/>
    </row>
    <row r="645" spans="1:7" x14ac:dyDescent="0.25">
      <c r="A645" s="229"/>
      <c r="B645" s="228"/>
      <c r="C645" s="228"/>
      <c r="D645" s="228"/>
      <c r="E645" s="228"/>
      <c r="F645" s="228"/>
      <c r="G645" s="228"/>
    </row>
    <row r="646" spans="1:7" x14ac:dyDescent="0.25">
      <c r="A646" s="229"/>
      <c r="B646" s="228"/>
      <c r="C646" s="228"/>
      <c r="D646" s="228"/>
      <c r="E646" s="228"/>
      <c r="F646" s="228"/>
      <c r="G646" s="228"/>
    </row>
    <row r="647" spans="1:7" x14ac:dyDescent="0.25">
      <c r="A647" s="229"/>
      <c r="B647" s="228"/>
      <c r="C647" s="228"/>
      <c r="D647" s="228"/>
      <c r="E647" s="228"/>
      <c r="F647" s="228"/>
      <c r="G647" s="228"/>
    </row>
    <row r="648" spans="1:7" x14ac:dyDescent="0.25">
      <c r="A648" s="229"/>
      <c r="B648" s="228"/>
      <c r="C648" s="228"/>
      <c r="D648" s="228"/>
      <c r="E648" s="228"/>
      <c r="F648" s="228"/>
      <c r="G648" s="228"/>
    </row>
    <row r="649" spans="1:7" x14ac:dyDescent="0.25">
      <c r="A649" s="229"/>
      <c r="B649" s="228"/>
      <c r="C649" s="228"/>
      <c r="D649" s="228"/>
      <c r="E649" s="228"/>
      <c r="F649" s="228"/>
      <c r="G649" s="228"/>
    </row>
    <row r="650" spans="1:7" x14ac:dyDescent="0.25">
      <c r="A650" s="229"/>
      <c r="B650" s="228"/>
      <c r="C650" s="228"/>
      <c r="D650" s="228"/>
      <c r="E650" s="228"/>
      <c r="F650" s="228"/>
      <c r="G650" s="228"/>
    </row>
    <row r="651" spans="1:7" x14ac:dyDescent="0.25">
      <c r="A651" s="229"/>
      <c r="B651" s="228"/>
      <c r="C651" s="228"/>
      <c r="D651" s="228"/>
      <c r="E651" s="228"/>
      <c r="F651" s="228"/>
      <c r="G651" s="228"/>
    </row>
    <row r="652" spans="1:7" x14ac:dyDescent="0.25">
      <c r="A652" s="229"/>
      <c r="B652" s="228"/>
      <c r="C652" s="228"/>
      <c r="D652" s="228"/>
      <c r="E652" s="228"/>
      <c r="F652" s="228"/>
      <c r="G652" s="228"/>
    </row>
    <row r="653" spans="1:7" x14ac:dyDescent="0.25">
      <c r="A653" s="229"/>
      <c r="B653" s="228"/>
      <c r="C653" s="228"/>
      <c r="D653" s="228"/>
      <c r="E653" s="228"/>
      <c r="F653" s="228"/>
      <c r="G653" s="228"/>
    </row>
    <row r="654" spans="1:7" x14ac:dyDescent="0.25">
      <c r="A654" s="229"/>
      <c r="B654" s="228"/>
      <c r="C654" s="228"/>
      <c r="D654" s="228"/>
      <c r="E654" s="228"/>
      <c r="F654" s="228"/>
      <c r="G654" s="228"/>
    </row>
    <row r="655" spans="1:7" x14ac:dyDescent="0.25">
      <c r="A655" s="229"/>
      <c r="B655" s="228"/>
      <c r="C655" s="228"/>
      <c r="D655" s="228"/>
      <c r="E655" s="228"/>
      <c r="F655" s="228"/>
      <c r="G655" s="228"/>
    </row>
    <row r="656" spans="1:7" x14ac:dyDescent="0.25">
      <c r="A656" s="229"/>
      <c r="B656" s="228"/>
      <c r="C656" s="228"/>
      <c r="D656" s="228"/>
      <c r="E656" s="228"/>
      <c r="F656" s="228"/>
      <c r="G656" s="228"/>
    </row>
    <row r="657" spans="1:7" x14ac:dyDescent="0.25">
      <c r="A657" s="229"/>
      <c r="B657" s="228"/>
      <c r="C657" s="228"/>
      <c r="D657" s="228"/>
      <c r="E657" s="228"/>
      <c r="F657" s="228"/>
      <c r="G657" s="228"/>
    </row>
    <row r="658" spans="1:7" x14ac:dyDescent="0.25">
      <c r="A658" s="229"/>
      <c r="B658" s="228"/>
      <c r="C658" s="228"/>
      <c r="D658" s="228"/>
      <c r="E658" s="228"/>
      <c r="F658" s="228"/>
      <c r="G658" s="228"/>
    </row>
    <row r="659" spans="1:7" x14ac:dyDescent="0.25">
      <c r="A659" s="229"/>
      <c r="B659" s="228"/>
      <c r="C659" s="228"/>
      <c r="D659" s="228"/>
      <c r="E659" s="228"/>
      <c r="F659" s="228"/>
      <c r="G659" s="228"/>
    </row>
    <row r="660" spans="1:7" x14ac:dyDescent="0.25">
      <c r="A660" s="229"/>
      <c r="B660" s="228"/>
      <c r="C660" s="228"/>
      <c r="D660" s="228"/>
      <c r="E660" s="228"/>
      <c r="F660" s="228"/>
      <c r="G660" s="228"/>
    </row>
    <row r="661" spans="1:7" x14ac:dyDescent="0.25">
      <c r="A661" s="229"/>
      <c r="B661" s="228"/>
      <c r="C661" s="228"/>
      <c r="D661" s="228"/>
      <c r="E661" s="228"/>
      <c r="F661" s="228"/>
      <c r="G661" s="228"/>
    </row>
    <row r="662" spans="1:7" x14ac:dyDescent="0.25">
      <c r="A662" s="229"/>
      <c r="B662" s="228"/>
      <c r="C662" s="228"/>
      <c r="D662" s="228"/>
      <c r="E662" s="228"/>
      <c r="F662" s="228"/>
      <c r="G662" s="228"/>
    </row>
    <row r="663" spans="1:7" x14ac:dyDescent="0.25">
      <c r="A663" s="229"/>
      <c r="B663" s="228"/>
      <c r="C663" s="228"/>
      <c r="D663" s="228"/>
      <c r="E663" s="228"/>
      <c r="F663" s="228"/>
      <c r="G663" s="228"/>
    </row>
    <row r="664" spans="1:7" x14ac:dyDescent="0.25">
      <c r="A664" s="229"/>
      <c r="B664" s="228"/>
      <c r="C664" s="228"/>
      <c r="D664" s="228"/>
      <c r="E664" s="228"/>
      <c r="F664" s="228"/>
      <c r="G664" s="228"/>
    </row>
    <row r="665" spans="1:7" x14ac:dyDescent="0.25">
      <c r="A665" s="229"/>
      <c r="B665" s="228"/>
      <c r="C665" s="228"/>
      <c r="D665" s="228"/>
      <c r="E665" s="228"/>
      <c r="F665" s="228"/>
      <c r="G665" s="228"/>
    </row>
    <row r="666" spans="1:7" x14ac:dyDescent="0.25">
      <c r="A666" s="229"/>
      <c r="B666" s="228"/>
      <c r="C666" s="228"/>
      <c r="D666" s="228"/>
      <c r="E666" s="228"/>
      <c r="F666" s="228"/>
      <c r="G666" s="228"/>
    </row>
    <row r="667" spans="1:7" x14ac:dyDescent="0.25">
      <c r="A667" s="229"/>
      <c r="B667" s="228"/>
      <c r="C667" s="228"/>
      <c r="D667" s="228"/>
      <c r="E667" s="228"/>
      <c r="F667" s="228"/>
      <c r="G667" s="228"/>
    </row>
    <row r="668" spans="1:7" x14ac:dyDescent="0.25">
      <c r="A668" s="229"/>
      <c r="B668" s="228"/>
      <c r="C668" s="228"/>
      <c r="D668" s="228"/>
      <c r="E668" s="228"/>
      <c r="F668" s="228"/>
      <c r="G668" s="228"/>
    </row>
    <row r="669" spans="1:7" x14ac:dyDescent="0.25">
      <c r="A669" s="229"/>
      <c r="B669" s="228"/>
      <c r="C669" s="228"/>
      <c r="D669" s="228"/>
      <c r="E669" s="228"/>
      <c r="F669" s="228"/>
      <c r="G669" s="228"/>
    </row>
    <row r="670" spans="1:7" x14ac:dyDescent="0.25">
      <c r="A670" s="229"/>
      <c r="B670" s="228"/>
      <c r="C670" s="228"/>
      <c r="D670" s="228"/>
      <c r="E670" s="228"/>
      <c r="F670" s="228"/>
      <c r="G670" s="228"/>
    </row>
    <row r="671" spans="1:7" x14ac:dyDescent="0.25">
      <c r="A671" s="229"/>
      <c r="B671" s="228"/>
      <c r="C671" s="228"/>
      <c r="D671" s="228"/>
      <c r="E671" s="228"/>
      <c r="F671" s="228"/>
      <c r="G671" s="228"/>
    </row>
    <row r="672" spans="1:7" x14ac:dyDescent="0.25">
      <c r="A672" s="229"/>
      <c r="B672" s="228"/>
      <c r="C672" s="228"/>
      <c r="D672" s="228"/>
      <c r="E672" s="228"/>
      <c r="F672" s="228"/>
      <c r="G672" s="228"/>
    </row>
    <row r="673" spans="1:7" x14ac:dyDescent="0.25">
      <c r="A673" s="229"/>
      <c r="B673" s="228"/>
      <c r="C673" s="228"/>
      <c r="D673" s="228"/>
      <c r="E673" s="228"/>
      <c r="F673" s="228"/>
      <c r="G673" s="228"/>
    </row>
    <row r="674" spans="1:7" x14ac:dyDescent="0.25">
      <c r="A674" s="229"/>
      <c r="B674" s="228"/>
      <c r="C674" s="228"/>
      <c r="D674" s="228"/>
      <c r="E674" s="228"/>
      <c r="F674" s="228"/>
      <c r="G674" s="228"/>
    </row>
    <row r="675" spans="1:7" x14ac:dyDescent="0.25">
      <c r="A675" s="229"/>
      <c r="B675" s="228"/>
      <c r="C675" s="228"/>
      <c r="D675" s="228"/>
      <c r="E675" s="228"/>
      <c r="F675" s="228"/>
      <c r="G675" s="228"/>
    </row>
    <row r="676" spans="1:7" x14ac:dyDescent="0.25">
      <c r="A676" s="229"/>
      <c r="B676" s="228"/>
      <c r="C676" s="228"/>
      <c r="D676" s="228"/>
      <c r="E676" s="228"/>
      <c r="F676" s="228"/>
      <c r="G676" s="228"/>
    </row>
    <row r="677" spans="1:7" x14ac:dyDescent="0.25">
      <c r="A677" s="229"/>
      <c r="B677" s="228"/>
      <c r="C677" s="228"/>
      <c r="D677" s="228"/>
      <c r="E677" s="228"/>
      <c r="F677" s="228"/>
      <c r="G677" s="228"/>
    </row>
    <row r="678" spans="1:7" x14ac:dyDescent="0.25">
      <c r="A678" s="229"/>
      <c r="B678" s="228"/>
      <c r="C678" s="228"/>
      <c r="D678" s="228"/>
      <c r="E678" s="228"/>
      <c r="F678" s="228"/>
      <c r="G678" s="228"/>
    </row>
    <row r="679" spans="1:7" x14ac:dyDescent="0.25">
      <c r="A679" s="229"/>
      <c r="B679" s="228"/>
      <c r="C679" s="228"/>
      <c r="D679" s="228"/>
      <c r="E679" s="228"/>
      <c r="F679" s="228"/>
      <c r="G679" s="228"/>
    </row>
    <row r="680" spans="1:7" x14ac:dyDescent="0.25">
      <c r="A680" s="229"/>
      <c r="B680" s="228"/>
      <c r="C680" s="228"/>
      <c r="D680" s="228"/>
      <c r="E680" s="228"/>
      <c r="F680" s="228"/>
      <c r="G680" s="228"/>
    </row>
    <row r="681" spans="1:7" x14ac:dyDescent="0.25">
      <c r="A681" s="229"/>
      <c r="B681" s="228"/>
      <c r="C681" s="228"/>
      <c r="D681" s="228"/>
      <c r="E681" s="228"/>
      <c r="F681" s="228"/>
      <c r="G681" s="228"/>
    </row>
    <row r="682" spans="1:7" x14ac:dyDescent="0.25">
      <c r="A682" s="229"/>
      <c r="B682" s="228"/>
      <c r="C682" s="228"/>
      <c r="D682" s="228"/>
      <c r="E682" s="228"/>
      <c r="F682" s="228"/>
      <c r="G682" s="228"/>
    </row>
    <row r="683" spans="1:7" x14ac:dyDescent="0.25">
      <c r="A683" s="229"/>
      <c r="B683" s="228"/>
      <c r="C683" s="228"/>
      <c r="D683" s="228"/>
      <c r="E683" s="228"/>
      <c r="F683" s="228"/>
      <c r="G683" s="228"/>
    </row>
    <row r="684" spans="1:7" x14ac:dyDescent="0.25">
      <c r="A684" s="229"/>
      <c r="B684" s="228"/>
      <c r="C684" s="228"/>
      <c r="D684" s="228"/>
      <c r="E684" s="228"/>
      <c r="F684" s="228"/>
      <c r="G684" s="228"/>
    </row>
    <row r="685" spans="1:7" x14ac:dyDescent="0.25">
      <c r="A685" s="229"/>
      <c r="B685" s="228"/>
      <c r="C685" s="228"/>
      <c r="D685" s="228"/>
      <c r="E685" s="228"/>
      <c r="F685" s="228"/>
      <c r="G685" s="228"/>
    </row>
    <row r="686" spans="1:7" x14ac:dyDescent="0.25">
      <c r="A686" s="229"/>
      <c r="B686" s="228"/>
      <c r="C686" s="228"/>
      <c r="D686" s="228"/>
      <c r="E686" s="228"/>
      <c r="F686" s="228"/>
      <c r="G686" s="228"/>
    </row>
    <row r="687" spans="1:7" x14ac:dyDescent="0.25">
      <c r="A687" s="229"/>
      <c r="B687" s="228"/>
      <c r="C687" s="228"/>
      <c r="D687" s="228"/>
      <c r="E687" s="228"/>
      <c r="F687" s="228"/>
      <c r="G687" s="228"/>
    </row>
    <row r="688" spans="1:7" x14ac:dyDescent="0.25">
      <c r="A688" s="229"/>
      <c r="B688" s="228"/>
      <c r="C688" s="228"/>
      <c r="D688" s="228"/>
      <c r="E688" s="228"/>
      <c r="F688" s="228"/>
      <c r="G688" s="228"/>
    </row>
    <row r="689" spans="1:7" x14ac:dyDescent="0.25">
      <c r="A689" s="229"/>
      <c r="B689" s="228"/>
      <c r="C689" s="228"/>
      <c r="D689" s="228"/>
      <c r="E689" s="228"/>
      <c r="F689" s="228"/>
      <c r="G689" s="228"/>
    </row>
    <row r="690" spans="1:7" x14ac:dyDescent="0.25">
      <c r="A690" s="229"/>
      <c r="B690" s="228"/>
      <c r="C690" s="228"/>
      <c r="D690" s="228"/>
      <c r="E690" s="228"/>
      <c r="F690" s="228"/>
      <c r="G690" s="228"/>
    </row>
    <row r="691" spans="1:7" x14ac:dyDescent="0.25">
      <c r="A691" s="229"/>
      <c r="B691" s="228"/>
      <c r="C691" s="228"/>
      <c r="D691" s="228"/>
      <c r="E691" s="228"/>
      <c r="F691" s="228"/>
      <c r="G691" s="228"/>
    </row>
    <row r="692" spans="1:7" x14ac:dyDescent="0.25">
      <c r="A692" s="229"/>
      <c r="B692" s="228"/>
      <c r="C692" s="228"/>
      <c r="D692" s="228"/>
      <c r="E692" s="228"/>
      <c r="F692" s="228"/>
      <c r="G692" s="228"/>
    </row>
    <row r="693" spans="1:7" x14ac:dyDescent="0.25">
      <c r="A693" s="229"/>
      <c r="B693" s="228"/>
      <c r="C693" s="228"/>
      <c r="D693" s="228"/>
      <c r="E693" s="228"/>
      <c r="F693" s="228"/>
      <c r="G693" s="228"/>
    </row>
    <row r="694" spans="1:7" x14ac:dyDescent="0.25">
      <c r="A694" s="229"/>
      <c r="B694" s="228"/>
      <c r="C694" s="228"/>
      <c r="D694" s="228"/>
      <c r="E694" s="228"/>
      <c r="F694" s="228"/>
      <c r="G694" s="228"/>
    </row>
    <row r="695" spans="1:7" x14ac:dyDescent="0.25">
      <c r="A695" s="229"/>
      <c r="B695" s="228"/>
      <c r="C695" s="228"/>
      <c r="D695" s="228"/>
      <c r="E695" s="228"/>
      <c r="F695" s="228"/>
      <c r="G695" s="228"/>
    </row>
    <row r="696" spans="1:7" x14ac:dyDescent="0.25">
      <c r="A696" s="229"/>
      <c r="B696" s="228"/>
      <c r="C696" s="228"/>
      <c r="D696" s="228"/>
      <c r="E696" s="228"/>
      <c r="F696" s="228"/>
      <c r="G696" s="228"/>
    </row>
    <row r="697" spans="1:7" x14ac:dyDescent="0.25">
      <c r="A697" s="229"/>
      <c r="B697" s="228"/>
      <c r="C697" s="228"/>
      <c r="D697" s="228"/>
      <c r="E697" s="228"/>
      <c r="F697" s="228"/>
      <c r="G697" s="228"/>
    </row>
    <row r="698" spans="1:7" x14ac:dyDescent="0.25">
      <c r="A698" s="229"/>
      <c r="B698" s="228"/>
      <c r="C698" s="228"/>
      <c r="D698" s="228"/>
      <c r="E698" s="228"/>
      <c r="F698" s="228"/>
      <c r="G698" s="228"/>
    </row>
    <row r="699" spans="1:7" x14ac:dyDescent="0.25">
      <c r="A699" s="229"/>
      <c r="B699" s="228"/>
      <c r="C699" s="228"/>
      <c r="D699" s="228"/>
      <c r="E699" s="228"/>
      <c r="F699" s="228"/>
      <c r="G699" s="228"/>
    </row>
    <row r="700" spans="1:7" x14ac:dyDescent="0.25">
      <c r="A700" s="229"/>
      <c r="B700" s="228"/>
      <c r="C700" s="228"/>
      <c r="D700" s="228"/>
      <c r="E700" s="228"/>
      <c r="F700" s="228"/>
      <c r="G700" s="228"/>
    </row>
    <row r="701" spans="1:7" x14ac:dyDescent="0.25">
      <c r="A701" s="229"/>
      <c r="B701" s="228"/>
      <c r="C701" s="228"/>
      <c r="D701" s="228"/>
      <c r="E701" s="228"/>
      <c r="F701" s="228"/>
      <c r="G701" s="228"/>
    </row>
    <row r="702" spans="1:7" x14ac:dyDescent="0.25">
      <c r="A702" s="229"/>
      <c r="B702" s="228"/>
      <c r="C702" s="228"/>
      <c r="D702" s="228"/>
      <c r="E702" s="228"/>
      <c r="F702" s="228"/>
      <c r="G702" s="228"/>
    </row>
    <row r="703" spans="1:7" x14ac:dyDescent="0.25">
      <c r="A703" s="229"/>
      <c r="B703" s="228"/>
      <c r="C703" s="228"/>
      <c r="D703" s="228"/>
      <c r="E703" s="228"/>
      <c r="F703" s="228"/>
      <c r="G703" s="228"/>
    </row>
    <row r="704" spans="1:7" x14ac:dyDescent="0.25">
      <c r="A704" s="229"/>
      <c r="B704" s="228"/>
      <c r="C704" s="228"/>
      <c r="D704" s="228"/>
      <c r="E704" s="228"/>
      <c r="F704" s="228"/>
      <c r="G704" s="228"/>
    </row>
    <row r="705" spans="1:7" x14ac:dyDescent="0.25">
      <c r="A705" s="229"/>
      <c r="B705" s="228"/>
      <c r="C705" s="228"/>
      <c r="D705" s="228"/>
      <c r="E705" s="228"/>
      <c r="F705" s="228"/>
      <c r="G705" s="228"/>
    </row>
    <row r="706" spans="1:7" x14ac:dyDescent="0.25">
      <c r="A706" s="229"/>
      <c r="B706" s="228"/>
      <c r="C706" s="228"/>
      <c r="D706" s="228"/>
      <c r="E706" s="228"/>
      <c r="F706" s="228"/>
      <c r="G706" s="228"/>
    </row>
    <row r="707" spans="1:7" x14ac:dyDescent="0.25">
      <c r="A707" s="229"/>
      <c r="B707" s="228"/>
      <c r="C707" s="228"/>
      <c r="D707" s="228"/>
      <c r="E707" s="228"/>
      <c r="F707" s="228"/>
      <c r="G707" s="228"/>
    </row>
    <row r="708" spans="1:7" x14ac:dyDescent="0.25">
      <c r="A708" s="229"/>
      <c r="B708" s="228"/>
      <c r="C708" s="228"/>
      <c r="D708" s="228"/>
      <c r="E708" s="228"/>
      <c r="F708" s="228"/>
      <c r="G708" s="228"/>
    </row>
    <row r="709" spans="1:7" x14ac:dyDescent="0.25">
      <c r="A709" s="229"/>
      <c r="B709" s="228"/>
      <c r="C709" s="228"/>
      <c r="D709" s="228"/>
      <c r="E709" s="228"/>
      <c r="F709" s="228"/>
      <c r="G709" s="228"/>
    </row>
    <row r="710" spans="1:7" x14ac:dyDescent="0.25">
      <c r="A710" s="229"/>
      <c r="B710" s="228"/>
      <c r="C710" s="228"/>
      <c r="D710" s="228"/>
      <c r="E710" s="228"/>
      <c r="F710" s="228"/>
      <c r="G710" s="228"/>
    </row>
    <row r="711" spans="1:7" x14ac:dyDescent="0.25">
      <c r="A711" s="229"/>
      <c r="B711" s="228"/>
      <c r="C711" s="228"/>
      <c r="D711" s="228"/>
      <c r="E711" s="228"/>
      <c r="F711" s="228"/>
      <c r="G711" s="228"/>
    </row>
    <row r="712" spans="1:7" x14ac:dyDescent="0.25">
      <c r="A712" s="229"/>
      <c r="B712" s="228"/>
      <c r="C712" s="228"/>
      <c r="D712" s="228"/>
      <c r="E712" s="228"/>
      <c r="F712" s="228"/>
      <c r="G712" s="228"/>
    </row>
    <row r="713" spans="1:7" x14ac:dyDescent="0.25">
      <c r="A713" s="229"/>
      <c r="B713" s="228"/>
      <c r="C713" s="228"/>
      <c r="D713" s="228"/>
      <c r="E713" s="228"/>
      <c r="F713" s="228"/>
      <c r="G713" s="228"/>
    </row>
    <row r="714" spans="1:7" x14ac:dyDescent="0.25">
      <c r="A714" s="229"/>
      <c r="B714" s="228"/>
      <c r="C714" s="228"/>
      <c r="D714" s="228"/>
      <c r="E714" s="228"/>
      <c r="F714" s="228"/>
      <c r="G714" s="228"/>
    </row>
  </sheetData>
  <sheetProtection sheet="1" objects="1" scenarios="1" formatCells="0" selectLockedCells="1" autoFilter="0"/>
  <autoFilter ref="A13:G714" xr:uid="{00000000-0009-0000-0000-000004000000}"/>
  <mergeCells count="7">
    <mergeCell ref="G9:G10"/>
    <mergeCell ref="F9:F10"/>
    <mergeCell ref="A9:A10"/>
    <mergeCell ref="B9:B10"/>
    <mergeCell ref="C9:C10"/>
    <mergeCell ref="D9:D10"/>
    <mergeCell ref="E9:E10"/>
  </mergeCells>
  <conditionalFormatting sqref="B11:G11">
    <cfRule type="containsText" dxfId="6" priority="2" operator="containsText" text="да">
      <formula>NOT(ISERROR(SEARCH("да",B11)))</formula>
    </cfRule>
  </conditionalFormatting>
  <conditionalFormatting sqref="A11">
    <cfRule type="containsText" dxfId="5" priority="1" operator="containsText" text="да">
      <formula>NOT(ISERROR(SEARCH("да",A11)))</formula>
    </cfRule>
  </conditionalFormatting>
  <dataValidations count="1">
    <dataValidation type="decimal" allowBlank="1" showInputMessage="1" showErrorMessage="1" sqref="G12 G14:G714" xr:uid="{00000000-0002-0000-0400-000000000000}">
      <formula1>-10</formula1>
      <formula2>10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Ж.5HelpButton">
              <controlPr defaultSize="0" print="0" autoFill="0" autoPict="0" macro="[0]!GetHelp" altText="-3">
                <anchor>
                  <from>
                    <xdr:col>10</xdr:col>
                    <xdr:colOff>28575</xdr:colOff>
                    <xdr:row>12</xdr:row>
                    <xdr:rowOff>0</xdr:rowOff>
                  </from>
                  <to>
                    <xdr:col>10</xdr:col>
                    <xdr:colOff>257175</xdr:colOff>
                    <xdr:row>13</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4">
    <pageSetUpPr fitToPage="1"/>
  </sheetPr>
  <dimension ref="A1:K30"/>
  <sheetViews>
    <sheetView topLeftCell="A9" zoomScale="90" zoomScaleNormal="90" zoomScaleSheetLayoutView="40" workbookViewId="0">
      <selection activeCell="K14" sqref="K14:K30"/>
    </sheetView>
  </sheetViews>
  <sheetFormatPr defaultColWidth="9.140625" defaultRowHeight="12.75" x14ac:dyDescent="0.2"/>
  <cols>
    <col min="1" max="1" width="9" style="230" bestFit="1" customWidth="1"/>
    <col min="2" max="2" width="16.28515625" style="53" bestFit="1" customWidth="1"/>
    <col min="3" max="3" width="3.85546875" style="53" bestFit="1" customWidth="1"/>
    <col min="4" max="4" width="11.28515625" style="54" customWidth="1"/>
    <col min="5" max="5" width="9.28515625" style="53" customWidth="1"/>
    <col min="6" max="6" width="11.42578125" style="53" customWidth="1"/>
    <col min="7" max="7" width="10.28515625" style="53" customWidth="1"/>
    <col min="8" max="8" width="22.7109375" style="53" customWidth="1"/>
    <col min="9" max="9" width="17" style="53" bestFit="1" customWidth="1"/>
    <col min="10" max="11" width="10.5703125" style="53" customWidth="1"/>
    <col min="12" max="16384" width="9.140625" style="53"/>
  </cols>
  <sheetData>
    <row r="1" spans="1:11" s="55" customFormat="1" ht="16.5" hidden="1" customHeight="1" x14ac:dyDescent="0.2">
      <c r="A1" s="212"/>
      <c r="D1" s="175"/>
    </row>
    <row r="2" spans="1:11" s="55" customFormat="1" ht="9.75" hidden="1" customHeight="1" x14ac:dyDescent="0.2">
      <c r="A2" s="213"/>
      <c r="B2" s="176"/>
      <c r="C2" s="176"/>
      <c r="D2" s="175"/>
      <c r="E2" s="176"/>
      <c r="F2" s="176"/>
      <c r="G2" s="176"/>
      <c r="H2" s="176"/>
      <c r="I2" s="176"/>
      <c r="J2" s="176"/>
      <c r="K2" s="176"/>
    </row>
    <row r="3" spans="1:11" s="55" customFormat="1" ht="25.5" hidden="1" customHeight="1" x14ac:dyDescent="0.2">
      <c r="A3" s="212"/>
      <c r="B3" s="177"/>
      <c r="C3" s="177"/>
      <c r="D3" s="177"/>
      <c r="E3" s="177"/>
      <c r="F3" s="177"/>
      <c r="G3" s="177"/>
      <c r="H3" s="177"/>
      <c r="I3" s="177"/>
      <c r="J3" s="177"/>
      <c r="K3" s="177"/>
    </row>
    <row r="4" spans="1:11" s="55" customFormat="1" ht="25.5" hidden="1" customHeight="1" x14ac:dyDescent="0.2">
      <c r="A4" s="212"/>
      <c r="B4" s="177"/>
      <c r="C4" s="177"/>
      <c r="D4" s="177"/>
      <c r="E4" s="177"/>
      <c r="F4" s="177"/>
      <c r="G4" s="177"/>
      <c r="H4" s="177"/>
      <c r="I4" s="177"/>
      <c r="J4" s="177"/>
      <c r="K4" s="177"/>
    </row>
    <row r="5" spans="1:11" s="55" customFormat="1" ht="25.5" hidden="1" customHeight="1" x14ac:dyDescent="0.2">
      <c r="A5" s="212"/>
      <c r="B5" s="177"/>
      <c r="C5" s="177"/>
      <c r="D5" s="177"/>
      <c r="E5" s="177"/>
      <c r="F5" s="177"/>
      <c r="G5" s="177"/>
      <c r="H5" s="177"/>
      <c r="I5" s="177"/>
      <c r="J5" s="177"/>
      <c r="K5" s="177"/>
    </row>
    <row r="6" spans="1:11" s="55" customFormat="1" ht="25.5" hidden="1" customHeight="1" x14ac:dyDescent="0.2">
      <c r="A6" s="212"/>
      <c r="B6" s="177"/>
      <c r="C6" s="177"/>
      <c r="D6" s="177"/>
      <c r="E6" s="177"/>
      <c r="F6" s="177"/>
      <c r="G6" s="177"/>
      <c r="H6" s="177"/>
      <c r="I6" s="177"/>
      <c r="J6" s="177"/>
      <c r="K6" s="177"/>
    </row>
    <row r="7" spans="1:11" s="55" customFormat="1" ht="25.5" hidden="1" customHeight="1" x14ac:dyDescent="0.2">
      <c r="A7" s="212"/>
      <c r="B7" s="177"/>
      <c r="C7" s="177"/>
      <c r="D7" s="177"/>
      <c r="E7" s="177"/>
      <c r="F7" s="177"/>
      <c r="G7" s="177"/>
      <c r="H7" s="177"/>
      <c r="I7" s="177"/>
      <c r="J7" s="177"/>
      <c r="K7" s="177"/>
    </row>
    <row r="8" spans="1:11" s="55" customFormat="1" ht="25.5" hidden="1" customHeight="1" x14ac:dyDescent="0.2">
      <c r="A8" s="212"/>
      <c r="B8" s="177"/>
      <c r="C8" s="177"/>
      <c r="E8" s="178"/>
      <c r="F8" s="178"/>
      <c r="G8" s="178"/>
      <c r="H8" s="178"/>
      <c r="I8" s="179"/>
      <c r="K8" s="178"/>
    </row>
    <row r="9" spans="1:11" ht="25.5" customHeight="1" x14ac:dyDescent="0.2">
      <c r="A9" s="328" t="s">
        <v>402</v>
      </c>
      <c r="B9" s="330" t="s">
        <v>7</v>
      </c>
      <c r="C9" s="330" t="s">
        <v>15</v>
      </c>
      <c r="D9" s="329" t="s">
        <v>154</v>
      </c>
      <c r="E9" s="329"/>
      <c r="F9" s="329"/>
      <c r="G9" s="329"/>
      <c r="H9" s="329"/>
      <c r="I9" s="180" t="s">
        <v>155</v>
      </c>
      <c r="J9" s="329" t="s">
        <v>156</v>
      </c>
      <c r="K9" s="329"/>
    </row>
    <row r="10" spans="1:11" s="56" customFormat="1" ht="93" customHeight="1" x14ac:dyDescent="0.2">
      <c r="A10" s="328"/>
      <c r="B10" s="330"/>
      <c r="C10" s="330"/>
      <c r="D10" s="180" t="s">
        <v>515</v>
      </c>
      <c r="E10" s="180" t="s">
        <v>408</v>
      </c>
      <c r="F10" s="180" t="s">
        <v>409</v>
      </c>
      <c r="G10" s="180" t="s">
        <v>410</v>
      </c>
      <c r="H10" s="180" t="s">
        <v>157</v>
      </c>
      <c r="I10" s="180" t="s">
        <v>411</v>
      </c>
      <c r="J10" s="180" t="s">
        <v>158</v>
      </c>
      <c r="K10" s="180" t="s">
        <v>159</v>
      </c>
    </row>
    <row r="11" spans="1:11" s="56" customFormat="1" x14ac:dyDescent="0.2">
      <c r="A11" s="214" t="s">
        <v>89</v>
      </c>
      <c r="B11" s="162" t="s">
        <v>88</v>
      </c>
      <c r="C11" s="162" t="s">
        <v>88</v>
      </c>
      <c r="D11" s="162" t="s">
        <v>88</v>
      </c>
      <c r="E11" s="162" t="s">
        <v>88</v>
      </c>
      <c r="F11" s="162" t="s">
        <v>88</v>
      </c>
      <c r="G11" s="162" t="s">
        <v>88</v>
      </c>
      <c r="H11" s="162" t="s">
        <v>88</v>
      </c>
      <c r="I11" s="162" t="s">
        <v>88</v>
      </c>
      <c r="J11" s="162" t="s">
        <v>88</v>
      </c>
      <c r="K11" s="162" t="s">
        <v>88</v>
      </c>
    </row>
    <row r="12" spans="1:11" s="56" customFormat="1" x14ac:dyDescent="0.2">
      <c r="A12" s="215">
        <v>20220000</v>
      </c>
      <c r="B12" s="57" t="s">
        <v>16</v>
      </c>
      <c r="C12" s="57">
        <v>2</v>
      </c>
      <c r="D12" s="182" t="s">
        <v>422</v>
      </c>
      <c r="E12" s="182" t="s">
        <v>94</v>
      </c>
      <c r="F12" s="182" t="s">
        <v>94</v>
      </c>
      <c r="G12" s="182" t="s">
        <v>412</v>
      </c>
      <c r="H12" s="182" t="s">
        <v>413</v>
      </c>
      <c r="I12" s="182" t="s">
        <v>414</v>
      </c>
      <c r="J12" s="182" t="s">
        <v>415</v>
      </c>
      <c r="K12" s="182" t="s">
        <v>94</v>
      </c>
    </row>
    <row r="13" spans="1:11" s="174" customFormat="1" x14ac:dyDescent="0.2">
      <c r="A13" s="216">
        <v>0</v>
      </c>
      <c r="B13" s="63">
        <v>1</v>
      </c>
      <c r="C13" s="63">
        <v>2</v>
      </c>
      <c r="D13" s="63">
        <v>3</v>
      </c>
      <c r="E13" s="63">
        <v>4</v>
      </c>
      <c r="F13" s="63">
        <v>5</v>
      </c>
      <c r="G13" s="63">
        <v>6</v>
      </c>
      <c r="H13" s="63">
        <v>7</v>
      </c>
      <c r="I13" s="63">
        <v>8</v>
      </c>
      <c r="J13" s="63">
        <v>9</v>
      </c>
      <c r="K13" s="63">
        <v>10</v>
      </c>
    </row>
    <row r="14" spans="1:11" x14ac:dyDescent="0.2">
      <c r="A14" s="230">
        <v>10001000</v>
      </c>
      <c r="B14" s="231" t="s">
        <v>631</v>
      </c>
      <c r="C14" s="231">
        <v>1</v>
      </c>
      <c r="D14" s="54" t="s">
        <v>422</v>
      </c>
      <c r="E14" s="231" t="s">
        <v>94</v>
      </c>
      <c r="F14" s="231" t="s">
        <v>94</v>
      </c>
      <c r="G14" s="231" t="s">
        <v>412</v>
      </c>
      <c r="H14" s="231" t="s">
        <v>2021</v>
      </c>
      <c r="I14" s="231" t="s">
        <v>2022</v>
      </c>
      <c r="J14" s="231" t="s">
        <v>415</v>
      </c>
      <c r="K14" s="231" t="s">
        <v>94</v>
      </c>
    </row>
    <row r="15" spans="1:11" x14ac:dyDescent="0.2">
      <c r="A15" s="230">
        <v>10002000</v>
      </c>
      <c r="B15" s="231" t="s">
        <v>631</v>
      </c>
      <c r="C15" s="231">
        <v>2</v>
      </c>
      <c r="D15" s="54" t="s">
        <v>422</v>
      </c>
      <c r="E15" s="231" t="s">
        <v>94</v>
      </c>
      <c r="F15" s="231" t="s">
        <v>94</v>
      </c>
      <c r="G15" s="231" t="s">
        <v>412</v>
      </c>
      <c r="H15" s="231" t="s">
        <v>2021</v>
      </c>
      <c r="I15" s="231" t="s">
        <v>2022</v>
      </c>
      <c r="J15" s="231" t="s">
        <v>415</v>
      </c>
      <c r="K15" s="231" t="s">
        <v>94</v>
      </c>
    </row>
    <row r="16" spans="1:11" x14ac:dyDescent="0.2">
      <c r="A16" s="230">
        <v>10003000</v>
      </c>
      <c r="B16" s="231" t="s">
        <v>631</v>
      </c>
      <c r="C16" s="231">
        <v>3</v>
      </c>
      <c r="D16" s="54" t="s">
        <v>2023</v>
      </c>
      <c r="E16" s="231" t="s">
        <v>94</v>
      </c>
      <c r="F16" s="231" t="s">
        <v>94</v>
      </c>
      <c r="G16" s="231" t="s">
        <v>412</v>
      </c>
      <c r="H16" s="231" t="s">
        <v>2021</v>
      </c>
      <c r="I16" s="231" t="s">
        <v>2022</v>
      </c>
      <c r="J16" s="231" t="s">
        <v>415</v>
      </c>
      <c r="K16" s="231" t="s">
        <v>94</v>
      </c>
    </row>
    <row r="17" spans="1:11" x14ac:dyDescent="0.2">
      <c r="A17" s="230">
        <v>10004000</v>
      </c>
      <c r="B17" s="231" t="s">
        <v>654</v>
      </c>
      <c r="C17" s="231">
        <v>1</v>
      </c>
      <c r="D17" s="54" t="s">
        <v>422</v>
      </c>
      <c r="E17" s="231" t="s">
        <v>94</v>
      </c>
      <c r="F17" s="231" t="s">
        <v>94</v>
      </c>
      <c r="G17" s="231" t="s">
        <v>412</v>
      </c>
      <c r="H17" s="231" t="s">
        <v>2021</v>
      </c>
      <c r="I17" s="231" t="s">
        <v>2022</v>
      </c>
      <c r="J17" s="231" t="s">
        <v>415</v>
      </c>
      <c r="K17" s="231" t="s">
        <v>94</v>
      </c>
    </row>
    <row r="18" spans="1:11" x14ac:dyDescent="0.2">
      <c r="A18" s="230">
        <v>10005000</v>
      </c>
      <c r="B18" s="231" t="s">
        <v>654</v>
      </c>
      <c r="C18" s="231">
        <v>2</v>
      </c>
      <c r="D18" s="54" t="s">
        <v>2023</v>
      </c>
      <c r="E18" s="231" t="s">
        <v>94</v>
      </c>
      <c r="F18" s="231" t="s">
        <v>94</v>
      </c>
      <c r="G18" s="231" t="s">
        <v>412</v>
      </c>
      <c r="H18" s="231" t="s">
        <v>2021</v>
      </c>
      <c r="I18" s="231" t="s">
        <v>2022</v>
      </c>
      <c r="J18" s="231" t="s">
        <v>415</v>
      </c>
      <c r="K18" s="231" t="s">
        <v>94</v>
      </c>
    </row>
    <row r="19" spans="1:11" x14ac:dyDescent="0.2">
      <c r="A19" s="230">
        <v>10006000</v>
      </c>
      <c r="B19" s="231" t="s">
        <v>654</v>
      </c>
      <c r="C19" s="231">
        <v>3</v>
      </c>
      <c r="D19" s="54" t="s">
        <v>2023</v>
      </c>
      <c r="E19" s="231" t="s">
        <v>94</v>
      </c>
      <c r="F19" s="231" t="s">
        <v>94</v>
      </c>
      <c r="G19" s="231" t="s">
        <v>412</v>
      </c>
      <c r="H19" s="231" t="s">
        <v>2021</v>
      </c>
      <c r="I19" s="231" t="s">
        <v>2022</v>
      </c>
      <c r="J19" s="231" t="s">
        <v>415</v>
      </c>
      <c r="K19" s="231" t="s">
        <v>94</v>
      </c>
    </row>
    <row r="20" spans="1:11" x14ac:dyDescent="0.2">
      <c r="A20" s="230">
        <v>10007000</v>
      </c>
      <c r="B20" s="231" t="s">
        <v>671</v>
      </c>
      <c r="C20" s="231">
        <v>1</v>
      </c>
      <c r="D20" s="54" t="s">
        <v>2023</v>
      </c>
      <c r="E20" s="231" t="s">
        <v>94</v>
      </c>
      <c r="F20" s="231" t="s">
        <v>94</v>
      </c>
      <c r="G20" s="231" t="s">
        <v>412</v>
      </c>
      <c r="H20" s="231" t="s">
        <v>2021</v>
      </c>
      <c r="I20" s="231" t="s">
        <v>2022</v>
      </c>
      <c r="J20" s="231" t="s">
        <v>415</v>
      </c>
      <c r="K20" s="231" t="s">
        <v>94</v>
      </c>
    </row>
    <row r="21" spans="1:11" x14ac:dyDescent="0.2">
      <c r="A21" s="230">
        <v>10008000</v>
      </c>
      <c r="B21" s="231" t="s">
        <v>671</v>
      </c>
      <c r="C21" s="231">
        <v>2</v>
      </c>
      <c r="D21" s="54" t="s">
        <v>2023</v>
      </c>
      <c r="E21" s="231" t="s">
        <v>94</v>
      </c>
      <c r="F21" s="231" t="s">
        <v>94</v>
      </c>
      <c r="G21" s="231" t="s">
        <v>412</v>
      </c>
      <c r="H21" s="231" t="s">
        <v>2021</v>
      </c>
      <c r="I21" s="231" t="s">
        <v>2022</v>
      </c>
      <c r="J21" s="231" t="s">
        <v>415</v>
      </c>
      <c r="K21" s="231" t="s">
        <v>94</v>
      </c>
    </row>
    <row r="22" spans="1:11" x14ac:dyDescent="0.2">
      <c r="A22" s="230">
        <v>10009000</v>
      </c>
      <c r="B22" s="231" t="s">
        <v>671</v>
      </c>
      <c r="C22" s="231">
        <v>3</v>
      </c>
      <c r="D22" s="54" t="s">
        <v>2023</v>
      </c>
      <c r="E22" s="231" t="s">
        <v>94</v>
      </c>
      <c r="F22" s="231" t="s">
        <v>94</v>
      </c>
      <c r="G22" s="231" t="s">
        <v>412</v>
      </c>
      <c r="H22" s="231" t="s">
        <v>2021</v>
      </c>
      <c r="I22" s="231" t="s">
        <v>2022</v>
      </c>
      <c r="J22" s="231" t="s">
        <v>415</v>
      </c>
      <c r="K22" s="231" t="s">
        <v>94</v>
      </c>
    </row>
    <row r="23" spans="1:11" x14ac:dyDescent="0.2">
      <c r="A23" s="230">
        <v>10010000</v>
      </c>
      <c r="B23" s="231" t="s">
        <v>671</v>
      </c>
      <c r="C23" s="231" t="s">
        <v>685</v>
      </c>
      <c r="D23" s="54" t="s">
        <v>2023</v>
      </c>
      <c r="E23" s="231" t="s">
        <v>94</v>
      </c>
      <c r="F23" s="231" t="s">
        <v>94</v>
      </c>
      <c r="G23" s="231" t="s">
        <v>412</v>
      </c>
      <c r="H23" s="231" t="s">
        <v>2021</v>
      </c>
      <c r="I23" s="231" t="s">
        <v>2022</v>
      </c>
      <c r="J23" s="231" t="s">
        <v>415</v>
      </c>
      <c r="K23" s="231" t="s">
        <v>94</v>
      </c>
    </row>
    <row r="24" spans="1:11" x14ac:dyDescent="0.2">
      <c r="A24" s="230">
        <v>10011000</v>
      </c>
      <c r="B24" s="231" t="s">
        <v>690</v>
      </c>
      <c r="C24" s="231">
        <v>1</v>
      </c>
      <c r="D24" s="54" t="s">
        <v>2023</v>
      </c>
      <c r="E24" s="231" t="s">
        <v>94</v>
      </c>
      <c r="F24" s="231" t="s">
        <v>94</v>
      </c>
      <c r="G24" s="231" t="s">
        <v>412</v>
      </c>
      <c r="H24" s="231" t="s">
        <v>2021</v>
      </c>
      <c r="I24" s="231" t="s">
        <v>2022</v>
      </c>
      <c r="J24" s="231" t="s">
        <v>415</v>
      </c>
      <c r="K24" s="231" t="s">
        <v>94</v>
      </c>
    </row>
    <row r="25" spans="1:11" x14ac:dyDescent="0.2">
      <c r="A25" s="230">
        <v>10012000</v>
      </c>
      <c r="B25" s="231" t="s">
        <v>690</v>
      </c>
      <c r="C25" s="231">
        <v>2</v>
      </c>
      <c r="D25" s="54" t="s">
        <v>2023</v>
      </c>
      <c r="E25" s="231" t="s">
        <v>94</v>
      </c>
      <c r="F25" s="231" t="s">
        <v>94</v>
      </c>
      <c r="G25" s="231" t="s">
        <v>412</v>
      </c>
      <c r="H25" s="231" t="s">
        <v>2021</v>
      </c>
      <c r="I25" s="231" t="s">
        <v>2022</v>
      </c>
      <c r="J25" s="231" t="s">
        <v>415</v>
      </c>
      <c r="K25" s="231" t="s">
        <v>94</v>
      </c>
    </row>
    <row r="26" spans="1:11" x14ac:dyDescent="0.2">
      <c r="A26" s="230">
        <v>10013000</v>
      </c>
      <c r="B26" s="231" t="s">
        <v>690</v>
      </c>
      <c r="C26" s="231">
        <v>3</v>
      </c>
      <c r="D26" s="54" t="s">
        <v>422</v>
      </c>
      <c r="E26" s="231" t="s">
        <v>94</v>
      </c>
      <c r="F26" s="231" t="s">
        <v>94</v>
      </c>
      <c r="G26" s="231" t="s">
        <v>412</v>
      </c>
      <c r="H26" s="231" t="s">
        <v>2021</v>
      </c>
      <c r="I26" s="231" t="s">
        <v>2022</v>
      </c>
      <c r="J26" s="231" t="s">
        <v>415</v>
      </c>
      <c r="K26" s="231" t="s">
        <v>94</v>
      </c>
    </row>
    <row r="27" spans="1:11" x14ac:dyDescent="0.2">
      <c r="A27" s="230">
        <v>10014000</v>
      </c>
      <c r="B27" s="231" t="s">
        <v>705</v>
      </c>
      <c r="C27" s="231">
        <v>1</v>
      </c>
      <c r="D27" s="54" t="s">
        <v>422</v>
      </c>
      <c r="E27" s="231" t="s">
        <v>94</v>
      </c>
      <c r="F27" s="231" t="s">
        <v>94</v>
      </c>
      <c r="G27" s="231" t="s">
        <v>412</v>
      </c>
      <c r="H27" s="231" t="s">
        <v>2021</v>
      </c>
      <c r="I27" s="231" t="s">
        <v>2022</v>
      </c>
      <c r="J27" s="231" t="s">
        <v>415</v>
      </c>
      <c r="K27" s="231" t="s">
        <v>94</v>
      </c>
    </row>
    <row r="28" spans="1:11" x14ac:dyDescent="0.2">
      <c r="A28" s="230">
        <v>10015000</v>
      </c>
      <c r="B28" s="231" t="s">
        <v>705</v>
      </c>
      <c r="C28" s="231">
        <v>2</v>
      </c>
      <c r="D28" s="54" t="s">
        <v>2024</v>
      </c>
      <c r="E28" s="231" t="s">
        <v>94</v>
      </c>
      <c r="F28" s="231" t="s">
        <v>94</v>
      </c>
      <c r="G28" s="231" t="s">
        <v>412</v>
      </c>
      <c r="H28" s="231" t="s">
        <v>2021</v>
      </c>
      <c r="I28" s="231" t="s">
        <v>2022</v>
      </c>
      <c r="J28" s="231" t="s">
        <v>415</v>
      </c>
      <c r="K28" s="231" t="s">
        <v>94</v>
      </c>
    </row>
    <row r="29" spans="1:11" x14ac:dyDescent="0.2">
      <c r="A29" s="230">
        <v>10016000</v>
      </c>
      <c r="B29" s="231" t="s">
        <v>705</v>
      </c>
      <c r="C29" s="231">
        <v>3</v>
      </c>
      <c r="D29" s="54" t="s">
        <v>422</v>
      </c>
      <c r="E29" s="231" t="s">
        <v>94</v>
      </c>
      <c r="F29" s="231" t="s">
        <v>94</v>
      </c>
      <c r="G29" s="231" t="s">
        <v>412</v>
      </c>
      <c r="H29" s="231" t="s">
        <v>2021</v>
      </c>
      <c r="I29" s="231" t="s">
        <v>2022</v>
      </c>
      <c r="J29" s="231" t="s">
        <v>415</v>
      </c>
      <c r="K29" s="231" t="s">
        <v>94</v>
      </c>
    </row>
    <row r="30" spans="1:11" x14ac:dyDescent="0.2">
      <c r="A30" s="230">
        <v>10017000</v>
      </c>
      <c r="B30" s="231" t="s">
        <v>720</v>
      </c>
      <c r="C30" s="231">
        <v>1</v>
      </c>
      <c r="D30" s="54" t="s">
        <v>2024</v>
      </c>
      <c r="E30" s="231" t="s">
        <v>94</v>
      </c>
      <c r="F30" s="231" t="s">
        <v>94</v>
      </c>
      <c r="G30" s="231" t="s">
        <v>412</v>
      </c>
      <c r="H30" s="231" t="s">
        <v>2021</v>
      </c>
      <c r="I30" s="231" t="s">
        <v>414</v>
      </c>
      <c r="J30" s="231" t="s">
        <v>94</v>
      </c>
      <c r="K30" s="231" t="s">
        <v>94</v>
      </c>
    </row>
  </sheetData>
  <sheetProtection sheet="1" objects="1" scenarios="1" formatCells="0" selectLockedCells="1" autoFilter="0"/>
  <autoFilter ref="A13:K30" xr:uid="{00000000-0009-0000-0000-000005000000}"/>
  <mergeCells count="5">
    <mergeCell ref="A9:A10"/>
    <mergeCell ref="J9:K9"/>
    <mergeCell ref="D9:H9"/>
    <mergeCell ref="C9:C10"/>
    <mergeCell ref="B9:B10"/>
  </mergeCells>
  <conditionalFormatting sqref="A11:K11">
    <cfRule type="containsText" dxfId="4" priority="1" operator="containsText" text="да">
      <formula>NOT(ISERROR(SEARCH("да",A11)))</formula>
    </cfRule>
  </conditionalFormatting>
  <dataValidations count="6">
    <dataValidation type="list" allowBlank="1" showInputMessage="1" showErrorMessage="1" sqref="J12:K12 J14:K30" xr:uid="{00000000-0002-0000-0500-000000000000}">
      <formula1>"Есть, Нет"</formula1>
    </dataValidation>
    <dataValidation type="list" allowBlank="1" showInputMessage="1" showErrorMessage="1" sqref="I12 I14:I30" xr:uid="{00000000-0002-0000-0500-000001000000}">
      <formula1>"Высокая, Не значительная"</formula1>
    </dataValidation>
    <dataValidation type="list" allowBlank="1" showInputMessage="1" showErrorMessage="1" sqref="H12 H14:H30" xr:uid="{00000000-0002-0000-0500-000002000000}">
      <formula1>"Северный, Центральный, Южный, Не относится к коридору"</formula1>
    </dataValidation>
    <dataValidation type="list" allowBlank="1" showInputMessage="1" showErrorMessage="1" sqref="G12 G14:G30" xr:uid="{00000000-0002-0000-0500-000003000000}">
      <formula1>"Влияет, Не влияет"</formula1>
    </dataValidation>
    <dataValidation type="list" allowBlank="1" showInputMessage="1" showErrorMessage="1" sqref="E12:F12 E14:F30" xr:uid="{00000000-0002-0000-0500-000004000000}">
      <formula1>"Да, Нет"</formula1>
    </dataValidation>
    <dataValidation type="list" allowBlank="1" showInputMessage="1" showErrorMessage="1" sqref="D12 D14:D30" xr:uid="{00000000-0002-0000-0500-000005000000}">
      <formula1>"&gt;=25, 15..25, &lt;15"</formula1>
    </dataValidation>
  </dataValidations>
  <pageMargins left="0.23622047244094491" right="0.23622047244094491" top="0.74803149606299213" bottom="0.74803149606299213" header="0.31496062992125984" footer="0.31496062992125984"/>
  <pageSetup paperSize="8" scale="6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Ж.6HelpButton">
              <controlPr defaultSize="0" print="0" autoFill="0" autoPict="0" macro="[0]!GetHelp" altText="10">
                <anchor>
                  <from>
                    <xdr:col>10</xdr:col>
                    <xdr:colOff>28575</xdr:colOff>
                    <xdr:row>12</xdr:row>
                    <xdr:rowOff>0</xdr:rowOff>
                  </from>
                  <to>
                    <xdr:col>10</xdr:col>
                    <xdr:colOff>257175</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8">
    <tabColor rgb="FFFFC000"/>
  </sheetPr>
  <dimension ref="A1:AA143"/>
  <sheetViews>
    <sheetView topLeftCell="K1" workbookViewId="0">
      <selection activeCell="U50" sqref="U50"/>
    </sheetView>
  </sheetViews>
  <sheetFormatPr defaultColWidth="9.140625" defaultRowHeight="15" outlineLevelCol="1" x14ac:dyDescent="0.25"/>
  <cols>
    <col min="1" max="2" width="2.42578125" hidden="1" customWidth="1" outlineLevel="1"/>
    <col min="3" max="9" width="12.7109375" hidden="1" customWidth="1" outlineLevel="1"/>
    <col min="10" max="10" width="3.7109375" hidden="1" customWidth="1" outlineLevel="1"/>
    <col min="11" max="11" width="3.85546875" customWidth="1" collapsed="1"/>
    <col min="12" max="12" width="31.140625" customWidth="1"/>
    <col min="13" max="13" width="3.5703125" customWidth="1"/>
    <col min="14" max="17" width="9.140625" customWidth="1"/>
    <col min="18" max="18" width="22.7109375" customWidth="1"/>
    <col min="19" max="19" width="58.28515625" bestFit="1" customWidth="1"/>
    <col min="20" max="20" width="2.7109375" customWidth="1"/>
    <col min="21" max="21" width="60.140625" customWidth="1" outlineLevel="1"/>
    <col min="22" max="22" width="30.85546875" bestFit="1" customWidth="1" outlineLevel="1"/>
    <col min="23" max="23" width="77.28515625" bestFit="1" customWidth="1" outlineLevel="1"/>
    <col min="24" max="26" width="4" customWidth="1"/>
    <col min="27" max="27" width="37.140625" bestFit="1" customWidth="1"/>
  </cols>
  <sheetData>
    <row r="1" spans="3:27" ht="15.75" thickBot="1" x14ac:dyDescent="0.3">
      <c r="C1" s="334" t="s">
        <v>152</v>
      </c>
      <c r="D1" s="334"/>
      <c r="E1" s="334"/>
      <c r="F1" s="334"/>
      <c r="G1" s="334"/>
      <c r="H1" s="334"/>
      <c r="I1" s="334"/>
      <c r="K1" s="207"/>
      <c r="L1" s="207"/>
      <c r="M1" s="207"/>
      <c r="N1" s="207"/>
      <c r="O1" s="207"/>
      <c r="P1" s="207"/>
      <c r="Q1" s="207"/>
      <c r="R1" s="207"/>
      <c r="S1" s="207"/>
      <c r="T1" s="207"/>
      <c r="U1" t="s">
        <v>10</v>
      </c>
      <c r="V1" t="s">
        <v>1</v>
      </c>
      <c r="W1" t="s">
        <v>132</v>
      </c>
      <c r="AA1" t="s">
        <v>85</v>
      </c>
    </row>
    <row r="2" spans="3:27" ht="60.75" thickBot="1" x14ac:dyDescent="0.3">
      <c r="C2" s="2" t="s">
        <v>134</v>
      </c>
      <c r="D2" s="2" t="s">
        <v>135</v>
      </c>
      <c r="E2" s="196" t="s">
        <v>136</v>
      </c>
      <c r="H2" s="13" t="s">
        <v>139</v>
      </c>
      <c r="I2" s="2" t="s">
        <v>140</v>
      </c>
      <c r="K2" s="207"/>
      <c r="L2" s="208" t="s">
        <v>480</v>
      </c>
      <c r="M2" s="207"/>
      <c r="N2" s="207"/>
      <c r="O2" s="207"/>
      <c r="P2" s="207"/>
      <c r="Q2" s="207"/>
      <c r="R2" s="207"/>
      <c r="S2" s="209" t="s">
        <v>149</v>
      </c>
      <c r="T2" s="207"/>
      <c r="U2" t="s">
        <v>58</v>
      </c>
      <c r="V2" t="s">
        <v>166</v>
      </c>
      <c r="W2" t="s">
        <v>165</v>
      </c>
      <c r="AA2" t="s">
        <v>194</v>
      </c>
    </row>
    <row r="3" spans="3:27" ht="17.25" customHeight="1" x14ac:dyDescent="0.25">
      <c r="C3" s="8" t="s">
        <v>436</v>
      </c>
      <c r="D3" s="9" t="s">
        <v>488</v>
      </c>
      <c r="E3" s="48" t="s">
        <v>489</v>
      </c>
      <c r="F3" s="5"/>
      <c r="H3" s="14" t="s">
        <v>488</v>
      </c>
      <c r="I3" s="11">
        <v>14</v>
      </c>
      <c r="K3" s="207"/>
      <c r="L3" s="207" t="s">
        <v>141</v>
      </c>
      <c r="M3" s="207"/>
      <c r="N3" s="207"/>
      <c r="O3" s="207"/>
      <c r="P3" s="207"/>
      <c r="Q3" s="207"/>
      <c r="R3" s="207"/>
      <c r="S3" s="20" t="s">
        <v>147</v>
      </c>
      <c r="T3" s="207"/>
      <c r="U3" t="s">
        <v>97</v>
      </c>
      <c r="V3" t="s">
        <v>166</v>
      </c>
      <c r="W3" t="s">
        <v>127</v>
      </c>
      <c r="AA3" t="s">
        <v>195</v>
      </c>
    </row>
    <row r="4" spans="3:27" ht="17.25" customHeight="1" x14ac:dyDescent="0.25">
      <c r="C4" s="3" t="s">
        <v>437</v>
      </c>
      <c r="D4" s="4" t="s">
        <v>487</v>
      </c>
      <c r="E4" s="21" t="s">
        <v>490</v>
      </c>
      <c r="H4" s="3" t="s">
        <v>487</v>
      </c>
      <c r="I4" s="11">
        <v>14</v>
      </c>
      <c r="K4" s="207"/>
      <c r="L4" s="338" t="s">
        <v>144</v>
      </c>
      <c r="M4" s="338"/>
      <c r="N4" s="338"/>
      <c r="O4" s="338"/>
      <c r="P4" s="338"/>
      <c r="Q4" s="338"/>
      <c r="R4" s="338"/>
      <c r="S4" s="1" t="s">
        <v>148</v>
      </c>
      <c r="T4" s="207"/>
      <c r="U4" t="s">
        <v>555</v>
      </c>
      <c r="V4" t="s">
        <v>166</v>
      </c>
      <c r="W4" t="s">
        <v>165</v>
      </c>
      <c r="AA4" t="s">
        <v>196</v>
      </c>
    </row>
    <row r="5" spans="3:27" ht="17.25" customHeight="1" x14ac:dyDescent="0.25">
      <c r="C5" s="3" t="s">
        <v>438</v>
      </c>
      <c r="D5" s="5" t="s">
        <v>486</v>
      </c>
      <c r="E5" s="21" t="s">
        <v>491</v>
      </c>
      <c r="H5" s="3" t="s">
        <v>486</v>
      </c>
      <c r="I5" s="11">
        <v>14</v>
      </c>
      <c r="K5" s="207"/>
      <c r="L5" s="207" t="s">
        <v>142</v>
      </c>
      <c r="M5" s="207"/>
      <c r="N5" s="207"/>
      <c r="O5" s="207"/>
      <c r="P5" s="207"/>
      <c r="Q5" s="207"/>
      <c r="R5" s="207"/>
      <c r="S5" s="19" t="s">
        <v>151</v>
      </c>
      <c r="T5" s="207"/>
      <c r="U5" t="s">
        <v>521</v>
      </c>
      <c r="V5" t="s">
        <v>166</v>
      </c>
      <c r="W5" t="s">
        <v>165</v>
      </c>
      <c r="AA5" t="s">
        <v>502</v>
      </c>
    </row>
    <row r="6" spans="3:27" ht="17.25" customHeight="1" x14ac:dyDescent="0.25">
      <c r="C6" s="3" t="s">
        <v>439</v>
      </c>
      <c r="D6" s="4" t="s">
        <v>485</v>
      </c>
      <c r="E6" s="21" t="s">
        <v>492</v>
      </c>
      <c r="H6" s="3" t="s">
        <v>485</v>
      </c>
      <c r="I6" s="11">
        <v>14</v>
      </c>
      <c r="K6" s="207"/>
      <c r="L6" s="338" t="s">
        <v>143</v>
      </c>
      <c r="M6" s="338"/>
      <c r="N6" s="338"/>
      <c r="O6" s="338"/>
      <c r="P6" s="338"/>
      <c r="Q6" s="338"/>
      <c r="R6" s="338"/>
      <c r="S6" s="17" t="s">
        <v>476</v>
      </c>
      <c r="T6" s="207"/>
      <c r="U6" t="s">
        <v>125</v>
      </c>
      <c r="V6" t="s">
        <v>167</v>
      </c>
      <c r="W6" t="s">
        <v>129</v>
      </c>
      <c r="AA6" t="s">
        <v>197</v>
      </c>
    </row>
    <row r="7" spans="3:27" ht="17.25" customHeight="1" x14ac:dyDescent="0.25">
      <c r="C7" s="3" t="s">
        <v>440</v>
      </c>
      <c r="D7" s="5" t="s">
        <v>484</v>
      </c>
      <c r="E7" s="21" t="s">
        <v>493</v>
      </c>
      <c r="H7" s="3" t="s">
        <v>484</v>
      </c>
      <c r="I7" s="11">
        <v>14</v>
      </c>
      <c r="K7" s="207"/>
      <c r="L7" s="207" t="s">
        <v>435</v>
      </c>
      <c r="M7" s="207"/>
      <c r="N7" s="207"/>
      <c r="O7" s="207"/>
      <c r="P7" s="207"/>
      <c r="Q7" s="207"/>
      <c r="R7" s="207"/>
      <c r="S7" s="18" t="s">
        <v>150</v>
      </c>
      <c r="T7" s="207"/>
      <c r="U7" t="s">
        <v>57</v>
      </c>
      <c r="V7" t="s">
        <v>167</v>
      </c>
      <c r="W7" t="s">
        <v>129</v>
      </c>
      <c r="AA7" t="s">
        <v>503</v>
      </c>
    </row>
    <row r="8" spans="3:27" ht="15.75" thickBot="1" x14ac:dyDescent="0.3">
      <c r="C8" s="3" t="s">
        <v>441</v>
      </c>
      <c r="D8" s="4" t="s">
        <v>483</v>
      </c>
      <c r="E8" s="11"/>
      <c r="H8" s="6" t="s">
        <v>483</v>
      </c>
      <c r="I8" s="12">
        <v>14</v>
      </c>
      <c r="K8" s="207"/>
      <c r="L8" s="338" t="s">
        <v>145</v>
      </c>
      <c r="M8" s="338"/>
      <c r="N8" s="338"/>
      <c r="O8" s="338"/>
      <c r="P8" s="338"/>
      <c r="Q8" s="338"/>
      <c r="R8" s="338"/>
      <c r="S8" s="199" t="s">
        <v>442</v>
      </c>
      <c r="T8" s="207"/>
      <c r="U8" t="s">
        <v>124</v>
      </c>
      <c r="V8" t="s">
        <v>167</v>
      </c>
      <c r="W8" t="s">
        <v>129</v>
      </c>
      <c r="AA8" t="s">
        <v>198</v>
      </c>
    </row>
    <row r="9" spans="3:27" ht="15.75" thickBot="1" x14ac:dyDescent="0.3">
      <c r="C9" s="6"/>
      <c r="D9" s="7"/>
      <c r="E9" s="15"/>
      <c r="K9" s="207"/>
      <c r="L9" s="207" t="s">
        <v>432</v>
      </c>
      <c r="M9" s="207"/>
      <c r="N9" s="207"/>
      <c r="O9" s="207"/>
      <c r="P9" s="207"/>
      <c r="Q9" s="207"/>
      <c r="R9" s="207"/>
      <c r="S9" s="207"/>
      <c r="T9" s="207"/>
      <c r="U9" t="s">
        <v>122</v>
      </c>
      <c r="V9" t="s">
        <v>167</v>
      </c>
      <c r="W9" t="s">
        <v>129</v>
      </c>
      <c r="AA9" t="s">
        <v>199</v>
      </c>
    </row>
    <row r="10" spans="3:27" x14ac:dyDescent="0.25">
      <c r="K10" s="207"/>
      <c r="L10" s="338" t="s">
        <v>433</v>
      </c>
      <c r="M10" s="338"/>
      <c r="N10" s="338"/>
      <c r="O10" s="338"/>
      <c r="P10" s="338"/>
      <c r="Q10" s="338"/>
      <c r="R10" s="338"/>
      <c r="S10" s="207"/>
      <c r="T10" s="207"/>
      <c r="U10" t="s">
        <v>121</v>
      </c>
      <c r="V10" t="s">
        <v>167</v>
      </c>
      <c r="W10" t="s">
        <v>129</v>
      </c>
      <c r="AA10" t="s">
        <v>200</v>
      </c>
    </row>
    <row r="11" spans="3:27" ht="15" customHeight="1" x14ac:dyDescent="0.25">
      <c r="K11" s="207"/>
      <c r="L11" s="207" t="s">
        <v>434</v>
      </c>
      <c r="M11" s="207"/>
      <c r="N11" s="207"/>
      <c r="O11" s="207"/>
      <c r="P11" s="207"/>
      <c r="Q11" s="207"/>
      <c r="R11" s="207"/>
      <c r="S11" s="207"/>
      <c r="T11" s="207"/>
      <c r="U11" t="s">
        <v>120</v>
      </c>
      <c r="V11" t="s">
        <v>167</v>
      </c>
      <c r="W11" t="s">
        <v>129</v>
      </c>
      <c r="AA11" t="s">
        <v>201</v>
      </c>
    </row>
    <row r="12" spans="3:27" ht="15.75" thickBot="1" x14ac:dyDescent="0.3">
      <c r="K12" s="207"/>
      <c r="L12" s="207"/>
      <c r="M12" s="207"/>
      <c r="N12" s="207"/>
      <c r="O12" s="207"/>
      <c r="P12" s="207"/>
      <c r="Q12" s="207"/>
      <c r="R12" s="207"/>
      <c r="S12" s="207"/>
      <c r="T12" s="207"/>
      <c r="U12" t="s">
        <v>123</v>
      </c>
      <c r="V12" t="s">
        <v>167</v>
      </c>
      <c r="W12" t="s">
        <v>129</v>
      </c>
      <c r="AA12" t="s">
        <v>519</v>
      </c>
    </row>
    <row r="13" spans="3:27" ht="15.75" customHeight="1" thickBot="1" x14ac:dyDescent="0.3">
      <c r="D13" s="198" t="s">
        <v>137</v>
      </c>
      <c r="E13" s="335" t="s">
        <v>138</v>
      </c>
      <c r="F13" s="336"/>
      <c r="G13" s="336"/>
      <c r="H13" s="336"/>
      <c r="I13" s="337"/>
      <c r="K13" s="207"/>
      <c r="L13" s="339" t="s">
        <v>146</v>
      </c>
      <c r="M13" s="340"/>
      <c r="N13" s="340"/>
      <c r="O13" s="340"/>
      <c r="P13" s="340"/>
      <c r="Q13" s="340"/>
      <c r="R13" s="341"/>
      <c r="S13" s="207"/>
      <c r="T13" s="207"/>
      <c r="U13" t="s">
        <v>523</v>
      </c>
      <c r="V13" t="s">
        <v>167</v>
      </c>
      <c r="W13" t="s">
        <v>129</v>
      </c>
      <c r="AA13" t="s">
        <v>504</v>
      </c>
    </row>
    <row r="14" spans="3:27" x14ac:dyDescent="0.25">
      <c r="D14" s="8" t="s">
        <v>487</v>
      </c>
      <c r="E14" s="9">
        <v>3</v>
      </c>
      <c r="F14" s="9">
        <v>4</v>
      </c>
      <c r="G14" s="9">
        <v>5</v>
      </c>
      <c r="H14" s="10">
        <v>6</v>
      </c>
      <c r="K14" s="207"/>
      <c r="L14" s="342"/>
      <c r="M14" s="343"/>
      <c r="N14" s="343"/>
      <c r="O14" s="343"/>
      <c r="P14" s="343"/>
      <c r="Q14" s="343"/>
      <c r="R14" s="344"/>
      <c r="S14" s="207"/>
      <c r="T14" s="207"/>
      <c r="U14" t="s">
        <v>556</v>
      </c>
      <c r="V14" t="s">
        <v>450</v>
      </c>
      <c r="W14" t="s">
        <v>5</v>
      </c>
      <c r="AA14" t="s">
        <v>202</v>
      </c>
    </row>
    <row r="15" spans="3:27" x14ac:dyDescent="0.25">
      <c r="D15" s="3" t="s">
        <v>488</v>
      </c>
      <c r="E15" s="4">
        <v>3</v>
      </c>
      <c r="F15" s="4">
        <v>4</v>
      </c>
      <c r="G15" s="4">
        <v>8</v>
      </c>
      <c r="H15" s="11">
        <v>9</v>
      </c>
      <c r="K15" s="207"/>
      <c r="L15" s="342"/>
      <c r="M15" s="343"/>
      <c r="N15" s="343"/>
      <c r="O15" s="343"/>
      <c r="P15" s="343"/>
      <c r="Q15" s="343"/>
      <c r="R15" s="344"/>
      <c r="S15" s="207"/>
      <c r="T15" s="207"/>
      <c r="U15" t="s">
        <v>160</v>
      </c>
      <c r="V15" t="s">
        <v>450</v>
      </c>
      <c r="W15" t="s">
        <v>162</v>
      </c>
      <c r="AA15" t="s">
        <v>203</v>
      </c>
    </row>
    <row r="16" spans="3:27" ht="15.75" thickBot="1" x14ac:dyDescent="0.3">
      <c r="D16" s="3"/>
      <c r="E16" s="4"/>
      <c r="F16" s="4"/>
      <c r="G16" s="4"/>
      <c r="H16" s="4"/>
      <c r="I16" s="11"/>
      <c r="K16" s="207"/>
      <c r="L16" s="345"/>
      <c r="M16" s="346"/>
      <c r="N16" s="346"/>
      <c r="O16" s="346"/>
      <c r="P16" s="346"/>
      <c r="Q16" s="346"/>
      <c r="R16" s="347"/>
      <c r="S16" s="207"/>
      <c r="T16" s="207"/>
      <c r="U16" t="s">
        <v>133</v>
      </c>
      <c r="V16" t="s">
        <v>450</v>
      </c>
      <c r="W16" t="s">
        <v>127</v>
      </c>
      <c r="AA16" t="s">
        <v>204</v>
      </c>
    </row>
    <row r="17" spans="3:27" x14ac:dyDescent="0.25">
      <c r="D17" s="3" t="s">
        <v>487</v>
      </c>
      <c r="E17" s="4">
        <v>19</v>
      </c>
      <c r="F17" s="4"/>
      <c r="G17" s="4"/>
      <c r="H17" s="4"/>
      <c r="I17" s="11"/>
      <c r="K17" s="207"/>
      <c r="L17" s="207"/>
      <c r="M17" s="207"/>
      <c r="N17" s="207"/>
      <c r="O17" s="207"/>
      <c r="P17" s="207"/>
      <c r="Q17" s="207"/>
      <c r="R17" s="207"/>
      <c r="S17" s="207"/>
      <c r="T17" s="207"/>
      <c r="U17" t="s">
        <v>557</v>
      </c>
      <c r="V17" t="s">
        <v>450</v>
      </c>
      <c r="W17" t="s">
        <v>558</v>
      </c>
      <c r="AA17" t="s">
        <v>205</v>
      </c>
    </row>
    <row r="18" spans="3:27" x14ac:dyDescent="0.25">
      <c r="D18" s="3" t="s">
        <v>486</v>
      </c>
      <c r="E18" s="5">
        <v>1</v>
      </c>
      <c r="F18" s="4"/>
      <c r="G18" s="4"/>
      <c r="H18" s="4"/>
      <c r="I18" s="11"/>
      <c r="U18" t="s">
        <v>101</v>
      </c>
      <c r="V18" t="s">
        <v>450</v>
      </c>
      <c r="W18" t="s">
        <v>127</v>
      </c>
      <c r="AA18" t="s">
        <v>206</v>
      </c>
    </row>
    <row r="19" spans="3:27" x14ac:dyDescent="0.25">
      <c r="D19" s="3"/>
      <c r="E19" s="4"/>
      <c r="F19" s="4"/>
      <c r="G19" s="4"/>
      <c r="H19" s="4"/>
      <c r="I19" s="11"/>
      <c r="U19" t="s">
        <v>100</v>
      </c>
      <c r="V19" t="s">
        <v>450</v>
      </c>
      <c r="W19" t="s">
        <v>127</v>
      </c>
      <c r="AA19" t="s">
        <v>178</v>
      </c>
    </row>
    <row r="20" spans="3:27" x14ac:dyDescent="0.25">
      <c r="D20" s="3" t="s">
        <v>485</v>
      </c>
      <c r="E20" s="4">
        <v>2</v>
      </c>
      <c r="F20" s="4">
        <v>3</v>
      </c>
      <c r="G20" s="4">
        <v>4</v>
      </c>
      <c r="H20" s="4"/>
      <c r="I20" s="11"/>
      <c r="U20" t="s">
        <v>102</v>
      </c>
      <c r="V20" t="s">
        <v>450</v>
      </c>
      <c r="W20" t="s">
        <v>127</v>
      </c>
      <c r="AA20" t="s">
        <v>207</v>
      </c>
    </row>
    <row r="21" spans="3:27" x14ac:dyDescent="0.25">
      <c r="D21" s="3" t="s">
        <v>488</v>
      </c>
      <c r="E21" s="4">
        <v>3</v>
      </c>
      <c r="F21" s="4">
        <v>4</v>
      </c>
      <c r="G21" s="4">
        <v>5</v>
      </c>
      <c r="H21" s="4"/>
      <c r="I21" s="11"/>
      <c r="U21" t="s">
        <v>59</v>
      </c>
      <c r="V21" t="s">
        <v>168</v>
      </c>
      <c r="W21" t="s">
        <v>131</v>
      </c>
      <c r="AA21" t="s">
        <v>208</v>
      </c>
    </row>
    <row r="22" spans="3:27" x14ac:dyDescent="0.25">
      <c r="D22" s="3"/>
      <c r="E22" s="4"/>
      <c r="F22" s="4">
        <v>3</v>
      </c>
      <c r="G22" s="4"/>
      <c r="H22" s="4"/>
      <c r="I22" s="11"/>
      <c r="U22" t="s">
        <v>126</v>
      </c>
      <c r="V22" t="s">
        <v>168</v>
      </c>
      <c r="W22" t="s">
        <v>131</v>
      </c>
      <c r="AA22" t="s">
        <v>209</v>
      </c>
    </row>
    <row r="23" spans="3:27" x14ac:dyDescent="0.25">
      <c r="D23" s="3" t="s">
        <v>484</v>
      </c>
      <c r="E23" s="4">
        <v>2</v>
      </c>
      <c r="F23" s="4">
        <v>3</v>
      </c>
      <c r="G23" s="4">
        <v>4</v>
      </c>
      <c r="H23" s="4"/>
      <c r="I23" s="11"/>
      <c r="U23" t="s">
        <v>130</v>
      </c>
      <c r="V23" t="s">
        <v>168</v>
      </c>
      <c r="W23" t="s">
        <v>131</v>
      </c>
      <c r="AA23" t="s">
        <v>210</v>
      </c>
    </row>
    <row r="24" spans="3:27" x14ac:dyDescent="0.25">
      <c r="D24" s="3" t="s">
        <v>488</v>
      </c>
      <c r="E24" s="4">
        <v>3</v>
      </c>
      <c r="F24" s="4">
        <v>4</v>
      </c>
      <c r="G24" s="4">
        <v>5</v>
      </c>
      <c r="H24" s="4"/>
      <c r="I24" s="11"/>
      <c r="U24" t="s">
        <v>559</v>
      </c>
      <c r="V24" t="s">
        <v>168</v>
      </c>
      <c r="W24" t="s">
        <v>131</v>
      </c>
      <c r="AA24" t="s">
        <v>505</v>
      </c>
    </row>
    <row r="25" spans="3:27" x14ac:dyDescent="0.25">
      <c r="D25" s="3"/>
      <c r="E25" s="4"/>
      <c r="F25" s="4"/>
      <c r="G25" s="4"/>
      <c r="H25" s="4"/>
      <c r="I25" s="11"/>
      <c r="U25" t="s">
        <v>560</v>
      </c>
      <c r="V25" t="s">
        <v>169</v>
      </c>
      <c r="W25" t="s">
        <v>127</v>
      </c>
      <c r="AA25" t="s">
        <v>520</v>
      </c>
    </row>
    <row r="26" spans="3:27" x14ac:dyDescent="0.25">
      <c r="D26" s="3" t="s">
        <v>483</v>
      </c>
      <c r="E26" s="5">
        <v>2</v>
      </c>
      <c r="F26" s="5">
        <v>3</v>
      </c>
      <c r="G26" s="5"/>
      <c r="H26" s="5"/>
      <c r="I26" s="11"/>
      <c r="U26" t="s">
        <v>561</v>
      </c>
      <c r="V26" t="s">
        <v>169</v>
      </c>
      <c r="W26" t="s">
        <v>562</v>
      </c>
      <c r="AA26" t="s">
        <v>211</v>
      </c>
    </row>
    <row r="27" spans="3:27" ht="15.75" thickBot="1" x14ac:dyDescent="0.3">
      <c r="D27" s="6" t="s">
        <v>488</v>
      </c>
      <c r="E27" s="7">
        <v>3</v>
      </c>
      <c r="F27" s="7">
        <v>4</v>
      </c>
      <c r="G27" s="7"/>
      <c r="H27" s="7"/>
      <c r="I27" s="12"/>
      <c r="U27" t="s">
        <v>563</v>
      </c>
      <c r="V27" t="s">
        <v>169</v>
      </c>
      <c r="W27" t="s">
        <v>562</v>
      </c>
      <c r="AA27" t="s">
        <v>212</v>
      </c>
    </row>
    <row r="28" spans="3:27" x14ac:dyDescent="0.25">
      <c r="D28" s="3"/>
      <c r="E28" s="4"/>
      <c r="F28" s="4"/>
      <c r="G28" s="4"/>
      <c r="H28" s="4"/>
      <c r="I28" s="11"/>
      <c r="U28" t="s">
        <v>99</v>
      </c>
      <c r="V28" t="s">
        <v>169</v>
      </c>
      <c r="W28" t="s">
        <v>127</v>
      </c>
      <c r="AA28" t="s">
        <v>213</v>
      </c>
    </row>
    <row r="29" spans="3:27" ht="15.75" customHeight="1" x14ac:dyDescent="0.25">
      <c r="D29" s="3"/>
      <c r="E29" s="5"/>
      <c r="F29" s="5"/>
      <c r="G29" s="5"/>
      <c r="H29" s="5"/>
      <c r="I29" s="11"/>
      <c r="U29" t="s">
        <v>564</v>
      </c>
      <c r="V29" t="s">
        <v>169</v>
      </c>
      <c r="W29" t="s">
        <v>562</v>
      </c>
      <c r="AA29" t="s">
        <v>214</v>
      </c>
    </row>
    <row r="30" spans="3:27" ht="15.75" thickBot="1" x14ac:dyDescent="0.3">
      <c r="D30" s="6"/>
      <c r="E30" s="7"/>
      <c r="F30" s="7"/>
      <c r="G30" s="7"/>
      <c r="H30" s="7"/>
      <c r="I30" s="12"/>
      <c r="U30" t="s">
        <v>565</v>
      </c>
      <c r="V30" t="s">
        <v>169</v>
      </c>
      <c r="W30" t="s">
        <v>562</v>
      </c>
      <c r="AA30" t="s">
        <v>215</v>
      </c>
    </row>
    <row r="31" spans="3:27" x14ac:dyDescent="0.25">
      <c r="U31" t="s">
        <v>566</v>
      </c>
      <c r="V31" t="s">
        <v>169</v>
      </c>
      <c r="W31" t="s">
        <v>562</v>
      </c>
      <c r="AA31" t="s">
        <v>216</v>
      </c>
    </row>
    <row r="32" spans="3:27" x14ac:dyDescent="0.25">
      <c r="C32" s="211" t="s">
        <v>508</v>
      </c>
      <c r="D32" s="333" t="s">
        <v>507</v>
      </c>
      <c r="E32" s="333"/>
      <c r="F32" s="333"/>
      <c r="G32" s="333"/>
      <c r="H32" s="333"/>
      <c r="I32" s="333"/>
      <c r="U32" t="s">
        <v>567</v>
      </c>
      <c r="V32" t="s">
        <v>169</v>
      </c>
      <c r="W32" t="s">
        <v>127</v>
      </c>
      <c r="AA32" t="s">
        <v>217</v>
      </c>
    </row>
    <row r="33" spans="3:27" ht="81.599999999999994" customHeight="1" x14ac:dyDescent="0.25">
      <c r="C33" s="210">
        <v>3.04</v>
      </c>
      <c r="D33" s="332" t="s">
        <v>512</v>
      </c>
      <c r="E33" s="332"/>
      <c r="F33" s="332"/>
      <c r="G33" s="332"/>
      <c r="H33" s="332"/>
      <c r="I33" s="332"/>
      <c r="U33" t="s">
        <v>568</v>
      </c>
      <c r="V33" t="s">
        <v>169</v>
      </c>
      <c r="W33" t="s">
        <v>562</v>
      </c>
      <c r="AA33" t="s">
        <v>218</v>
      </c>
    </row>
    <row r="34" spans="3:27" ht="58.9" customHeight="1" x14ac:dyDescent="0.25">
      <c r="C34" s="218">
        <v>36984</v>
      </c>
      <c r="D34" s="331" t="s">
        <v>513</v>
      </c>
      <c r="E34" s="331"/>
      <c r="F34" s="331"/>
      <c r="G34" s="331"/>
      <c r="H34" s="331"/>
      <c r="I34" s="331"/>
      <c r="U34" t="s">
        <v>96</v>
      </c>
      <c r="V34" t="s">
        <v>169</v>
      </c>
      <c r="W34" t="s">
        <v>127</v>
      </c>
      <c r="AA34" t="s">
        <v>179</v>
      </c>
    </row>
    <row r="35" spans="3:27" ht="75.599999999999994" customHeight="1" x14ac:dyDescent="0.25">
      <c r="C35" s="218">
        <v>37349</v>
      </c>
      <c r="D35" s="331" t="s">
        <v>516</v>
      </c>
      <c r="E35" s="331"/>
      <c r="F35" s="331"/>
      <c r="G35" s="331"/>
      <c r="H35" s="331"/>
      <c r="I35" s="331"/>
      <c r="U35" t="s">
        <v>569</v>
      </c>
      <c r="V35" t="s">
        <v>169</v>
      </c>
      <c r="W35" t="s">
        <v>127</v>
      </c>
      <c r="AA35" t="s">
        <v>518</v>
      </c>
    </row>
    <row r="36" spans="3:27" x14ac:dyDescent="0.25">
      <c r="U36" t="s">
        <v>103</v>
      </c>
      <c r="V36" t="s">
        <v>169</v>
      </c>
      <c r="W36" t="s">
        <v>127</v>
      </c>
      <c r="AA36" t="s">
        <v>180</v>
      </c>
    </row>
    <row r="37" spans="3:27" x14ac:dyDescent="0.25">
      <c r="U37" t="s">
        <v>570</v>
      </c>
      <c r="V37" t="s">
        <v>169</v>
      </c>
      <c r="W37" t="s">
        <v>562</v>
      </c>
      <c r="AA37" t="s">
        <v>181</v>
      </c>
    </row>
    <row r="38" spans="3:27" x14ac:dyDescent="0.25">
      <c r="U38" t="s">
        <v>95</v>
      </c>
      <c r="V38" t="s">
        <v>169</v>
      </c>
      <c r="W38" t="s">
        <v>127</v>
      </c>
      <c r="AA38" t="s">
        <v>182</v>
      </c>
    </row>
    <row r="39" spans="3:27" x14ac:dyDescent="0.25">
      <c r="U39" t="s">
        <v>571</v>
      </c>
      <c r="V39" t="s">
        <v>169</v>
      </c>
      <c r="W39" t="s">
        <v>562</v>
      </c>
      <c r="AA39" t="s">
        <v>183</v>
      </c>
    </row>
    <row r="40" spans="3:27" x14ac:dyDescent="0.25">
      <c r="U40" t="s">
        <v>572</v>
      </c>
      <c r="V40" t="s">
        <v>169</v>
      </c>
      <c r="W40" t="s">
        <v>562</v>
      </c>
      <c r="AA40" t="s">
        <v>184</v>
      </c>
    </row>
    <row r="41" spans="3:27" x14ac:dyDescent="0.25">
      <c r="U41" t="s">
        <v>573</v>
      </c>
      <c r="V41" t="s">
        <v>169</v>
      </c>
      <c r="W41" t="s">
        <v>562</v>
      </c>
      <c r="AA41" t="s">
        <v>185</v>
      </c>
    </row>
    <row r="42" spans="3:27" x14ac:dyDescent="0.25">
      <c r="U42" t="s">
        <v>522</v>
      </c>
      <c r="V42" t="s">
        <v>169</v>
      </c>
      <c r="W42" t="s">
        <v>127</v>
      </c>
      <c r="AA42" t="s">
        <v>186</v>
      </c>
    </row>
    <row r="43" spans="3:27" x14ac:dyDescent="0.25">
      <c r="U43" t="s">
        <v>116</v>
      </c>
      <c r="V43" t="s">
        <v>170</v>
      </c>
      <c r="W43" t="s">
        <v>128</v>
      </c>
      <c r="AA43" t="s">
        <v>187</v>
      </c>
    </row>
    <row r="44" spans="3:27" x14ac:dyDescent="0.25">
      <c r="U44" t="s">
        <v>109</v>
      </c>
      <c r="V44" t="s">
        <v>170</v>
      </c>
      <c r="W44" t="s">
        <v>128</v>
      </c>
      <c r="AA44" t="s">
        <v>188</v>
      </c>
    </row>
    <row r="45" spans="3:27" x14ac:dyDescent="0.25">
      <c r="U45" t="s">
        <v>171</v>
      </c>
      <c r="V45" t="s">
        <v>170</v>
      </c>
      <c r="W45" t="s">
        <v>172</v>
      </c>
      <c r="AA45" t="s">
        <v>189</v>
      </c>
    </row>
    <row r="46" spans="3:27" x14ac:dyDescent="0.25">
      <c r="U46" t="s">
        <v>574</v>
      </c>
      <c r="V46" t="s">
        <v>170</v>
      </c>
      <c r="W46" t="s">
        <v>128</v>
      </c>
      <c r="AA46" t="s">
        <v>219</v>
      </c>
    </row>
    <row r="47" spans="3:27" x14ac:dyDescent="0.25">
      <c r="U47" t="s">
        <v>119</v>
      </c>
      <c r="V47" t="s">
        <v>170</v>
      </c>
      <c r="W47" t="s">
        <v>128</v>
      </c>
      <c r="AA47" t="s">
        <v>220</v>
      </c>
    </row>
    <row r="48" spans="3:27" x14ac:dyDescent="0.25">
      <c r="U48" t="s">
        <v>575</v>
      </c>
      <c r="V48" t="s">
        <v>170</v>
      </c>
      <c r="W48" t="s">
        <v>5</v>
      </c>
      <c r="AA48" t="s">
        <v>221</v>
      </c>
    </row>
    <row r="49" spans="21:27" x14ac:dyDescent="0.25">
      <c r="U49" t="s">
        <v>164</v>
      </c>
      <c r="V49" t="s">
        <v>170</v>
      </c>
      <c r="W49" t="s">
        <v>163</v>
      </c>
      <c r="AA49" t="s">
        <v>222</v>
      </c>
    </row>
    <row r="50" spans="21:27" x14ac:dyDescent="0.25">
      <c r="U50" t="s">
        <v>113</v>
      </c>
      <c r="V50" t="s">
        <v>170</v>
      </c>
      <c r="W50" t="s">
        <v>128</v>
      </c>
      <c r="AA50" t="s">
        <v>223</v>
      </c>
    </row>
    <row r="51" spans="21:27" x14ac:dyDescent="0.25">
      <c r="U51" t="s">
        <v>117</v>
      </c>
      <c r="V51" t="s">
        <v>170</v>
      </c>
      <c r="W51" t="s">
        <v>128</v>
      </c>
      <c r="AA51" t="s">
        <v>87</v>
      </c>
    </row>
    <row r="52" spans="21:27" x14ac:dyDescent="0.25">
      <c r="U52" t="s">
        <v>98</v>
      </c>
      <c r="V52" t="s">
        <v>170</v>
      </c>
      <c r="W52" t="s">
        <v>127</v>
      </c>
      <c r="AA52" t="s">
        <v>224</v>
      </c>
    </row>
    <row r="53" spans="21:27" x14ac:dyDescent="0.25">
      <c r="U53" t="s">
        <v>118</v>
      </c>
      <c r="V53" t="s">
        <v>170</v>
      </c>
      <c r="W53" t="s">
        <v>128</v>
      </c>
      <c r="AA53" t="s">
        <v>190</v>
      </c>
    </row>
    <row r="54" spans="21:27" x14ac:dyDescent="0.25">
      <c r="U54" t="s">
        <v>106</v>
      </c>
      <c r="V54" t="s">
        <v>170</v>
      </c>
      <c r="W54" t="s">
        <v>128</v>
      </c>
      <c r="AA54" t="s">
        <v>225</v>
      </c>
    </row>
    <row r="55" spans="21:27" x14ac:dyDescent="0.25">
      <c r="U55" t="s">
        <v>111</v>
      </c>
      <c r="V55" t="s">
        <v>170</v>
      </c>
      <c r="W55" t="s">
        <v>128</v>
      </c>
      <c r="AA55" t="s">
        <v>226</v>
      </c>
    </row>
    <row r="56" spans="21:27" x14ac:dyDescent="0.25">
      <c r="U56" t="s">
        <v>105</v>
      </c>
      <c r="V56" t="s">
        <v>170</v>
      </c>
      <c r="W56" t="s">
        <v>128</v>
      </c>
      <c r="AA56" t="s">
        <v>227</v>
      </c>
    </row>
    <row r="57" spans="21:27" x14ac:dyDescent="0.25">
      <c r="U57" t="s">
        <v>114</v>
      </c>
      <c r="V57" t="s">
        <v>170</v>
      </c>
      <c r="W57" t="s">
        <v>128</v>
      </c>
      <c r="AA57" t="s">
        <v>228</v>
      </c>
    </row>
    <row r="58" spans="21:27" x14ac:dyDescent="0.25">
      <c r="U58" t="s">
        <v>107</v>
      </c>
      <c r="V58" t="s">
        <v>170</v>
      </c>
      <c r="W58" t="s">
        <v>128</v>
      </c>
      <c r="AA58" t="s">
        <v>229</v>
      </c>
    </row>
    <row r="59" spans="21:27" x14ac:dyDescent="0.25">
      <c r="U59" t="s">
        <v>110</v>
      </c>
      <c r="V59" t="s">
        <v>170</v>
      </c>
      <c r="W59" t="s">
        <v>128</v>
      </c>
      <c r="AA59" t="s">
        <v>191</v>
      </c>
    </row>
    <row r="60" spans="21:27" x14ac:dyDescent="0.25">
      <c r="U60" t="s">
        <v>161</v>
      </c>
      <c r="V60" t="s">
        <v>170</v>
      </c>
      <c r="W60" t="s">
        <v>128</v>
      </c>
      <c r="AA60" t="s">
        <v>230</v>
      </c>
    </row>
    <row r="61" spans="21:27" x14ac:dyDescent="0.25">
      <c r="U61" t="s">
        <v>104</v>
      </c>
      <c r="V61" t="s">
        <v>170</v>
      </c>
      <c r="W61" t="s">
        <v>128</v>
      </c>
      <c r="AA61" t="s">
        <v>232</v>
      </c>
    </row>
    <row r="62" spans="21:27" x14ac:dyDescent="0.25">
      <c r="U62" s="59" t="s">
        <v>108</v>
      </c>
      <c r="V62" s="59" t="s">
        <v>170</v>
      </c>
      <c r="W62" s="60" t="s">
        <v>128</v>
      </c>
      <c r="AA62" t="s">
        <v>231</v>
      </c>
    </row>
    <row r="63" spans="21:27" x14ac:dyDescent="0.25">
      <c r="U63" t="s">
        <v>112</v>
      </c>
      <c r="V63" t="s">
        <v>170</v>
      </c>
      <c r="W63" t="s">
        <v>128</v>
      </c>
      <c r="AA63" t="s">
        <v>192</v>
      </c>
    </row>
    <row r="64" spans="21:27" x14ac:dyDescent="0.25">
      <c r="U64" t="s">
        <v>576</v>
      </c>
      <c r="V64" t="s">
        <v>170</v>
      </c>
      <c r="W64" t="s">
        <v>127</v>
      </c>
      <c r="AA64" t="s">
        <v>193</v>
      </c>
    </row>
    <row r="65" spans="21:27" x14ac:dyDescent="0.25">
      <c r="U65" t="s">
        <v>115</v>
      </c>
      <c r="V65" t="s">
        <v>170</v>
      </c>
      <c r="W65" t="s">
        <v>128</v>
      </c>
      <c r="AA65" t="s">
        <v>517</v>
      </c>
    </row>
    <row r="66" spans="21:27" x14ac:dyDescent="0.25">
      <c r="U66" t="s">
        <v>524</v>
      </c>
      <c r="V66" t="s">
        <v>170</v>
      </c>
      <c r="W66" t="s">
        <v>128</v>
      </c>
    </row>
    <row r="67" spans="21:27" x14ac:dyDescent="0.25">
      <c r="U67" t="s">
        <v>525</v>
      </c>
      <c r="V67" t="s">
        <v>170</v>
      </c>
      <c r="W67" t="s">
        <v>128</v>
      </c>
    </row>
    <row r="68" spans="21:27" x14ac:dyDescent="0.25">
      <c r="U68" t="s">
        <v>526</v>
      </c>
      <c r="V68" t="s">
        <v>170</v>
      </c>
      <c r="W68" t="s">
        <v>128</v>
      </c>
    </row>
    <row r="69" spans="21:27" x14ac:dyDescent="0.25">
      <c r="U69" t="s">
        <v>527</v>
      </c>
      <c r="V69" t="s">
        <v>170</v>
      </c>
      <c r="W69" t="s">
        <v>128</v>
      </c>
    </row>
    <row r="70" spans="21:27" x14ac:dyDescent="0.25">
      <c r="U70" t="s">
        <v>528</v>
      </c>
      <c r="V70" t="s">
        <v>170</v>
      </c>
      <c r="W70" t="s">
        <v>128</v>
      </c>
    </row>
    <row r="71" spans="21:27" x14ac:dyDescent="0.25">
      <c r="U71" t="s">
        <v>529</v>
      </c>
      <c r="V71" t="s">
        <v>170</v>
      </c>
      <c r="W71" t="s">
        <v>128</v>
      </c>
    </row>
    <row r="72" spans="21:27" x14ac:dyDescent="0.25">
      <c r="U72" t="s">
        <v>530</v>
      </c>
      <c r="V72" t="s">
        <v>170</v>
      </c>
      <c r="W72" t="s">
        <v>128</v>
      </c>
    </row>
    <row r="73" spans="21:27" x14ac:dyDescent="0.25">
      <c r="U73" t="s">
        <v>531</v>
      </c>
      <c r="V73" t="s">
        <v>170</v>
      </c>
      <c r="W73" t="s">
        <v>128</v>
      </c>
    </row>
    <row r="74" spans="21:27" x14ac:dyDescent="0.25">
      <c r="U74" t="s">
        <v>533</v>
      </c>
      <c r="V74" t="s">
        <v>170</v>
      </c>
      <c r="W74" t="s">
        <v>128</v>
      </c>
    </row>
    <row r="75" spans="21:27" x14ac:dyDescent="0.25">
      <c r="U75" t="s">
        <v>534</v>
      </c>
      <c r="V75" t="s">
        <v>170</v>
      </c>
      <c r="W75" t="s">
        <v>128</v>
      </c>
    </row>
    <row r="76" spans="21:27" x14ac:dyDescent="0.25">
      <c r="U76" t="s">
        <v>535</v>
      </c>
      <c r="V76" t="s">
        <v>170</v>
      </c>
      <c r="W76" t="s">
        <v>128</v>
      </c>
    </row>
    <row r="77" spans="21:27" x14ac:dyDescent="0.25">
      <c r="U77" t="s">
        <v>536</v>
      </c>
      <c r="V77" t="s">
        <v>170</v>
      </c>
      <c r="W77" t="s">
        <v>128</v>
      </c>
    </row>
    <row r="78" spans="21:27" x14ac:dyDescent="0.25">
      <c r="U78" t="s">
        <v>537</v>
      </c>
      <c r="V78" t="s">
        <v>170</v>
      </c>
      <c r="W78" t="s">
        <v>128</v>
      </c>
    </row>
    <row r="79" spans="21:27" x14ac:dyDescent="0.25">
      <c r="U79" t="s">
        <v>538</v>
      </c>
      <c r="V79" t="s">
        <v>170</v>
      </c>
      <c r="W79" t="s">
        <v>128</v>
      </c>
    </row>
    <row r="80" spans="21:27" x14ac:dyDescent="0.25">
      <c r="U80" t="s">
        <v>539</v>
      </c>
      <c r="V80" t="s">
        <v>170</v>
      </c>
      <c r="W80" t="s">
        <v>128</v>
      </c>
    </row>
    <row r="81" spans="21:23" x14ac:dyDescent="0.25">
      <c r="U81" t="s">
        <v>540</v>
      </c>
      <c r="V81" t="s">
        <v>170</v>
      </c>
      <c r="W81" t="s">
        <v>128</v>
      </c>
    </row>
    <row r="82" spans="21:23" x14ac:dyDescent="0.25">
      <c r="U82" t="s">
        <v>541</v>
      </c>
      <c r="V82" t="s">
        <v>170</v>
      </c>
      <c r="W82" t="s">
        <v>128</v>
      </c>
    </row>
    <row r="83" spans="21:23" x14ac:dyDescent="0.25">
      <c r="U83" t="s">
        <v>543</v>
      </c>
      <c r="V83" t="s">
        <v>170</v>
      </c>
      <c r="W83" t="s">
        <v>128</v>
      </c>
    </row>
    <row r="84" spans="21:23" x14ac:dyDescent="0.25">
      <c r="U84" t="s">
        <v>545</v>
      </c>
      <c r="V84" t="s">
        <v>170</v>
      </c>
      <c r="W84" t="s">
        <v>128</v>
      </c>
    </row>
    <row r="85" spans="21:23" x14ac:dyDescent="0.25">
      <c r="U85" t="s">
        <v>546</v>
      </c>
      <c r="V85" t="s">
        <v>170</v>
      </c>
      <c r="W85" t="s">
        <v>128</v>
      </c>
    </row>
    <row r="86" spans="21:23" x14ac:dyDescent="0.25">
      <c r="U86" t="s">
        <v>548</v>
      </c>
      <c r="V86" t="s">
        <v>170</v>
      </c>
      <c r="W86" t="s">
        <v>128</v>
      </c>
    </row>
    <row r="87" spans="21:23" x14ac:dyDescent="0.25">
      <c r="U87" t="s">
        <v>549</v>
      </c>
      <c r="V87" t="s">
        <v>170</v>
      </c>
      <c r="W87" t="s">
        <v>128</v>
      </c>
    </row>
    <row r="88" spans="21:23" x14ac:dyDescent="0.25">
      <c r="U88" t="s">
        <v>550</v>
      </c>
      <c r="V88" t="s">
        <v>170</v>
      </c>
      <c r="W88" t="s">
        <v>128</v>
      </c>
    </row>
    <row r="89" spans="21:23" x14ac:dyDescent="0.25">
      <c r="U89" t="s">
        <v>551</v>
      </c>
      <c r="V89" t="s">
        <v>170</v>
      </c>
      <c r="W89" t="s">
        <v>128</v>
      </c>
    </row>
    <row r="90" spans="21:23" x14ac:dyDescent="0.25">
      <c r="U90" t="s">
        <v>552</v>
      </c>
      <c r="V90" t="s">
        <v>170</v>
      </c>
      <c r="W90" t="s">
        <v>128</v>
      </c>
    </row>
    <row r="91" spans="21:23" x14ac:dyDescent="0.25">
      <c r="U91" t="s">
        <v>532</v>
      </c>
      <c r="V91" t="s">
        <v>170</v>
      </c>
      <c r="W91" t="s">
        <v>128</v>
      </c>
    </row>
    <row r="92" spans="21:23" x14ac:dyDescent="0.25">
      <c r="U92" t="s">
        <v>542</v>
      </c>
      <c r="V92" t="s">
        <v>170</v>
      </c>
      <c r="W92" t="s">
        <v>128</v>
      </c>
    </row>
    <row r="93" spans="21:23" x14ac:dyDescent="0.25">
      <c r="U93" t="s">
        <v>544</v>
      </c>
      <c r="V93" t="s">
        <v>170</v>
      </c>
      <c r="W93" t="s">
        <v>128</v>
      </c>
    </row>
    <row r="94" spans="21:23" x14ac:dyDescent="0.25">
      <c r="U94" t="s">
        <v>547</v>
      </c>
      <c r="V94" t="s">
        <v>170</v>
      </c>
      <c r="W94" t="s">
        <v>127</v>
      </c>
    </row>
    <row r="95" spans="21:23" x14ac:dyDescent="0.25">
      <c r="U95" t="s">
        <v>553</v>
      </c>
      <c r="V95" t="s">
        <v>618</v>
      </c>
    </row>
    <row r="96" spans="21:23" x14ac:dyDescent="0.25">
      <c r="U96" t="s">
        <v>554</v>
      </c>
      <c r="V96" t="s">
        <v>618</v>
      </c>
      <c r="W96" t="s">
        <v>629</v>
      </c>
    </row>
    <row r="97" spans="21:22" x14ac:dyDescent="0.25">
      <c r="U97" t="s">
        <v>359</v>
      </c>
    </row>
    <row r="98" spans="21:22" x14ac:dyDescent="0.25">
      <c r="U98" t="s">
        <v>577</v>
      </c>
      <c r="V98" t="s">
        <v>619</v>
      </c>
    </row>
    <row r="99" spans="21:22" x14ac:dyDescent="0.25">
      <c r="U99" t="s">
        <v>578</v>
      </c>
      <c r="V99" t="s">
        <v>619</v>
      </c>
    </row>
    <row r="100" spans="21:22" x14ac:dyDescent="0.25">
      <c r="U100" t="s">
        <v>579</v>
      </c>
      <c r="V100" t="s">
        <v>619</v>
      </c>
    </row>
    <row r="101" spans="21:22" x14ac:dyDescent="0.25">
      <c r="U101" t="s">
        <v>580</v>
      </c>
      <c r="V101" t="s">
        <v>619</v>
      </c>
    </row>
    <row r="102" spans="21:22" x14ac:dyDescent="0.25">
      <c r="U102" t="s">
        <v>581</v>
      </c>
      <c r="V102" t="s">
        <v>619</v>
      </c>
    </row>
    <row r="103" spans="21:22" x14ac:dyDescent="0.25">
      <c r="U103" t="s">
        <v>582</v>
      </c>
      <c r="V103" t="s">
        <v>619</v>
      </c>
    </row>
    <row r="104" spans="21:22" x14ac:dyDescent="0.25">
      <c r="U104" t="s">
        <v>583</v>
      </c>
      <c r="V104" t="s">
        <v>619</v>
      </c>
    </row>
    <row r="105" spans="21:22" x14ac:dyDescent="0.25">
      <c r="U105" t="s">
        <v>584</v>
      </c>
      <c r="V105" t="s">
        <v>619</v>
      </c>
    </row>
    <row r="106" spans="21:22" x14ac:dyDescent="0.25">
      <c r="U106" t="s">
        <v>585</v>
      </c>
      <c r="V106" t="s">
        <v>619</v>
      </c>
    </row>
    <row r="107" spans="21:22" x14ac:dyDescent="0.25">
      <c r="U107" t="s">
        <v>586</v>
      </c>
      <c r="V107" t="s">
        <v>619</v>
      </c>
    </row>
    <row r="108" spans="21:22" x14ac:dyDescent="0.25">
      <c r="U108" t="s">
        <v>587</v>
      </c>
      <c r="V108" t="s">
        <v>619</v>
      </c>
    </row>
    <row r="109" spans="21:22" x14ac:dyDescent="0.25">
      <c r="U109" t="s">
        <v>588</v>
      </c>
      <c r="V109" t="s">
        <v>620</v>
      </c>
    </row>
    <row r="110" spans="21:22" x14ac:dyDescent="0.25">
      <c r="U110" t="s">
        <v>589</v>
      </c>
      <c r="V110" t="s">
        <v>620</v>
      </c>
    </row>
    <row r="111" spans="21:22" x14ac:dyDescent="0.25">
      <c r="U111" t="s">
        <v>590</v>
      </c>
      <c r="V111" t="s">
        <v>620</v>
      </c>
    </row>
    <row r="112" spans="21:22" x14ac:dyDescent="0.25">
      <c r="U112" t="s">
        <v>591</v>
      </c>
      <c r="V112" t="s">
        <v>620</v>
      </c>
    </row>
    <row r="113" spans="21:22" x14ac:dyDescent="0.25">
      <c r="U113" t="s">
        <v>592</v>
      </c>
      <c r="V113" t="s">
        <v>620</v>
      </c>
    </row>
    <row r="114" spans="21:22" x14ac:dyDescent="0.25">
      <c r="U114" t="s">
        <v>593</v>
      </c>
      <c r="V114" t="s">
        <v>620</v>
      </c>
    </row>
    <row r="115" spans="21:22" x14ac:dyDescent="0.25">
      <c r="U115" t="s">
        <v>594</v>
      </c>
      <c r="V115" t="s">
        <v>621</v>
      </c>
    </row>
    <row r="116" spans="21:22" x14ac:dyDescent="0.25">
      <c r="U116" t="s">
        <v>595</v>
      </c>
      <c r="V116" t="s">
        <v>621</v>
      </c>
    </row>
    <row r="117" spans="21:22" x14ac:dyDescent="0.25">
      <c r="U117" t="s">
        <v>596</v>
      </c>
      <c r="V117" t="s">
        <v>621</v>
      </c>
    </row>
    <row r="118" spans="21:22" x14ac:dyDescent="0.25">
      <c r="U118" t="s">
        <v>597</v>
      </c>
      <c r="V118" t="s">
        <v>621</v>
      </c>
    </row>
    <row r="119" spans="21:22" x14ac:dyDescent="0.25">
      <c r="U119" t="s">
        <v>598</v>
      </c>
      <c r="V119" t="s">
        <v>621</v>
      </c>
    </row>
    <row r="120" spans="21:22" x14ac:dyDescent="0.25">
      <c r="U120" t="s">
        <v>599</v>
      </c>
      <c r="V120" t="s">
        <v>621</v>
      </c>
    </row>
    <row r="121" spans="21:22" x14ac:dyDescent="0.25">
      <c r="U121" t="s">
        <v>600</v>
      </c>
      <c r="V121" t="s">
        <v>621</v>
      </c>
    </row>
    <row r="122" spans="21:22" x14ac:dyDescent="0.25">
      <c r="U122" t="s">
        <v>601</v>
      </c>
      <c r="V122" t="s">
        <v>621</v>
      </c>
    </row>
    <row r="123" spans="21:22" x14ac:dyDescent="0.25">
      <c r="U123" t="s">
        <v>602</v>
      </c>
      <c r="V123" t="s">
        <v>621</v>
      </c>
    </row>
    <row r="124" spans="21:22" x14ac:dyDescent="0.25">
      <c r="U124" t="s">
        <v>603</v>
      </c>
      <c r="V124" t="s">
        <v>621</v>
      </c>
    </row>
    <row r="125" spans="21:22" x14ac:dyDescent="0.25">
      <c r="U125" t="s">
        <v>604</v>
      </c>
      <c r="V125" t="s">
        <v>621</v>
      </c>
    </row>
    <row r="126" spans="21:22" x14ac:dyDescent="0.25">
      <c r="U126" t="s">
        <v>605</v>
      </c>
      <c r="V126" t="s">
        <v>622</v>
      </c>
    </row>
    <row r="127" spans="21:22" x14ac:dyDescent="0.25">
      <c r="U127" t="s">
        <v>606</v>
      </c>
      <c r="V127" t="s">
        <v>622</v>
      </c>
    </row>
    <row r="128" spans="21:22" x14ac:dyDescent="0.25">
      <c r="U128" t="s">
        <v>607</v>
      </c>
      <c r="V128" t="s">
        <v>622</v>
      </c>
    </row>
    <row r="129" spans="21:23" x14ac:dyDescent="0.25">
      <c r="U129" t="s">
        <v>608</v>
      </c>
      <c r="V129" t="s">
        <v>622</v>
      </c>
    </row>
    <row r="130" spans="21:23" x14ac:dyDescent="0.25">
      <c r="U130" t="s">
        <v>609</v>
      </c>
      <c r="V130" t="s">
        <v>622</v>
      </c>
    </row>
    <row r="131" spans="21:23" x14ac:dyDescent="0.25">
      <c r="U131" t="s">
        <v>610</v>
      </c>
      <c r="V131" t="s">
        <v>622</v>
      </c>
    </row>
    <row r="132" spans="21:23" x14ac:dyDescent="0.25">
      <c r="U132" t="s">
        <v>611</v>
      </c>
      <c r="V132" t="s">
        <v>622</v>
      </c>
    </row>
    <row r="133" spans="21:23" x14ac:dyDescent="0.25">
      <c r="U133" t="s">
        <v>612</v>
      </c>
      <c r="V133" t="s">
        <v>622</v>
      </c>
    </row>
    <row r="134" spans="21:23" x14ac:dyDescent="0.25">
      <c r="U134" t="s">
        <v>613</v>
      </c>
      <c r="V134" t="s">
        <v>622</v>
      </c>
    </row>
    <row r="135" spans="21:23" x14ac:dyDescent="0.25">
      <c r="U135" t="s">
        <v>614</v>
      </c>
      <c r="V135" t="s">
        <v>622</v>
      </c>
    </row>
    <row r="136" spans="21:23" x14ac:dyDescent="0.25">
      <c r="U136" t="s">
        <v>615</v>
      </c>
      <c r="V136" t="s">
        <v>622</v>
      </c>
    </row>
    <row r="137" spans="21:23" x14ac:dyDescent="0.25">
      <c r="U137" t="s">
        <v>616</v>
      </c>
      <c r="V137" t="s">
        <v>622</v>
      </c>
    </row>
    <row r="138" spans="21:23" x14ac:dyDescent="0.25">
      <c r="U138" t="s">
        <v>617</v>
      </c>
      <c r="V138" t="s">
        <v>622</v>
      </c>
    </row>
    <row r="139" spans="21:23" x14ac:dyDescent="0.25">
      <c r="U139" t="s">
        <v>624</v>
      </c>
      <c r="V139" t="s">
        <v>623</v>
      </c>
    </row>
    <row r="140" spans="21:23" x14ac:dyDescent="0.25">
      <c r="U140" t="s">
        <v>625</v>
      </c>
      <c r="V140" t="s">
        <v>623</v>
      </c>
    </row>
    <row r="141" spans="21:23" x14ac:dyDescent="0.25">
      <c r="U141" t="s">
        <v>626</v>
      </c>
      <c r="V141" t="s">
        <v>623</v>
      </c>
    </row>
    <row r="142" spans="21:23" x14ac:dyDescent="0.25">
      <c r="U142" t="s">
        <v>627</v>
      </c>
      <c r="V142" t="s">
        <v>623</v>
      </c>
    </row>
    <row r="143" spans="21:23" x14ac:dyDescent="0.25">
      <c r="U143" t="s">
        <v>5</v>
      </c>
      <c r="V143" t="s">
        <v>628</v>
      </c>
      <c r="W143" t="s">
        <v>629</v>
      </c>
    </row>
  </sheetData>
  <mergeCells count="11">
    <mergeCell ref="L4:R4"/>
    <mergeCell ref="L6:R6"/>
    <mergeCell ref="L8:R8"/>
    <mergeCell ref="L13:R16"/>
    <mergeCell ref="L10:R10"/>
    <mergeCell ref="D35:I35"/>
    <mergeCell ref="D34:I34"/>
    <mergeCell ref="D33:I33"/>
    <mergeCell ref="D32:I32"/>
    <mergeCell ref="C1:I1"/>
    <mergeCell ref="E13:I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Check1">
                <anchor moveWithCells="1" sizeWithCells="1">
                  <from>
                    <xdr:col>12</xdr:col>
                    <xdr:colOff>123825</xdr:colOff>
                    <xdr:row>2</xdr:row>
                    <xdr:rowOff>9525</xdr:rowOff>
                  </from>
                  <to>
                    <xdr:col>17</xdr:col>
                    <xdr:colOff>1419225</xdr:colOff>
                    <xdr:row>3</xdr:row>
                    <xdr:rowOff>9525</xdr:rowOff>
                  </to>
                </anchor>
              </controlPr>
            </control>
          </mc:Choice>
        </mc:AlternateContent>
        <mc:AlternateContent xmlns:mc="http://schemas.openxmlformats.org/markup-compatibility/2006">
          <mc:Choice Requires="x14">
            <control shapeId="19458" r:id="rId5" name="Button 2">
              <controlPr defaultSize="0" print="0" autoFill="0" autoPict="0" macro="[0]!Check_All">
                <anchor moveWithCells="1" sizeWithCells="1">
                  <from>
                    <xdr:col>12</xdr:col>
                    <xdr:colOff>133350</xdr:colOff>
                    <xdr:row>4</xdr:row>
                    <xdr:rowOff>19050</xdr:rowOff>
                  </from>
                  <to>
                    <xdr:col>17</xdr:col>
                    <xdr:colOff>1400175</xdr:colOff>
                    <xdr:row>5</xdr:row>
                    <xdr:rowOff>9525</xdr:rowOff>
                  </to>
                </anchor>
              </controlPr>
            </control>
          </mc:Choice>
        </mc:AlternateContent>
        <mc:AlternateContent xmlns:mc="http://schemas.openxmlformats.org/markup-compatibility/2006">
          <mc:Choice Requires="x14">
            <control shapeId="19459" r:id="rId6" name="Button 3">
              <controlPr defaultSize="0" print="0" autoFill="0" autoPict="0" macro="[0]!check_number_validation">
                <anchor moveWithCells="1" sizeWithCells="1">
                  <from>
                    <xdr:col>12</xdr:col>
                    <xdr:colOff>133350</xdr:colOff>
                    <xdr:row>6</xdr:row>
                    <xdr:rowOff>0</xdr:rowOff>
                  </from>
                  <to>
                    <xdr:col>17</xdr:col>
                    <xdr:colOff>1400175</xdr:colOff>
                    <xdr:row>7</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AddValA1">
                <anchor moveWithCells="1" sizeWithCells="1">
                  <from>
                    <xdr:col>12</xdr:col>
                    <xdr:colOff>133350</xdr:colOff>
                    <xdr:row>8</xdr:row>
                    <xdr:rowOff>0</xdr:rowOff>
                  </from>
                  <to>
                    <xdr:col>17</xdr:col>
                    <xdr:colOff>1400175</xdr:colOff>
                    <xdr:row>9</xdr:row>
                    <xdr:rowOff>19050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5"/>
  <dimension ref="A1:H54"/>
  <sheetViews>
    <sheetView workbookViewId="0">
      <selection activeCell="C27" sqref="C27"/>
    </sheetView>
  </sheetViews>
  <sheetFormatPr defaultColWidth="0" defaultRowHeight="15" zeroHeight="1" x14ac:dyDescent="0.25"/>
  <cols>
    <col min="1" max="1" width="14.85546875" style="66" customWidth="1"/>
    <col min="2" max="7" width="33" style="166" customWidth="1"/>
    <col min="8" max="8" width="11.28515625" hidden="1" customWidth="1"/>
    <col min="9" max="16384" width="9.140625" hidden="1"/>
  </cols>
  <sheetData>
    <row r="1" spans="1:7" ht="15" customHeight="1" x14ac:dyDescent="0.25">
      <c r="A1" s="348" t="s">
        <v>244</v>
      </c>
      <c r="B1" s="348"/>
      <c r="C1" s="348"/>
      <c r="D1" s="348"/>
      <c r="E1" s="348"/>
      <c r="F1" s="348"/>
      <c r="G1" s="348"/>
    </row>
    <row r="2" spans="1:7" s="66" customFormat="1" ht="15" customHeight="1" x14ac:dyDescent="0.25">
      <c r="A2" s="67" t="s">
        <v>245</v>
      </c>
      <c r="B2" s="69" t="s">
        <v>436</v>
      </c>
      <c r="C2" s="69" t="s">
        <v>437</v>
      </c>
      <c r="D2" s="69" t="s">
        <v>438</v>
      </c>
      <c r="E2" s="69" t="s">
        <v>439</v>
      </c>
      <c r="F2" s="69" t="s">
        <v>440</v>
      </c>
      <c r="G2" s="69" t="s">
        <v>441</v>
      </c>
    </row>
    <row r="3" spans="1:7" ht="15" customHeight="1" x14ac:dyDescent="0.25">
      <c r="A3" s="70" t="s">
        <v>247</v>
      </c>
      <c r="B3" s="16" t="s">
        <v>248</v>
      </c>
      <c r="C3" s="16" t="s">
        <v>471</v>
      </c>
      <c r="D3" s="16" t="s">
        <v>367</v>
      </c>
      <c r="E3" s="16" t="s">
        <v>390</v>
      </c>
      <c r="F3" s="16" t="s">
        <v>395</v>
      </c>
      <c r="G3" s="16" t="s">
        <v>406</v>
      </c>
    </row>
    <row r="4" spans="1:7" ht="15" customHeight="1" x14ac:dyDescent="0.25">
      <c r="A4" s="68" t="s">
        <v>246</v>
      </c>
      <c r="B4" s="165" t="s">
        <v>401</v>
      </c>
      <c r="C4" s="165" t="s">
        <v>403</v>
      </c>
      <c r="D4" s="165"/>
      <c r="E4" s="165" t="s">
        <v>405</v>
      </c>
      <c r="F4" s="165" t="s">
        <v>405</v>
      </c>
      <c r="G4" s="165" t="s">
        <v>407</v>
      </c>
    </row>
    <row r="5" spans="1:7" ht="15" customHeight="1" x14ac:dyDescent="0.25">
      <c r="A5" s="71">
        <v>1</v>
      </c>
      <c r="B5" s="165" t="s">
        <v>173</v>
      </c>
      <c r="C5" s="165" t="s">
        <v>472</v>
      </c>
      <c r="D5" s="165" t="s">
        <v>368</v>
      </c>
      <c r="E5" s="165" t="s">
        <v>174</v>
      </c>
      <c r="F5" s="165" t="s">
        <v>174</v>
      </c>
      <c r="G5" s="165" t="s">
        <v>174</v>
      </c>
    </row>
    <row r="6" spans="1:7" ht="15" customHeight="1" x14ac:dyDescent="0.25">
      <c r="A6" s="71">
        <v>2</v>
      </c>
      <c r="B6" s="165" t="s">
        <v>174</v>
      </c>
      <c r="C6" s="165" t="s">
        <v>473</v>
      </c>
      <c r="D6" s="165" t="s">
        <v>369</v>
      </c>
      <c r="E6" s="165" t="s">
        <v>175</v>
      </c>
      <c r="F6" s="165" t="s">
        <v>397</v>
      </c>
      <c r="G6" s="165" t="s">
        <v>397</v>
      </c>
    </row>
    <row r="7" spans="1:7" ht="15" customHeight="1" x14ac:dyDescent="0.25">
      <c r="A7" s="71">
        <v>3</v>
      </c>
      <c r="B7" s="165" t="s">
        <v>175</v>
      </c>
      <c r="C7" s="165" t="s">
        <v>474</v>
      </c>
      <c r="D7" s="165" t="s">
        <v>370</v>
      </c>
      <c r="E7" s="165" t="s">
        <v>391</v>
      </c>
      <c r="F7" s="165" t="s">
        <v>396</v>
      </c>
      <c r="G7" s="165" t="s">
        <v>421</v>
      </c>
    </row>
    <row r="8" spans="1:7" ht="15" customHeight="1" x14ac:dyDescent="0.25">
      <c r="A8" s="71">
        <v>4</v>
      </c>
      <c r="B8" s="165" t="s">
        <v>177</v>
      </c>
      <c r="C8" s="165" t="s">
        <v>319</v>
      </c>
      <c r="D8" s="165" t="s">
        <v>371</v>
      </c>
      <c r="E8" s="165" t="s">
        <v>387</v>
      </c>
      <c r="F8" s="165" t="s">
        <v>398</v>
      </c>
      <c r="G8" s="165" t="s">
        <v>416</v>
      </c>
    </row>
    <row r="9" spans="1:7" ht="15" customHeight="1" x14ac:dyDescent="0.25">
      <c r="A9" s="71">
        <v>5</v>
      </c>
      <c r="B9" s="165" t="s">
        <v>176</v>
      </c>
      <c r="C9" s="165" t="s">
        <v>235</v>
      </c>
      <c r="D9" s="165" t="s">
        <v>372</v>
      </c>
      <c r="E9" s="165" t="s">
        <v>389</v>
      </c>
      <c r="F9" s="165" t="s">
        <v>399</v>
      </c>
      <c r="G9" s="165" t="s">
        <v>416</v>
      </c>
    </row>
    <row r="10" spans="1:7" ht="15" customHeight="1" x14ac:dyDescent="0.25">
      <c r="A10" s="71">
        <v>6</v>
      </c>
      <c r="B10" s="165" t="s">
        <v>233</v>
      </c>
      <c r="C10" s="165" t="s">
        <v>320</v>
      </c>
      <c r="D10" s="165" t="s">
        <v>374</v>
      </c>
      <c r="E10" s="165" t="s">
        <v>389</v>
      </c>
      <c r="F10" s="165"/>
      <c r="G10" s="165" t="s">
        <v>417</v>
      </c>
    </row>
    <row r="11" spans="1:7" ht="15" customHeight="1" x14ac:dyDescent="0.25">
      <c r="A11" s="71">
        <v>7</v>
      </c>
      <c r="B11" s="165" t="s">
        <v>234</v>
      </c>
      <c r="C11" s="165" t="s">
        <v>321</v>
      </c>
      <c r="D11" s="165" t="s">
        <v>373</v>
      </c>
      <c r="E11" s="165" t="s">
        <v>389</v>
      </c>
      <c r="F11" s="165"/>
      <c r="G11" s="165" t="s">
        <v>418</v>
      </c>
    </row>
    <row r="12" spans="1:7" ht="15" customHeight="1" x14ac:dyDescent="0.25">
      <c r="A12" s="71">
        <v>8</v>
      </c>
      <c r="B12" s="165" t="s">
        <v>235</v>
      </c>
      <c r="C12" s="165" t="s">
        <v>322</v>
      </c>
      <c r="D12" s="165" t="s">
        <v>375</v>
      </c>
      <c r="E12" s="165" t="s">
        <v>389</v>
      </c>
      <c r="F12" s="165"/>
      <c r="G12" s="165" t="s">
        <v>419</v>
      </c>
    </row>
    <row r="13" spans="1:7" ht="15" customHeight="1" x14ac:dyDescent="0.25">
      <c r="A13" s="71">
        <v>9</v>
      </c>
      <c r="B13" s="165" t="s">
        <v>237</v>
      </c>
      <c r="C13" s="165" t="s">
        <v>323</v>
      </c>
      <c r="D13" s="165" t="s">
        <v>373</v>
      </c>
      <c r="E13" s="165" t="s">
        <v>389</v>
      </c>
      <c r="F13" s="165"/>
      <c r="G13" s="165" t="s">
        <v>420</v>
      </c>
    </row>
    <row r="14" spans="1:7" ht="15" customHeight="1" x14ac:dyDescent="0.25">
      <c r="A14" s="71">
        <v>10</v>
      </c>
      <c r="B14" s="165" t="s">
        <v>238</v>
      </c>
      <c r="C14" s="165" t="s">
        <v>324</v>
      </c>
      <c r="D14" s="165" t="s">
        <v>376</v>
      </c>
      <c r="E14" s="165" t="s">
        <v>392</v>
      </c>
      <c r="F14" s="165"/>
      <c r="G14" s="165" t="s">
        <v>420</v>
      </c>
    </row>
    <row r="15" spans="1:7" ht="15" customHeight="1" x14ac:dyDescent="0.25">
      <c r="A15" s="71">
        <v>11</v>
      </c>
      <c r="B15" s="165" t="s">
        <v>240</v>
      </c>
      <c r="C15" s="165" t="s">
        <v>475</v>
      </c>
      <c r="D15" s="165" t="s">
        <v>377</v>
      </c>
      <c r="E15" s="165"/>
      <c r="F15" s="165"/>
    </row>
    <row r="16" spans="1:7" ht="15" customHeight="1" x14ac:dyDescent="0.25">
      <c r="A16" s="71">
        <v>12</v>
      </c>
      <c r="B16" s="165" t="s">
        <v>241</v>
      </c>
      <c r="C16" s="165" t="s">
        <v>325</v>
      </c>
      <c r="D16" s="165" t="s">
        <v>377</v>
      </c>
      <c r="E16" s="165"/>
      <c r="F16" s="165"/>
      <c r="G16" s="165"/>
    </row>
    <row r="17" spans="1:7" ht="15" customHeight="1" x14ac:dyDescent="0.25">
      <c r="A17" s="71">
        <v>13</v>
      </c>
      <c r="B17" s="165" t="s">
        <v>509</v>
      </c>
      <c r="C17" s="165" t="s">
        <v>326</v>
      </c>
      <c r="D17" s="165" t="s">
        <v>377</v>
      </c>
      <c r="E17" s="165"/>
      <c r="F17" s="165"/>
      <c r="G17" s="165"/>
    </row>
    <row r="18" spans="1:7" ht="15" customHeight="1" x14ac:dyDescent="0.25">
      <c r="A18" s="71">
        <v>14</v>
      </c>
      <c r="B18" s="165" t="s">
        <v>510</v>
      </c>
      <c r="C18" s="165" t="s">
        <v>327</v>
      </c>
      <c r="D18" s="165" t="s">
        <v>377</v>
      </c>
      <c r="E18" s="165"/>
      <c r="F18" s="165"/>
      <c r="G18" s="165"/>
    </row>
    <row r="19" spans="1:7" ht="15" customHeight="1" x14ac:dyDescent="0.25">
      <c r="A19" s="71">
        <v>15</v>
      </c>
      <c r="B19" s="165" t="s">
        <v>469</v>
      </c>
      <c r="C19" s="165" t="s">
        <v>328</v>
      </c>
      <c r="D19" s="165" t="s">
        <v>377</v>
      </c>
      <c r="E19" s="165"/>
      <c r="F19" s="165"/>
      <c r="G19" s="165"/>
    </row>
    <row r="20" spans="1:7" ht="15" customHeight="1" x14ac:dyDescent="0.25">
      <c r="A20" s="71">
        <v>16</v>
      </c>
      <c r="B20" s="165" t="s">
        <v>477</v>
      </c>
      <c r="C20" s="165" t="s">
        <v>331</v>
      </c>
      <c r="D20" s="165" t="s">
        <v>377</v>
      </c>
      <c r="E20" s="165"/>
      <c r="F20" s="165"/>
      <c r="G20" s="165"/>
    </row>
    <row r="21" spans="1:7" ht="15" customHeight="1" x14ac:dyDescent="0.25">
      <c r="A21" s="71">
        <v>17</v>
      </c>
      <c r="B21" s="165" t="s">
        <v>250</v>
      </c>
      <c r="C21" s="165" t="s">
        <v>332</v>
      </c>
      <c r="D21" s="165" t="s">
        <v>377</v>
      </c>
      <c r="E21" s="165"/>
      <c r="F21" s="165"/>
      <c r="G21" s="165"/>
    </row>
    <row r="22" spans="1:7" ht="15" customHeight="1" x14ac:dyDescent="0.25">
      <c r="A22" s="71">
        <v>18</v>
      </c>
      <c r="B22" s="165" t="s">
        <v>253</v>
      </c>
      <c r="C22" s="165" t="s">
        <v>478</v>
      </c>
      <c r="D22" s="165" t="s">
        <v>377</v>
      </c>
      <c r="E22" s="165"/>
      <c r="F22" s="165"/>
      <c r="G22" s="165"/>
    </row>
    <row r="23" spans="1:7" ht="15" customHeight="1" x14ac:dyDescent="0.25">
      <c r="A23" s="71">
        <v>19</v>
      </c>
      <c r="B23" s="165" t="s">
        <v>254</v>
      </c>
      <c r="C23" s="165" t="s">
        <v>495</v>
      </c>
      <c r="D23" s="165" t="s">
        <v>377</v>
      </c>
      <c r="E23" s="165"/>
      <c r="F23" s="165"/>
      <c r="G23" s="165"/>
    </row>
    <row r="24" spans="1:7" ht="15" customHeight="1" x14ac:dyDescent="0.25">
      <c r="A24" s="71">
        <v>20</v>
      </c>
      <c r="B24" s="165" t="s">
        <v>255</v>
      </c>
      <c r="C24" s="165" t="s">
        <v>338</v>
      </c>
      <c r="D24" s="165"/>
      <c r="E24" s="165"/>
      <c r="F24" s="165"/>
      <c r="G24" s="165"/>
    </row>
    <row r="25" spans="1:7" ht="15" customHeight="1" x14ac:dyDescent="0.25">
      <c r="A25" s="71">
        <v>21</v>
      </c>
      <c r="B25" s="165" t="s">
        <v>256</v>
      </c>
      <c r="C25" s="165" t="s">
        <v>339</v>
      </c>
      <c r="D25" s="165"/>
      <c r="E25" s="165"/>
      <c r="F25" s="165"/>
      <c r="G25" s="165"/>
    </row>
    <row r="26" spans="1:7" ht="15" customHeight="1" x14ac:dyDescent="0.25">
      <c r="A26" s="71">
        <v>22</v>
      </c>
      <c r="B26" s="165" t="s">
        <v>294</v>
      </c>
      <c r="C26" s="165" t="s">
        <v>340</v>
      </c>
      <c r="D26" s="165"/>
      <c r="E26" s="165"/>
      <c r="F26" s="165"/>
      <c r="G26" s="165"/>
    </row>
    <row r="27" spans="1:7" ht="168.75" x14ac:dyDescent="0.25">
      <c r="A27" s="71">
        <v>23</v>
      </c>
      <c r="B27" s="165" t="s">
        <v>295</v>
      </c>
      <c r="C27" s="165" t="s">
        <v>340</v>
      </c>
      <c r="D27" s="165"/>
      <c r="E27" s="165"/>
      <c r="F27" s="165"/>
      <c r="G27" s="165"/>
    </row>
    <row r="28" spans="1:7" ht="15" customHeight="1" x14ac:dyDescent="0.25">
      <c r="A28" s="71">
        <v>24</v>
      </c>
      <c r="B28" s="165" t="s">
        <v>501</v>
      </c>
      <c r="C28" s="165" t="s">
        <v>479</v>
      </c>
      <c r="D28" s="165"/>
      <c r="E28" s="165"/>
      <c r="F28" s="165"/>
      <c r="G28" s="165"/>
    </row>
    <row r="29" spans="1:7" ht="15" customHeight="1" x14ac:dyDescent="0.25">
      <c r="A29" s="71">
        <v>25</v>
      </c>
      <c r="B29" s="165" t="s">
        <v>289</v>
      </c>
      <c r="C29" s="165" t="s">
        <v>496</v>
      </c>
      <c r="D29" s="165"/>
      <c r="E29" s="165"/>
      <c r="F29" s="165"/>
      <c r="G29" s="165"/>
    </row>
    <row r="30" spans="1:7" ht="15" customHeight="1" x14ac:dyDescent="0.25">
      <c r="A30" s="71">
        <v>26</v>
      </c>
      <c r="B30" s="165" t="s">
        <v>290</v>
      </c>
      <c r="C30" s="165" t="s">
        <v>343</v>
      </c>
      <c r="D30" s="165"/>
      <c r="E30" s="165"/>
      <c r="F30" s="165"/>
      <c r="G30" s="165"/>
    </row>
    <row r="31" spans="1:7" ht="15" customHeight="1" x14ac:dyDescent="0.25">
      <c r="A31" s="71">
        <v>27</v>
      </c>
      <c r="B31" s="165" t="s">
        <v>291</v>
      </c>
      <c r="C31" s="165" t="s">
        <v>346</v>
      </c>
      <c r="D31" s="165"/>
      <c r="E31" s="165"/>
      <c r="F31" s="165"/>
      <c r="G31" s="165"/>
    </row>
    <row r="32" spans="1:7" ht="15" customHeight="1" x14ac:dyDescent="0.25">
      <c r="A32" s="71">
        <v>28</v>
      </c>
      <c r="B32" s="165" t="s">
        <v>296</v>
      </c>
      <c r="C32" s="165" t="s">
        <v>347</v>
      </c>
      <c r="D32" s="165"/>
      <c r="E32" s="165"/>
      <c r="F32" s="165"/>
      <c r="G32" s="165"/>
    </row>
    <row r="33" spans="1:7" ht="15" customHeight="1" x14ac:dyDescent="0.25">
      <c r="A33" s="71">
        <v>29</v>
      </c>
      <c r="B33" s="165" t="s">
        <v>312</v>
      </c>
      <c r="C33" s="165" t="s">
        <v>348</v>
      </c>
      <c r="D33" s="165"/>
      <c r="E33" s="165"/>
      <c r="F33" s="165"/>
      <c r="G33" s="165"/>
    </row>
    <row r="34" spans="1:7" ht="15" customHeight="1" x14ac:dyDescent="0.25">
      <c r="A34" s="71">
        <v>30</v>
      </c>
      <c r="B34" s="165" t="s">
        <v>313</v>
      </c>
      <c r="C34" s="165" t="s">
        <v>352</v>
      </c>
      <c r="D34" s="165"/>
      <c r="E34" s="165"/>
      <c r="F34" s="165"/>
      <c r="G34" s="165"/>
    </row>
    <row r="35" spans="1:7" ht="15" customHeight="1" x14ac:dyDescent="0.25">
      <c r="A35" s="71">
        <v>31</v>
      </c>
      <c r="B35" s="165" t="s">
        <v>470</v>
      </c>
      <c r="C35" s="165" t="s">
        <v>353</v>
      </c>
      <c r="D35" s="165"/>
      <c r="E35" s="165"/>
      <c r="F35" s="165"/>
      <c r="G35" s="165"/>
    </row>
    <row r="36" spans="1:7" ht="15" customHeight="1" x14ac:dyDescent="0.25">
      <c r="A36" s="71">
        <v>32</v>
      </c>
      <c r="B36" s="165" t="s">
        <v>299</v>
      </c>
      <c r="C36" s="165" t="s">
        <v>354</v>
      </c>
      <c r="D36" s="165"/>
      <c r="E36" s="165"/>
      <c r="F36" s="165"/>
      <c r="G36" s="165"/>
    </row>
    <row r="37" spans="1:7" ht="15" customHeight="1" x14ac:dyDescent="0.25">
      <c r="A37" s="71">
        <v>33</v>
      </c>
      <c r="B37" s="165" t="s">
        <v>506</v>
      </c>
      <c r="C37" s="165" t="s">
        <v>497</v>
      </c>
      <c r="D37" s="165"/>
      <c r="E37" s="165"/>
      <c r="F37" s="165"/>
      <c r="G37" s="165"/>
    </row>
    <row r="38" spans="1:7" ht="15" customHeight="1" x14ac:dyDescent="0.25">
      <c r="A38" s="71">
        <v>34</v>
      </c>
      <c r="B38" s="165" t="s">
        <v>300</v>
      </c>
      <c r="C38" s="165" t="s">
        <v>355</v>
      </c>
      <c r="D38" s="165"/>
      <c r="E38" s="165"/>
      <c r="F38" s="165"/>
      <c r="G38" s="165"/>
    </row>
    <row r="39" spans="1:7" ht="15" customHeight="1" x14ac:dyDescent="0.25">
      <c r="A39" s="71">
        <v>35</v>
      </c>
      <c r="B39" s="165" t="s">
        <v>314</v>
      </c>
      <c r="C39" s="165" t="s">
        <v>356</v>
      </c>
      <c r="D39" s="165"/>
      <c r="E39" s="165"/>
      <c r="F39" s="165"/>
      <c r="G39" s="165"/>
    </row>
    <row r="40" spans="1:7" ht="15" customHeight="1" x14ac:dyDescent="0.25">
      <c r="A40" s="71">
        <v>36</v>
      </c>
      <c r="B40" s="165" t="s">
        <v>506</v>
      </c>
      <c r="C40" s="165" t="s">
        <v>357</v>
      </c>
      <c r="D40" s="165"/>
      <c r="E40" s="165"/>
      <c r="F40" s="165"/>
      <c r="G40" s="165"/>
    </row>
    <row r="41" spans="1:7" ht="15" customHeight="1" x14ac:dyDescent="0.25">
      <c r="A41" s="71">
        <v>37</v>
      </c>
      <c r="B41" s="165" t="s">
        <v>303</v>
      </c>
      <c r="C41" s="165" t="s">
        <v>498</v>
      </c>
      <c r="D41" s="165"/>
      <c r="E41" s="165"/>
      <c r="F41" s="165"/>
      <c r="G41" s="165"/>
    </row>
    <row r="42" spans="1:7" ht="15" customHeight="1" x14ac:dyDescent="0.25">
      <c r="A42" s="71">
        <v>38</v>
      </c>
      <c r="B42" s="165" t="s">
        <v>302</v>
      </c>
      <c r="C42" s="165" t="s">
        <v>506</v>
      </c>
      <c r="D42" s="165"/>
      <c r="E42" s="165"/>
      <c r="F42" s="165"/>
      <c r="G42" s="165"/>
    </row>
    <row r="43" spans="1:7" ht="15" customHeight="1" x14ac:dyDescent="0.25">
      <c r="A43" s="71">
        <v>39</v>
      </c>
      <c r="B43" s="165" t="s">
        <v>506</v>
      </c>
      <c r="C43" s="165" t="s">
        <v>499</v>
      </c>
      <c r="D43" s="165"/>
      <c r="E43" s="165"/>
      <c r="F43" s="165"/>
      <c r="G43" s="165"/>
    </row>
    <row r="44" spans="1:7" ht="15" customHeight="1" x14ac:dyDescent="0.25">
      <c r="A44" s="71">
        <v>40</v>
      </c>
      <c r="B44" s="165" t="s">
        <v>304</v>
      </c>
      <c r="C44" s="165" t="s">
        <v>500</v>
      </c>
      <c r="D44" s="165"/>
      <c r="E44" s="165"/>
      <c r="F44" s="165"/>
      <c r="G44" s="165"/>
    </row>
    <row r="45" spans="1:7" ht="15" customHeight="1" x14ac:dyDescent="0.25">
      <c r="A45" s="71">
        <v>41</v>
      </c>
      <c r="B45" s="165" t="s">
        <v>301</v>
      </c>
      <c r="C45" s="165" t="s">
        <v>506</v>
      </c>
      <c r="D45" s="165"/>
      <c r="E45" s="165"/>
      <c r="F45" s="165"/>
      <c r="G45" s="165"/>
    </row>
    <row r="46" spans="1:7" ht="15" customHeight="1" x14ac:dyDescent="0.25">
      <c r="A46" s="71">
        <v>42</v>
      </c>
      <c r="B46" s="165" t="s">
        <v>305</v>
      </c>
      <c r="C46" s="165" t="s">
        <v>360</v>
      </c>
      <c r="D46" s="165"/>
      <c r="E46" s="165"/>
      <c r="F46" s="165"/>
      <c r="G46" s="165"/>
    </row>
    <row r="47" spans="1:7" ht="15" customHeight="1" x14ac:dyDescent="0.25">
      <c r="A47" s="71">
        <v>43</v>
      </c>
      <c r="B47" s="165" t="s">
        <v>443</v>
      </c>
      <c r="C47" s="165" t="s">
        <v>506</v>
      </c>
      <c r="D47" s="165"/>
      <c r="E47" s="165"/>
      <c r="F47" s="165"/>
      <c r="G47" s="165"/>
    </row>
    <row r="48" spans="1:7" ht="15" customHeight="1" x14ac:dyDescent="0.25">
      <c r="A48" s="71">
        <v>44</v>
      </c>
      <c r="B48" s="165" t="s">
        <v>444</v>
      </c>
      <c r="C48" s="165" t="s">
        <v>364</v>
      </c>
      <c r="D48" s="165"/>
      <c r="E48" s="165"/>
      <c r="F48" s="165"/>
      <c r="G48" s="165"/>
    </row>
    <row r="49" spans="1:7" ht="15" customHeight="1" x14ac:dyDescent="0.25">
      <c r="A49" s="71">
        <v>45</v>
      </c>
      <c r="B49" s="165" t="s">
        <v>445</v>
      </c>
      <c r="C49" s="165"/>
      <c r="D49" s="165"/>
      <c r="E49" s="165"/>
      <c r="F49" s="165"/>
      <c r="G49" s="165"/>
    </row>
    <row r="50" spans="1:7" ht="15" customHeight="1" x14ac:dyDescent="0.25">
      <c r="A50" s="71">
        <v>46</v>
      </c>
      <c r="B50" s="165" t="s">
        <v>311</v>
      </c>
      <c r="C50" s="165"/>
      <c r="D50" s="165"/>
      <c r="E50" s="165"/>
      <c r="F50" s="165"/>
      <c r="G50" s="165"/>
    </row>
    <row r="51" spans="1:7" ht="15" customHeight="1" x14ac:dyDescent="0.25">
      <c r="A51" s="71">
        <v>47</v>
      </c>
      <c r="B51" s="165" t="s">
        <v>310</v>
      </c>
      <c r="C51" s="165"/>
      <c r="D51" s="165"/>
      <c r="E51" s="165"/>
      <c r="F51" s="165"/>
      <c r="G51" s="165"/>
    </row>
    <row r="52" spans="1:7" ht="15" customHeight="1" x14ac:dyDescent="0.25">
      <c r="A52" s="71">
        <v>48</v>
      </c>
      <c r="B52" s="165" t="s">
        <v>494</v>
      </c>
      <c r="C52" s="165"/>
      <c r="D52" s="165"/>
      <c r="E52" s="165"/>
      <c r="F52" s="165"/>
      <c r="G52" s="165"/>
    </row>
    <row r="53" spans="1:7" ht="15" customHeight="1" x14ac:dyDescent="0.25">
      <c r="A53" s="71">
        <v>49</v>
      </c>
      <c r="B53" s="165" t="s">
        <v>315</v>
      </c>
      <c r="C53" s="165"/>
      <c r="D53" s="165"/>
      <c r="E53" s="165"/>
      <c r="F53" s="165"/>
      <c r="G53" s="165"/>
    </row>
    <row r="54" spans="1:7" ht="15" customHeight="1" x14ac:dyDescent="0.25">
      <c r="A54" s="71">
        <v>50</v>
      </c>
      <c r="B54" s="165"/>
      <c r="C54" s="165"/>
      <c r="D54" s="165"/>
      <c r="E54" s="165"/>
      <c r="F54" s="165"/>
      <c r="G54" s="165"/>
    </row>
  </sheetData>
  <mergeCells count="1">
    <mergeCell ref="A1: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B1:AO10000"/>
  <sheetViews>
    <sheetView zoomScaleNormal="100" workbookViewId="0">
      <selection activeCell="H23" sqref="H23"/>
    </sheetView>
  </sheetViews>
  <sheetFormatPr defaultColWidth="9.140625" defaultRowHeight="15" x14ac:dyDescent="0.25"/>
  <cols>
    <col min="1" max="1" width="1.140625" style="77" customWidth="1"/>
    <col min="2" max="2" width="18.7109375" style="206" customWidth="1"/>
    <col min="3" max="3" width="14.140625" style="85" customWidth="1"/>
    <col min="4" max="4" width="9.42578125" style="76" customWidth="1"/>
    <col min="5" max="5" width="10.28515625" style="76" customWidth="1"/>
    <col min="6" max="6" width="2.28515625" style="77" customWidth="1"/>
    <col min="7" max="7" width="3.42578125" style="77" bestFit="1" customWidth="1"/>
    <col min="8" max="8" width="2.5703125" style="77" bestFit="1" customWidth="1"/>
    <col min="9" max="9" width="2.42578125" style="77" bestFit="1" customWidth="1"/>
    <col min="10" max="10" width="2.42578125" style="78" bestFit="1" customWidth="1"/>
    <col min="11" max="11" width="2.42578125" style="77" bestFit="1" customWidth="1"/>
    <col min="12" max="12" width="3.42578125" style="77" bestFit="1" customWidth="1"/>
    <col min="13" max="13" width="2.5703125" style="77" bestFit="1" customWidth="1"/>
    <col min="14" max="14" width="11" style="77" customWidth="1"/>
    <col min="15" max="15" width="2.140625" style="77" customWidth="1"/>
    <col min="16" max="16" width="5.140625" style="79" hidden="1" customWidth="1"/>
    <col min="17" max="17" width="5.28515625" style="79" hidden="1" customWidth="1"/>
    <col min="18" max="32" width="1.28515625" style="77" hidden="1" customWidth="1"/>
    <col min="33" max="34" width="1.28515625" style="78" hidden="1" customWidth="1"/>
    <col min="35" max="35" width="1.42578125" style="77" hidden="1" customWidth="1"/>
    <col min="36" max="36" width="3.7109375" style="77" customWidth="1"/>
    <col min="37" max="37" width="46.28515625" style="77" customWidth="1"/>
    <col min="38" max="38" width="12.28515625" style="77" bestFit="1" customWidth="1"/>
    <col min="39" max="39" width="3" style="77" customWidth="1"/>
    <col min="40" max="40" width="60" style="77" customWidth="1"/>
    <col min="41" max="41" width="4" style="77" customWidth="1"/>
    <col min="42" max="16384" width="9.140625" style="77"/>
  </cols>
  <sheetData>
    <row r="1" spans="2:41" ht="7.5" customHeight="1" thickBot="1" x14ac:dyDescent="0.3">
      <c r="B1" s="205"/>
      <c r="C1" s="75"/>
      <c r="E1" s="204"/>
    </row>
    <row r="2" spans="2:41" ht="19.5" customHeight="1" thickTop="1" thickBot="1" x14ac:dyDescent="0.4">
      <c r="B2" s="205"/>
      <c r="C2" s="75"/>
      <c r="D2" s="202" t="s">
        <v>481</v>
      </c>
      <c r="E2" s="203">
        <v>7.5</v>
      </c>
      <c r="G2" s="349" t="s">
        <v>271</v>
      </c>
      <c r="H2" s="350"/>
      <c r="I2" s="350"/>
      <c r="J2" s="350"/>
      <c r="K2" s="350"/>
      <c r="L2" s="350"/>
      <c r="M2" s="350"/>
      <c r="N2" s="80" t="s">
        <v>276</v>
      </c>
      <c r="O2" s="81"/>
      <c r="AK2" s="82" t="s">
        <v>265</v>
      </c>
      <c r="AL2" s="83"/>
      <c r="AM2" s="83"/>
      <c r="AN2" s="84"/>
    </row>
    <row r="3" spans="2:41" ht="15.75" thickTop="1" x14ac:dyDescent="0.25">
      <c r="B3" s="206">
        <v>41640</v>
      </c>
      <c r="C3" s="85">
        <v>5.18</v>
      </c>
      <c r="D3" s="86"/>
      <c r="E3" s="86"/>
      <c r="F3" s="87"/>
      <c r="G3" s="88"/>
      <c r="H3" s="89" t="s">
        <v>272</v>
      </c>
      <c r="I3" s="89" t="s">
        <v>273</v>
      </c>
      <c r="J3" s="90" t="s">
        <v>274</v>
      </c>
      <c r="K3" s="91" t="s">
        <v>275</v>
      </c>
      <c r="L3" s="90">
        <v>2</v>
      </c>
      <c r="M3" s="89" t="s">
        <v>272</v>
      </c>
      <c r="N3" s="92">
        <v>406</v>
      </c>
      <c r="O3" s="93">
        <f t="shared" ref="O3:O21" si="0">L3*PeakClass</f>
        <v>0.21299999999999999</v>
      </c>
      <c r="P3" s="94">
        <f>IF(AND(O3&gt;=$AL$12,O3&lt;$AL$14),N3,0)</f>
        <v>406</v>
      </c>
      <c r="Q3" s="94">
        <f>IF(O3&gt;=$AL$14,N3,0)</f>
        <v>0</v>
      </c>
      <c r="R3" s="87"/>
      <c r="S3" s="87"/>
      <c r="T3" s="87"/>
      <c r="U3" s="87"/>
      <c r="V3" s="87"/>
      <c r="W3" s="87"/>
      <c r="X3" s="87"/>
      <c r="Y3" s="87"/>
      <c r="Z3" s="87"/>
      <c r="AA3" s="87"/>
      <c r="AB3" s="87"/>
      <c r="AC3" s="87"/>
      <c r="AD3" s="87"/>
      <c r="AE3" s="95"/>
      <c r="AF3" s="95"/>
      <c r="AG3" s="96"/>
      <c r="AH3" s="96"/>
      <c r="AI3" s="87"/>
      <c r="AK3" s="97" t="s">
        <v>260</v>
      </c>
      <c r="AL3" s="98">
        <f>MIN(B:B)</f>
        <v>41640</v>
      </c>
      <c r="AM3" s="99"/>
      <c r="AN3" s="100"/>
    </row>
    <row r="4" spans="2:41" x14ac:dyDescent="0.25">
      <c r="B4" s="206">
        <v>41640.083333333336</v>
      </c>
      <c r="C4" s="85">
        <v>5.18</v>
      </c>
      <c r="D4" s="86">
        <v>5.18</v>
      </c>
      <c r="E4" s="86"/>
      <c r="F4" s="87"/>
      <c r="G4" s="101">
        <v>2</v>
      </c>
      <c r="H4" s="89" t="s">
        <v>272</v>
      </c>
      <c r="I4" s="89" t="s">
        <v>273</v>
      </c>
      <c r="J4" s="90" t="s">
        <v>274</v>
      </c>
      <c r="K4" s="91" t="s">
        <v>275</v>
      </c>
      <c r="L4" s="90">
        <v>3</v>
      </c>
      <c r="M4" s="89" t="s">
        <v>272</v>
      </c>
      <c r="N4" s="92">
        <v>95</v>
      </c>
      <c r="O4" s="93">
        <f t="shared" si="0"/>
        <v>0.31950000000000001</v>
      </c>
      <c r="P4" s="94">
        <f t="shared" ref="P4:P21" si="1">IF(AND(O4&gt;=$AL$12,O4&lt;$AL$14),N4,0)</f>
        <v>95</v>
      </c>
      <c r="Q4" s="94">
        <f t="shared" ref="Q4:Q21" si="2">IF(O4&gt;=$AL$14,N4,0)</f>
        <v>0</v>
      </c>
      <c r="R4" s="87"/>
      <c r="S4" s="87"/>
      <c r="T4" s="87"/>
      <c r="U4" s="87"/>
      <c r="V4" s="87"/>
      <c r="W4" s="87"/>
      <c r="X4" s="87"/>
      <c r="Y4" s="87"/>
      <c r="Z4" s="87"/>
      <c r="AA4" s="87"/>
      <c r="AB4" s="87"/>
      <c r="AC4" s="87"/>
      <c r="AD4" s="87"/>
      <c r="AE4" s="95"/>
      <c r="AF4" s="95"/>
      <c r="AG4" s="96"/>
      <c r="AH4" s="96"/>
      <c r="AI4" s="87"/>
      <c r="AK4" s="102" t="s">
        <v>261</v>
      </c>
      <c r="AL4" s="103">
        <f>MAX(B:B)</f>
        <v>42473.083333333336</v>
      </c>
      <c r="AM4" s="104">
        <f ca="1">IF(AL5-AL4&gt;365,1,0)</f>
        <v>1</v>
      </c>
      <c r="AN4" s="105" t="str">
        <f ca="1">IF(AM4=1,"Данные устарели","")</f>
        <v>Данные устарели</v>
      </c>
    </row>
    <row r="5" spans="2:41" x14ac:dyDescent="0.25">
      <c r="B5" s="206">
        <v>41640.166666666664</v>
      </c>
      <c r="C5" s="85">
        <v>5.2</v>
      </c>
      <c r="D5" s="86"/>
      <c r="E5" s="86"/>
      <c r="F5" s="87"/>
      <c r="G5" s="101">
        <v>3</v>
      </c>
      <c r="H5" s="89" t="s">
        <v>272</v>
      </c>
      <c r="I5" s="89" t="s">
        <v>273</v>
      </c>
      <c r="J5" s="90" t="s">
        <v>274</v>
      </c>
      <c r="K5" s="91" t="s">
        <v>275</v>
      </c>
      <c r="L5" s="90">
        <v>4</v>
      </c>
      <c r="M5" s="89" t="s">
        <v>272</v>
      </c>
      <c r="N5" s="92">
        <v>20</v>
      </c>
      <c r="O5" s="93">
        <f t="shared" si="0"/>
        <v>0.42599999999999999</v>
      </c>
      <c r="P5" s="94">
        <f t="shared" si="1"/>
        <v>20</v>
      </c>
      <c r="Q5" s="94">
        <f t="shared" si="2"/>
        <v>0</v>
      </c>
      <c r="R5" s="87"/>
      <c r="S5" s="87"/>
      <c r="T5" s="87"/>
      <c r="U5" s="87"/>
      <c r="V5" s="87"/>
      <c r="W5" s="87"/>
      <c r="X5" s="87"/>
      <c r="Y5" s="87"/>
      <c r="Z5" s="87"/>
      <c r="AA5" s="87"/>
      <c r="AB5" s="87"/>
      <c r="AC5" s="87"/>
      <c r="AD5" s="87"/>
      <c r="AE5" s="95"/>
      <c r="AF5" s="106"/>
      <c r="AG5" s="96"/>
      <c r="AH5" s="96"/>
      <c r="AI5" s="87"/>
      <c r="AK5" s="102" t="s">
        <v>264</v>
      </c>
      <c r="AL5" s="107">
        <f ca="1">TODAY()</f>
        <v>44610</v>
      </c>
      <c r="AM5" s="104"/>
      <c r="AN5" s="105"/>
    </row>
    <row r="6" spans="2:41" x14ac:dyDescent="0.25">
      <c r="B6" s="206">
        <v>41640.25</v>
      </c>
      <c r="C6" s="85">
        <v>5.19</v>
      </c>
      <c r="D6" s="86"/>
      <c r="E6" s="86"/>
      <c r="F6" s="87"/>
      <c r="G6" s="101">
        <v>4</v>
      </c>
      <c r="H6" s="89" t="s">
        <v>272</v>
      </c>
      <c r="I6" s="89" t="s">
        <v>273</v>
      </c>
      <c r="J6" s="90" t="s">
        <v>274</v>
      </c>
      <c r="K6" s="91" t="s">
        <v>275</v>
      </c>
      <c r="L6" s="90">
        <v>5</v>
      </c>
      <c r="M6" s="89" t="s">
        <v>272</v>
      </c>
      <c r="N6" s="92">
        <v>12</v>
      </c>
      <c r="O6" s="93">
        <f t="shared" si="0"/>
        <v>0.53249999999999997</v>
      </c>
      <c r="P6" s="94">
        <f t="shared" si="1"/>
        <v>12</v>
      </c>
      <c r="Q6" s="94">
        <f t="shared" si="2"/>
        <v>0</v>
      </c>
      <c r="R6" s="87"/>
      <c r="S6" s="87"/>
      <c r="T6" s="87"/>
      <c r="U6" s="87"/>
      <c r="V6" s="87"/>
      <c r="W6" s="87"/>
      <c r="X6" s="87"/>
      <c r="Y6" s="87"/>
      <c r="Z6" s="87"/>
      <c r="AA6" s="87"/>
      <c r="AB6" s="87"/>
      <c r="AC6" s="87"/>
      <c r="AD6" s="87"/>
      <c r="AE6" s="95"/>
      <c r="AF6" s="95"/>
      <c r="AG6" s="96"/>
      <c r="AH6" s="96"/>
      <c r="AI6" s="87"/>
      <c r="AK6" s="102" t="s">
        <v>262</v>
      </c>
      <c r="AL6" s="108">
        <f>(AL4-AL3)/365</f>
        <v>2.2824200913242074</v>
      </c>
      <c r="AM6" s="104">
        <f>IF(ABS(AL6-AL7)/AL7&gt;0.1,1,0)</f>
        <v>1</v>
      </c>
      <c r="AN6" s="105" t="str">
        <f>IF(AM6=1,CONCATENATE("Рекомендуется анализировать данные за ",AL7,"-летний период"),"")</f>
        <v>Рекомендуется анализировать данные за 10-летний период</v>
      </c>
    </row>
    <row r="7" spans="2:41" x14ac:dyDescent="0.25">
      <c r="B7" s="206">
        <v>41640.333333333336</v>
      </c>
      <c r="C7" s="85">
        <v>5.19</v>
      </c>
      <c r="D7" s="86"/>
      <c r="E7" s="86"/>
      <c r="F7" s="87"/>
      <c r="G7" s="101">
        <v>5</v>
      </c>
      <c r="H7" s="89" t="s">
        <v>272</v>
      </c>
      <c r="I7" s="89" t="s">
        <v>273</v>
      </c>
      <c r="J7" s="90" t="s">
        <v>274</v>
      </c>
      <c r="K7" s="91" t="s">
        <v>275</v>
      </c>
      <c r="L7" s="90">
        <v>6</v>
      </c>
      <c r="M7" s="89" t="s">
        <v>272</v>
      </c>
      <c r="N7" s="92">
        <v>16</v>
      </c>
      <c r="O7" s="93">
        <f t="shared" si="0"/>
        <v>0.63900000000000001</v>
      </c>
      <c r="P7" s="94">
        <f t="shared" si="1"/>
        <v>16</v>
      </c>
      <c r="Q7" s="94">
        <f t="shared" si="2"/>
        <v>0</v>
      </c>
      <c r="R7" s="87"/>
      <c r="S7" s="87"/>
      <c r="T7" s="87"/>
      <c r="U7" s="87"/>
      <c r="V7" s="87"/>
      <c r="W7" s="87"/>
      <c r="X7" s="87"/>
      <c r="Y7" s="87"/>
      <c r="Z7" s="87"/>
      <c r="AA7" s="87"/>
      <c r="AB7" s="87"/>
      <c r="AC7" s="87"/>
      <c r="AD7" s="87"/>
      <c r="AE7" s="95"/>
      <c r="AF7" s="95"/>
      <c r="AG7" s="96"/>
      <c r="AH7" s="96"/>
      <c r="AI7" s="87"/>
      <c r="AK7" s="102" t="s">
        <v>263</v>
      </c>
      <c r="AL7" s="109">
        <v>10</v>
      </c>
      <c r="AM7" s="104"/>
      <c r="AN7" s="105"/>
    </row>
    <row r="8" spans="2:41" x14ac:dyDescent="0.25">
      <c r="B8" s="206">
        <v>41640.416666666664</v>
      </c>
      <c r="C8" s="85">
        <v>5.19</v>
      </c>
      <c r="D8" s="86"/>
      <c r="E8" s="86"/>
      <c r="F8" s="87"/>
      <c r="G8" s="110">
        <v>6</v>
      </c>
      <c r="H8" s="111" t="s">
        <v>272</v>
      </c>
      <c r="I8" s="111" t="s">
        <v>273</v>
      </c>
      <c r="J8" s="112" t="s">
        <v>274</v>
      </c>
      <c r="K8" s="113" t="s">
        <v>275</v>
      </c>
      <c r="L8" s="112">
        <v>7</v>
      </c>
      <c r="M8" s="111" t="s">
        <v>272</v>
      </c>
      <c r="N8" s="114">
        <v>7</v>
      </c>
      <c r="O8" s="93">
        <f t="shared" si="0"/>
        <v>0.74549999999999994</v>
      </c>
      <c r="P8" s="94">
        <f t="shared" si="1"/>
        <v>7</v>
      </c>
      <c r="Q8" s="94">
        <f t="shared" si="2"/>
        <v>0</v>
      </c>
      <c r="R8" s="87"/>
      <c r="S8" s="87"/>
      <c r="T8" s="87"/>
      <c r="U8" s="87"/>
      <c r="V8" s="87"/>
      <c r="W8" s="87"/>
      <c r="X8" s="87"/>
      <c r="Y8" s="87"/>
      <c r="Z8" s="87"/>
      <c r="AA8" s="87"/>
      <c r="AB8" s="87"/>
      <c r="AC8" s="87"/>
      <c r="AD8" s="87"/>
      <c r="AE8" s="95"/>
      <c r="AF8" s="95"/>
      <c r="AG8" s="96"/>
      <c r="AH8" s="96"/>
      <c r="AI8" s="87"/>
      <c r="AK8" s="102"/>
      <c r="AL8" s="109"/>
      <c r="AM8" s="115"/>
      <c r="AN8" s="105"/>
    </row>
    <row r="9" spans="2:41" x14ac:dyDescent="0.25">
      <c r="B9" s="206">
        <v>41640.5</v>
      </c>
      <c r="C9" s="85">
        <v>5.19</v>
      </c>
      <c r="D9" s="86"/>
      <c r="E9" s="86"/>
      <c r="F9" s="87"/>
      <c r="G9" s="101">
        <v>7</v>
      </c>
      <c r="H9" s="89" t="s">
        <v>272</v>
      </c>
      <c r="I9" s="89" t="s">
        <v>273</v>
      </c>
      <c r="J9" s="90" t="s">
        <v>274</v>
      </c>
      <c r="K9" s="91" t="s">
        <v>275</v>
      </c>
      <c r="L9" s="90">
        <v>8</v>
      </c>
      <c r="M9" s="89" t="s">
        <v>272</v>
      </c>
      <c r="N9" s="92">
        <v>7</v>
      </c>
      <c r="O9" s="93">
        <f t="shared" si="0"/>
        <v>0.85199999999999998</v>
      </c>
      <c r="P9" s="94">
        <f t="shared" si="1"/>
        <v>0</v>
      </c>
      <c r="Q9" s="94">
        <f t="shared" si="2"/>
        <v>7</v>
      </c>
      <c r="R9" s="87"/>
      <c r="S9" s="87"/>
      <c r="T9" s="87"/>
      <c r="U9" s="87"/>
      <c r="V9" s="87"/>
      <c r="W9" s="87"/>
      <c r="X9" s="87"/>
      <c r="Y9" s="87"/>
      <c r="Z9" s="87"/>
      <c r="AA9" s="87"/>
      <c r="AB9" s="87"/>
      <c r="AC9" s="87"/>
      <c r="AD9" s="87"/>
      <c r="AE9" s="95"/>
      <c r="AF9" s="95"/>
      <c r="AG9" s="96"/>
      <c r="AH9" s="96"/>
      <c r="AI9" s="87"/>
      <c r="AK9" s="116" t="s">
        <v>267</v>
      </c>
      <c r="AL9" s="117">
        <v>4.62</v>
      </c>
      <c r="AM9" s="118">
        <f>AL9</f>
        <v>4.62</v>
      </c>
      <c r="AN9" s="105"/>
    </row>
    <row r="10" spans="2:41" x14ac:dyDescent="0.25">
      <c r="B10" s="206">
        <v>41640.583333333336</v>
      </c>
      <c r="C10" s="85">
        <v>5.21</v>
      </c>
      <c r="D10" s="86"/>
      <c r="E10" s="86"/>
      <c r="F10" s="87"/>
      <c r="G10" s="110">
        <v>8</v>
      </c>
      <c r="H10" s="111" t="s">
        <v>272</v>
      </c>
      <c r="I10" s="111" t="s">
        <v>273</v>
      </c>
      <c r="J10" s="112" t="s">
        <v>274</v>
      </c>
      <c r="K10" s="113" t="s">
        <v>275</v>
      </c>
      <c r="L10" s="112">
        <v>9</v>
      </c>
      <c r="M10" s="111" t="s">
        <v>272</v>
      </c>
      <c r="N10" s="114">
        <v>1</v>
      </c>
      <c r="O10" s="93">
        <f t="shared" si="0"/>
        <v>0.95850000000000002</v>
      </c>
      <c r="P10" s="94">
        <f t="shared" si="1"/>
        <v>0</v>
      </c>
      <c r="Q10" s="94">
        <f t="shared" si="2"/>
        <v>1</v>
      </c>
      <c r="R10" s="87"/>
      <c r="S10" s="87"/>
      <c r="T10" s="87"/>
      <c r="U10" s="87"/>
      <c r="V10" s="87"/>
      <c r="W10" s="87"/>
      <c r="X10" s="87"/>
      <c r="Y10" s="87"/>
      <c r="Z10" s="87"/>
      <c r="AA10" s="87"/>
      <c r="AB10" s="87"/>
      <c r="AC10" s="87"/>
      <c r="AD10" s="87"/>
      <c r="AE10" s="95"/>
      <c r="AF10" s="95"/>
      <c r="AG10" s="96"/>
      <c r="AH10" s="96"/>
      <c r="AI10" s="87"/>
      <c r="AK10" s="119" t="s">
        <v>269</v>
      </c>
      <c r="AL10" s="120">
        <f>MAX(C:C)</f>
        <v>6.75</v>
      </c>
      <c r="AM10" s="118">
        <f>AL10</f>
        <v>6.75</v>
      </c>
      <c r="AN10" s="121" t="s">
        <v>277</v>
      </c>
    </row>
    <row r="11" spans="2:41" x14ac:dyDescent="0.25">
      <c r="B11" s="206">
        <v>41640.666666666664</v>
      </c>
      <c r="C11" s="85">
        <v>5.21</v>
      </c>
      <c r="D11" s="86"/>
      <c r="E11" s="86"/>
      <c r="F11" s="87"/>
      <c r="G11" s="101">
        <v>9</v>
      </c>
      <c r="H11" s="89" t="s">
        <v>272</v>
      </c>
      <c r="I11" s="89" t="s">
        <v>273</v>
      </c>
      <c r="J11" s="90" t="s">
        <v>274</v>
      </c>
      <c r="K11" s="91" t="s">
        <v>275</v>
      </c>
      <c r="L11" s="90">
        <v>10</v>
      </c>
      <c r="M11" s="89" t="s">
        <v>272</v>
      </c>
      <c r="N11" s="92">
        <v>2</v>
      </c>
      <c r="O11" s="93">
        <f t="shared" si="0"/>
        <v>1.0649999999999999</v>
      </c>
      <c r="P11" s="94">
        <f t="shared" si="1"/>
        <v>0</v>
      </c>
      <c r="Q11" s="94">
        <f t="shared" si="2"/>
        <v>2</v>
      </c>
      <c r="R11" s="87"/>
      <c r="S11" s="87"/>
      <c r="T11" s="87"/>
      <c r="U11" s="87"/>
      <c r="V11" s="87"/>
      <c r="W11" s="87"/>
      <c r="X11" s="87"/>
      <c r="Y11" s="87"/>
      <c r="Z11" s="87"/>
      <c r="AA11" s="87"/>
      <c r="AB11" s="87"/>
      <c r="AC11" s="87"/>
      <c r="AD11" s="87"/>
      <c r="AE11" s="95"/>
      <c r="AF11" s="95"/>
      <c r="AG11" s="96"/>
      <c r="AH11" s="96"/>
      <c r="AI11" s="87"/>
      <c r="AK11" s="122" t="s">
        <v>268</v>
      </c>
      <c r="AL11" s="123">
        <f>AVERAGE(C:C)</f>
        <v>5.7027985597119688</v>
      </c>
      <c r="AM11" s="118">
        <f>AL11</f>
        <v>5.7027985597119688</v>
      </c>
      <c r="AN11" s="121"/>
    </row>
    <row r="12" spans="2:41" x14ac:dyDescent="0.25">
      <c r="B12" s="206">
        <v>41640.75</v>
      </c>
      <c r="C12" s="85">
        <v>5.21</v>
      </c>
      <c r="D12" s="86"/>
      <c r="E12" s="86"/>
      <c r="F12" s="87"/>
      <c r="G12" s="110">
        <v>10</v>
      </c>
      <c r="H12" s="111" t="s">
        <v>272</v>
      </c>
      <c r="I12" s="111" t="s">
        <v>273</v>
      </c>
      <c r="J12" s="112" t="s">
        <v>274</v>
      </c>
      <c r="K12" s="113" t="s">
        <v>275</v>
      </c>
      <c r="L12" s="112">
        <v>11</v>
      </c>
      <c r="M12" s="111" t="s">
        <v>272</v>
      </c>
      <c r="N12" s="114">
        <v>0</v>
      </c>
      <c r="O12" s="93">
        <f t="shared" si="0"/>
        <v>1.1715</v>
      </c>
      <c r="P12" s="94">
        <f t="shared" si="1"/>
        <v>0</v>
      </c>
      <c r="Q12" s="94">
        <f t="shared" si="2"/>
        <v>0</v>
      </c>
      <c r="R12" s="87"/>
      <c r="S12" s="87"/>
      <c r="T12" s="87"/>
      <c r="U12" s="87"/>
      <c r="V12" s="87"/>
      <c r="W12" s="87"/>
      <c r="X12" s="87"/>
      <c r="Y12" s="87"/>
      <c r="Z12" s="87"/>
      <c r="AA12" s="87"/>
      <c r="AB12" s="87"/>
      <c r="AC12" s="87"/>
      <c r="AD12" s="87"/>
      <c r="AE12" s="95"/>
      <c r="AF12" s="95"/>
      <c r="AG12" s="96"/>
      <c r="AH12" s="96"/>
      <c r="AI12" s="87"/>
      <c r="AK12" s="102" t="s">
        <v>279</v>
      </c>
      <c r="AL12" s="124">
        <f>0.02*AM13</f>
        <v>0.15</v>
      </c>
      <c r="AM12" s="200">
        <f>$E$2</f>
        <v>7.5</v>
      </c>
      <c r="AN12" s="121" t="s">
        <v>278</v>
      </c>
    </row>
    <row r="13" spans="2:41" x14ac:dyDescent="0.25">
      <c r="B13" s="206">
        <v>41640.833333333336</v>
      </c>
      <c r="C13" s="85">
        <v>5.22</v>
      </c>
      <c r="D13" s="86"/>
      <c r="E13" s="86">
        <v>5.22</v>
      </c>
      <c r="F13" s="87"/>
      <c r="G13" s="101">
        <v>11</v>
      </c>
      <c r="H13" s="89" t="s">
        <v>272</v>
      </c>
      <c r="I13" s="89" t="s">
        <v>273</v>
      </c>
      <c r="J13" s="90" t="s">
        <v>274</v>
      </c>
      <c r="K13" s="91" t="s">
        <v>275</v>
      </c>
      <c r="L13" s="90">
        <v>12</v>
      </c>
      <c r="M13" s="89" t="s">
        <v>272</v>
      </c>
      <c r="N13" s="92">
        <v>3</v>
      </c>
      <c r="O13" s="93">
        <f t="shared" si="0"/>
        <v>1.278</v>
      </c>
      <c r="P13" s="94">
        <f t="shared" si="1"/>
        <v>0</v>
      </c>
      <c r="Q13" s="94">
        <f t="shared" si="2"/>
        <v>3</v>
      </c>
      <c r="R13" s="87"/>
      <c r="S13" s="87"/>
      <c r="T13" s="87"/>
      <c r="U13" s="87"/>
      <c r="V13" s="87"/>
      <c r="W13" s="87"/>
      <c r="X13" s="87"/>
      <c r="Y13" s="87"/>
      <c r="Z13" s="87"/>
      <c r="AA13" s="87"/>
      <c r="AB13" s="87"/>
      <c r="AC13" s="87"/>
      <c r="AD13" s="87"/>
      <c r="AE13" s="95"/>
      <c r="AF13" s="95"/>
      <c r="AG13" s="96"/>
      <c r="AH13" s="96"/>
      <c r="AI13" s="87"/>
      <c r="AK13" s="102" t="s">
        <v>270</v>
      </c>
      <c r="AL13" s="124">
        <f>(MaxPScale-MinPScale)/20</f>
        <v>0.1065</v>
      </c>
      <c r="AM13" s="125">
        <f>AM12</f>
        <v>7.5</v>
      </c>
      <c r="AN13" s="105"/>
    </row>
    <row r="14" spans="2:41" x14ac:dyDescent="0.25">
      <c r="B14" s="206">
        <v>41640.916666666664</v>
      </c>
      <c r="C14" s="85">
        <v>5.22</v>
      </c>
      <c r="D14" s="86"/>
      <c r="E14" s="86"/>
      <c r="F14" s="87"/>
      <c r="G14" s="110">
        <v>12</v>
      </c>
      <c r="H14" s="111" t="s">
        <v>272</v>
      </c>
      <c r="I14" s="111" t="s">
        <v>273</v>
      </c>
      <c r="J14" s="112" t="s">
        <v>274</v>
      </c>
      <c r="K14" s="113" t="s">
        <v>275</v>
      </c>
      <c r="L14" s="112">
        <v>13</v>
      </c>
      <c r="M14" s="111" t="s">
        <v>272</v>
      </c>
      <c r="N14" s="114">
        <v>3</v>
      </c>
      <c r="O14" s="93">
        <f t="shared" si="0"/>
        <v>1.3845000000000001</v>
      </c>
      <c r="P14" s="94">
        <f t="shared" si="1"/>
        <v>0</v>
      </c>
      <c r="Q14" s="94">
        <f t="shared" si="2"/>
        <v>3</v>
      </c>
      <c r="R14" s="87"/>
      <c r="S14" s="87"/>
      <c r="T14" s="87"/>
      <c r="U14" s="87"/>
      <c r="V14" s="87"/>
      <c r="W14" s="87"/>
      <c r="X14" s="87"/>
      <c r="Y14" s="87"/>
      <c r="Z14" s="87"/>
      <c r="AA14" s="87"/>
      <c r="AB14" s="87"/>
      <c r="AC14" s="87"/>
      <c r="AD14" s="87"/>
      <c r="AE14" s="95"/>
      <c r="AF14" s="95"/>
      <c r="AG14" s="96"/>
      <c r="AH14" s="96"/>
      <c r="AI14" s="87"/>
      <c r="AK14" s="102" t="s">
        <v>280</v>
      </c>
      <c r="AL14" s="124">
        <f>0.1*AM13</f>
        <v>0.75</v>
      </c>
      <c r="AM14" s="118"/>
      <c r="AN14" s="201">
        <v>1</v>
      </c>
    </row>
    <row r="15" spans="2:41" ht="15.75" thickBot="1" x14ac:dyDescent="0.3">
      <c r="B15" s="206">
        <v>41641</v>
      </c>
      <c r="C15" s="85">
        <v>5.22</v>
      </c>
      <c r="D15" s="86"/>
      <c r="E15" s="86"/>
      <c r="F15" s="87"/>
      <c r="G15" s="101">
        <v>13</v>
      </c>
      <c r="H15" s="89" t="s">
        <v>272</v>
      </c>
      <c r="I15" s="89" t="s">
        <v>273</v>
      </c>
      <c r="J15" s="90" t="s">
        <v>274</v>
      </c>
      <c r="K15" s="91" t="s">
        <v>275</v>
      </c>
      <c r="L15" s="90">
        <v>14</v>
      </c>
      <c r="M15" s="89" t="s">
        <v>272</v>
      </c>
      <c r="N15" s="92">
        <v>0</v>
      </c>
      <c r="O15" s="93">
        <f t="shared" si="0"/>
        <v>1.4909999999999999</v>
      </c>
      <c r="P15" s="94">
        <f t="shared" si="1"/>
        <v>0</v>
      </c>
      <c r="Q15" s="94">
        <f t="shared" si="2"/>
        <v>0</v>
      </c>
      <c r="R15" s="87"/>
      <c r="S15" s="87"/>
      <c r="T15" s="87"/>
      <c r="U15" s="87"/>
      <c r="V15" s="87"/>
      <c r="W15" s="87"/>
      <c r="X15" s="87"/>
      <c r="Y15" s="87"/>
      <c r="Z15" s="87"/>
      <c r="AA15" s="87"/>
      <c r="AB15" s="87"/>
      <c r="AC15" s="87"/>
      <c r="AD15" s="87"/>
      <c r="AE15" s="95"/>
      <c r="AF15" s="95"/>
      <c r="AG15" s="96"/>
      <c r="AH15" s="96"/>
      <c r="AI15" s="87"/>
      <c r="AK15" s="102"/>
      <c r="AL15" s="124"/>
      <c r="AM15" s="126"/>
      <c r="AN15" s="105"/>
      <c r="AO15" s="79"/>
    </row>
    <row r="16" spans="2:41" ht="19.5" thickTop="1" thickBot="1" x14ac:dyDescent="0.3">
      <c r="B16" s="206">
        <v>41641.083333333336</v>
      </c>
      <c r="C16" s="85">
        <v>5.22</v>
      </c>
      <c r="D16" s="86"/>
      <c r="E16" s="86"/>
      <c r="F16" s="87"/>
      <c r="G16" s="110">
        <v>14</v>
      </c>
      <c r="H16" s="111" t="s">
        <v>272</v>
      </c>
      <c r="I16" s="111" t="s">
        <v>273</v>
      </c>
      <c r="J16" s="112" t="s">
        <v>274</v>
      </c>
      <c r="K16" s="113" t="s">
        <v>275</v>
      </c>
      <c r="L16" s="112">
        <v>15</v>
      </c>
      <c r="M16" s="111" t="s">
        <v>272</v>
      </c>
      <c r="N16" s="114">
        <v>2</v>
      </c>
      <c r="O16" s="93">
        <f t="shared" si="0"/>
        <v>1.5974999999999999</v>
      </c>
      <c r="P16" s="94">
        <f t="shared" si="1"/>
        <v>0</v>
      </c>
      <c r="Q16" s="94">
        <f t="shared" si="2"/>
        <v>2</v>
      </c>
      <c r="R16" s="87"/>
      <c r="S16" s="87"/>
      <c r="T16" s="87"/>
      <c r="U16" s="87"/>
      <c r="V16" s="87"/>
      <c r="W16" s="87"/>
      <c r="X16" s="87"/>
      <c r="Y16" s="87"/>
      <c r="Z16" s="87"/>
      <c r="AA16" s="87"/>
      <c r="AB16" s="87"/>
      <c r="AC16" s="87"/>
      <c r="AD16" s="87"/>
      <c r="AE16" s="95"/>
      <c r="AF16" s="95"/>
      <c r="AG16" s="96"/>
      <c r="AH16" s="96"/>
      <c r="AI16" s="87"/>
      <c r="AK16" s="127" t="s">
        <v>281</v>
      </c>
      <c r="AL16" s="128">
        <f>ROUND(SUM(P3:P21)/AL6,0)</f>
        <v>244</v>
      </c>
      <c r="AM16" s="126"/>
      <c r="AN16" s="129" t="s">
        <v>283</v>
      </c>
      <c r="AO16" s="79"/>
    </row>
    <row r="17" spans="2:40" ht="19.5" thickTop="1" thickBot="1" x14ac:dyDescent="0.3">
      <c r="B17" s="206">
        <v>41641.166666666664</v>
      </c>
      <c r="C17" s="85">
        <v>5.22</v>
      </c>
      <c r="D17" s="86"/>
      <c r="E17" s="86"/>
      <c r="F17" s="87"/>
      <c r="G17" s="101">
        <v>15</v>
      </c>
      <c r="H17" s="89" t="s">
        <v>272</v>
      </c>
      <c r="I17" s="89" t="s">
        <v>273</v>
      </c>
      <c r="J17" s="90" t="s">
        <v>274</v>
      </c>
      <c r="K17" s="91" t="s">
        <v>275</v>
      </c>
      <c r="L17" s="90">
        <v>16</v>
      </c>
      <c r="M17" s="89" t="s">
        <v>272</v>
      </c>
      <c r="N17" s="92">
        <v>1</v>
      </c>
      <c r="O17" s="93">
        <f t="shared" si="0"/>
        <v>1.704</v>
      </c>
      <c r="P17" s="94">
        <f t="shared" si="1"/>
        <v>0</v>
      </c>
      <c r="Q17" s="94">
        <f t="shared" si="2"/>
        <v>1</v>
      </c>
      <c r="R17" s="87"/>
      <c r="S17" s="87"/>
      <c r="T17" s="87"/>
      <c r="U17" s="87"/>
      <c r="V17" s="87"/>
      <c r="W17" s="87"/>
      <c r="X17" s="87"/>
      <c r="Y17" s="87"/>
      <c r="Z17" s="87"/>
      <c r="AA17" s="87"/>
      <c r="AB17" s="87"/>
      <c r="AC17" s="87"/>
      <c r="AD17" s="87"/>
      <c r="AE17" s="95"/>
      <c r="AF17" s="95"/>
      <c r="AG17" s="96"/>
      <c r="AH17" s="96"/>
      <c r="AI17" s="87"/>
      <c r="AK17" s="130" t="s">
        <v>282</v>
      </c>
      <c r="AL17" s="131">
        <f>ROUND(SUM(Q3:Q21,TimeOff)/AL6,0)</f>
        <v>10</v>
      </c>
      <c r="AM17" s="132"/>
      <c r="AN17" s="133" t="s">
        <v>284</v>
      </c>
    </row>
    <row r="18" spans="2:40" ht="16.5" thickTop="1" thickBot="1" x14ac:dyDescent="0.3">
      <c r="B18" s="206">
        <v>41641.25</v>
      </c>
      <c r="C18" s="85">
        <v>5.22</v>
      </c>
      <c r="D18" s="86"/>
      <c r="E18" s="86"/>
      <c r="F18" s="87"/>
      <c r="G18" s="110">
        <v>16</v>
      </c>
      <c r="H18" s="111" t="s">
        <v>272</v>
      </c>
      <c r="I18" s="111" t="s">
        <v>273</v>
      </c>
      <c r="J18" s="112" t="s">
        <v>274</v>
      </c>
      <c r="K18" s="113" t="s">
        <v>275</v>
      </c>
      <c r="L18" s="112">
        <v>17</v>
      </c>
      <c r="M18" s="111" t="s">
        <v>272</v>
      </c>
      <c r="N18" s="114">
        <v>2</v>
      </c>
      <c r="O18" s="93">
        <f t="shared" si="0"/>
        <v>1.8105</v>
      </c>
      <c r="P18" s="94">
        <f t="shared" si="1"/>
        <v>0</v>
      </c>
      <c r="Q18" s="94">
        <f t="shared" si="2"/>
        <v>2</v>
      </c>
      <c r="R18" s="87"/>
      <c r="S18" s="87"/>
      <c r="T18" s="87"/>
      <c r="U18" s="87"/>
      <c r="V18" s="87"/>
      <c r="W18" s="87"/>
      <c r="X18" s="87"/>
      <c r="Y18" s="87"/>
      <c r="Z18" s="87"/>
      <c r="AA18" s="87"/>
      <c r="AB18" s="87"/>
      <c r="AC18" s="87"/>
      <c r="AD18" s="87"/>
      <c r="AE18" s="95"/>
      <c r="AF18" s="106"/>
      <c r="AG18" s="96"/>
      <c r="AH18" s="96"/>
      <c r="AI18" s="87"/>
      <c r="AL18" s="134"/>
    </row>
    <row r="19" spans="2:40" ht="15.75" thickTop="1" x14ac:dyDescent="0.25">
      <c r="B19" s="206">
        <v>41641.333333333336</v>
      </c>
      <c r="C19" s="85">
        <v>5.22</v>
      </c>
      <c r="D19" s="86"/>
      <c r="E19" s="86"/>
      <c r="F19" s="87"/>
      <c r="G19" s="101">
        <v>17</v>
      </c>
      <c r="H19" s="89" t="s">
        <v>272</v>
      </c>
      <c r="I19" s="89" t="s">
        <v>273</v>
      </c>
      <c r="J19" s="90" t="s">
        <v>274</v>
      </c>
      <c r="K19" s="91" t="s">
        <v>275</v>
      </c>
      <c r="L19" s="90">
        <v>18</v>
      </c>
      <c r="M19" s="89" t="s">
        <v>272</v>
      </c>
      <c r="N19" s="92">
        <v>0</v>
      </c>
      <c r="O19" s="93">
        <f t="shared" si="0"/>
        <v>1.917</v>
      </c>
      <c r="P19" s="94">
        <f t="shared" si="1"/>
        <v>0</v>
      </c>
      <c r="Q19" s="94">
        <f t="shared" si="2"/>
        <v>0</v>
      </c>
      <c r="R19" s="87"/>
      <c r="S19" s="87"/>
      <c r="T19" s="87"/>
      <c r="U19" s="87"/>
      <c r="V19" s="87"/>
      <c r="W19" s="87"/>
      <c r="X19" s="87"/>
      <c r="Y19" s="87"/>
      <c r="Z19" s="87"/>
      <c r="AA19" s="87"/>
      <c r="AB19" s="87"/>
      <c r="AC19" s="87"/>
      <c r="AD19" s="87"/>
      <c r="AE19" s="95"/>
      <c r="AF19" s="106"/>
      <c r="AG19" s="96"/>
      <c r="AH19" s="96"/>
      <c r="AI19" s="87"/>
      <c r="AK19" s="135" t="s">
        <v>266</v>
      </c>
      <c r="AL19" s="136"/>
      <c r="AM19" s="137"/>
      <c r="AN19" s="138"/>
    </row>
    <row r="20" spans="2:40" x14ac:dyDescent="0.25">
      <c r="B20" s="206">
        <v>41641.416666666664</v>
      </c>
      <c r="C20" s="85">
        <v>5.22</v>
      </c>
      <c r="D20" s="86"/>
      <c r="E20" s="86"/>
      <c r="F20" s="87"/>
      <c r="G20" s="110">
        <v>18</v>
      </c>
      <c r="H20" s="111" t="s">
        <v>272</v>
      </c>
      <c r="I20" s="111" t="s">
        <v>273</v>
      </c>
      <c r="J20" s="112" t="s">
        <v>274</v>
      </c>
      <c r="K20" s="113" t="s">
        <v>275</v>
      </c>
      <c r="L20" s="112">
        <v>19</v>
      </c>
      <c r="M20" s="111" t="s">
        <v>272</v>
      </c>
      <c r="N20" s="114">
        <v>0</v>
      </c>
      <c r="O20" s="93">
        <f t="shared" si="0"/>
        <v>2.0234999999999999</v>
      </c>
      <c r="P20" s="94">
        <f t="shared" si="1"/>
        <v>0</v>
      </c>
      <c r="Q20" s="94">
        <f t="shared" si="2"/>
        <v>0</v>
      </c>
      <c r="R20" s="87"/>
      <c r="S20" s="87"/>
      <c r="T20" s="87"/>
      <c r="U20" s="87"/>
      <c r="V20" s="87"/>
      <c r="W20" s="87"/>
      <c r="X20" s="87"/>
      <c r="Y20" s="87"/>
      <c r="Z20" s="87"/>
      <c r="AA20" s="87"/>
      <c r="AB20" s="87"/>
      <c r="AC20" s="87"/>
      <c r="AD20" s="87"/>
      <c r="AE20" s="87"/>
      <c r="AF20" s="87"/>
      <c r="AG20" s="96"/>
      <c r="AH20" s="96"/>
      <c r="AI20" s="87"/>
      <c r="AK20" s="139"/>
      <c r="AL20" s="140"/>
      <c r="AM20" s="140"/>
      <c r="AN20" s="141"/>
    </row>
    <row r="21" spans="2:40" x14ac:dyDescent="0.25">
      <c r="B21" s="206">
        <v>41641.5</v>
      </c>
      <c r="C21" s="85">
        <v>5.21</v>
      </c>
      <c r="D21" s="86"/>
      <c r="E21" s="86"/>
      <c r="F21" s="87"/>
      <c r="G21" s="101">
        <v>19</v>
      </c>
      <c r="H21" s="89" t="s">
        <v>272</v>
      </c>
      <c r="I21" s="89" t="s">
        <v>273</v>
      </c>
      <c r="J21" s="90" t="s">
        <v>274</v>
      </c>
      <c r="K21" s="89" t="s">
        <v>273</v>
      </c>
      <c r="L21" s="90">
        <v>20</v>
      </c>
      <c r="M21" s="89" t="s">
        <v>272</v>
      </c>
      <c r="N21" s="92">
        <v>1</v>
      </c>
      <c r="O21" s="93">
        <f t="shared" si="0"/>
        <v>2.13</v>
      </c>
      <c r="P21" s="94">
        <f t="shared" si="1"/>
        <v>0</v>
      </c>
      <c r="Q21" s="94">
        <f t="shared" si="2"/>
        <v>1</v>
      </c>
      <c r="R21" s="87"/>
      <c r="S21" s="87"/>
      <c r="T21" s="87"/>
      <c r="U21" s="87"/>
      <c r="V21" s="87"/>
      <c r="W21" s="87"/>
      <c r="X21" s="87"/>
      <c r="Y21" s="87"/>
      <c r="Z21" s="87"/>
      <c r="AA21" s="87"/>
      <c r="AB21" s="87"/>
      <c r="AC21" s="87"/>
      <c r="AD21" s="87"/>
      <c r="AE21" s="87"/>
      <c r="AF21" s="87"/>
      <c r="AG21" s="96"/>
      <c r="AH21" s="96"/>
      <c r="AI21" s="87"/>
      <c r="AK21" s="139"/>
      <c r="AL21" s="140"/>
      <c r="AM21" s="140"/>
      <c r="AN21" s="141"/>
    </row>
    <row r="22" spans="2:40" x14ac:dyDescent="0.25">
      <c r="B22" s="206">
        <v>41641.583333333336</v>
      </c>
      <c r="C22" s="85">
        <v>5.21</v>
      </c>
      <c r="D22" s="86"/>
      <c r="E22" s="86"/>
      <c r="F22" s="87"/>
      <c r="G22" s="87"/>
      <c r="H22" s="87"/>
      <c r="I22" s="87"/>
      <c r="J22" s="96"/>
      <c r="K22" s="87"/>
      <c r="L22" s="87"/>
      <c r="M22" s="87"/>
      <c r="N22" s="87"/>
      <c r="O22" s="87"/>
      <c r="P22" s="94"/>
      <c r="Q22" s="94"/>
      <c r="R22" s="87"/>
      <c r="S22" s="87"/>
      <c r="T22" s="87"/>
      <c r="U22" s="87"/>
      <c r="V22" s="87"/>
      <c r="W22" s="87"/>
      <c r="X22" s="87"/>
      <c r="Y22" s="87"/>
      <c r="Z22" s="87"/>
      <c r="AA22" s="87"/>
      <c r="AB22" s="87"/>
      <c r="AC22" s="87"/>
      <c r="AD22" s="87"/>
      <c r="AE22" s="87"/>
      <c r="AF22" s="87"/>
      <c r="AG22" s="96"/>
      <c r="AH22" s="96"/>
      <c r="AI22" s="87"/>
      <c r="AK22" s="139"/>
      <c r="AL22" s="140"/>
      <c r="AM22" s="140"/>
      <c r="AN22" s="141"/>
    </row>
    <row r="23" spans="2:40" x14ac:dyDescent="0.25">
      <c r="B23" s="206">
        <v>41641.666666666664</v>
      </c>
      <c r="C23" s="85">
        <v>5.19</v>
      </c>
      <c r="D23" s="86"/>
      <c r="E23" s="86"/>
      <c r="F23" s="87"/>
      <c r="G23" s="87"/>
      <c r="H23" s="87"/>
      <c r="I23" s="87"/>
      <c r="J23" s="96"/>
      <c r="K23" s="87"/>
      <c r="L23" s="87"/>
      <c r="M23" s="134" t="s">
        <v>482</v>
      </c>
      <c r="N23" s="92">
        <v>0</v>
      </c>
      <c r="O23" s="87"/>
      <c r="P23" s="94"/>
      <c r="Q23" s="94"/>
      <c r="R23" s="87"/>
      <c r="S23" s="87"/>
      <c r="T23" s="87"/>
      <c r="U23" s="87"/>
      <c r="V23" s="87"/>
      <c r="W23" s="87"/>
      <c r="X23" s="87"/>
      <c r="Y23" s="87"/>
      <c r="Z23" s="87"/>
      <c r="AA23" s="87"/>
      <c r="AB23" s="87"/>
      <c r="AC23" s="87"/>
      <c r="AD23" s="87"/>
      <c r="AE23" s="87"/>
      <c r="AF23" s="87"/>
      <c r="AG23" s="96"/>
      <c r="AH23" s="96"/>
      <c r="AI23" s="87"/>
      <c r="AK23" s="139"/>
      <c r="AL23" s="140"/>
      <c r="AM23" s="140"/>
      <c r="AN23" s="141"/>
    </row>
    <row r="24" spans="2:40" x14ac:dyDescent="0.25">
      <c r="B24" s="206">
        <v>41641.75</v>
      </c>
      <c r="C24" s="85">
        <v>5.18</v>
      </c>
      <c r="D24" s="86"/>
      <c r="E24" s="86"/>
      <c r="F24" s="87"/>
      <c r="G24" s="87"/>
      <c r="H24" s="87"/>
      <c r="I24" s="87"/>
      <c r="J24" s="96"/>
      <c r="K24" s="87"/>
      <c r="L24" s="87"/>
      <c r="M24" s="87"/>
      <c r="N24" s="87"/>
      <c r="O24" s="87"/>
      <c r="P24" s="94"/>
      <c r="Q24" s="94"/>
      <c r="R24" s="87"/>
      <c r="S24" s="87"/>
      <c r="T24" s="87"/>
      <c r="U24" s="87"/>
      <c r="V24" s="87"/>
      <c r="W24" s="87"/>
      <c r="X24" s="87"/>
      <c r="Y24" s="87"/>
      <c r="Z24" s="87"/>
      <c r="AA24" s="87"/>
      <c r="AB24" s="87"/>
      <c r="AC24" s="87"/>
      <c r="AD24" s="87"/>
      <c r="AE24" s="87"/>
      <c r="AF24" s="87"/>
      <c r="AG24" s="96"/>
      <c r="AH24" s="96"/>
      <c r="AI24" s="87"/>
      <c r="AK24" s="139"/>
      <c r="AL24" s="140"/>
      <c r="AM24" s="140"/>
      <c r="AN24" s="141"/>
    </row>
    <row r="25" spans="2:40" x14ac:dyDescent="0.25">
      <c r="B25" s="206">
        <v>41641.833333333336</v>
      </c>
      <c r="C25" s="85">
        <v>5.15</v>
      </c>
      <c r="D25" s="86"/>
      <c r="E25" s="86"/>
      <c r="F25" s="87"/>
      <c r="G25" s="87"/>
      <c r="H25" s="87"/>
      <c r="I25" s="87"/>
      <c r="J25" s="96"/>
      <c r="K25" s="87"/>
      <c r="L25" s="87"/>
      <c r="M25" s="87"/>
      <c r="N25" s="87"/>
      <c r="O25" s="87"/>
      <c r="P25" s="94"/>
      <c r="Q25" s="94"/>
      <c r="R25" s="87"/>
      <c r="S25" s="87"/>
      <c r="T25" s="87"/>
      <c r="U25" s="87"/>
      <c r="V25" s="87"/>
      <c r="W25" s="87"/>
      <c r="X25" s="87"/>
      <c r="Y25" s="87"/>
      <c r="Z25" s="87"/>
      <c r="AA25" s="87"/>
      <c r="AB25" s="87"/>
      <c r="AC25" s="87"/>
      <c r="AD25" s="87"/>
      <c r="AE25" s="87"/>
      <c r="AF25" s="87"/>
      <c r="AG25" s="96"/>
      <c r="AH25" s="96"/>
      <c r="AI25" s="87"/>
      <c r="AK25" s="139"/>
      <c r="AL25" s="140"/>
      <c r="AM25" s="140"/>
      <c r="AN25" s="141"/>
    </row>
    <row r="26" spans="2:40" x14ac:dyDescent="0.25">
      <c r="B26" s="206">
        <v>41641.916666666664</v>
      </c>
      <c r="C26" s="85">
        <v>5.1100000000000003</v>
      </c>
      <c r="D26" s="86"/>
      <c r="E26" s="86"/>
      <c r="F26" s="87"/>
      <c r="G26" s="87"/>
      <c r="H26" s="87"/>
      <c r="I26" s="87"/>
      <c r="J26" s="96"/>
      <c r="K26" s="87"/>
      <c r="L26" s="87"/>
      <c r="M26" s="87"/>
      <c r="N26" s="87"/>
      <c r="O26" s="87"/>
      <c r="P26" s="94"/>
      <c r="Q26" s="94"/>
      <c r="R26" s="87"/>
      <c r="S26" s="87"/>
      <c r="T26" s="87"/>
      <c r="U26" s="87"/>
      <c r="V26" s="87"/>
      <c r="W26" s="87"/>
      <c r="X26" s="87"/>
      <c r="Y26" s="87"/>
      <c r="Z26" s="87"/>
      <c r="AA26" s="87"/>
      <c r="AB26" s="87"/>
      <c r="AC26" s="87"/>
      <c r="AD26" s="87"/>
      <c r="AE26" s="87"/>
      <c r="AF26" s="87"/>
      <c r="AG26" s="96"/>
      <c r="AH26" s="96"/>
      <c r="AI26" s="87"/>
      <c r="AK26" s="139"/>
      <c r="AL26" s="140"/>
      <c r="AM26" s="140"/>
      <c r="AN26" s="141"/>
    </row>
    <row r="27" spans="2:40" x14ac:dyDescent="0.25">
      <c r="B27" s="206">
        <v>41642</v>
      </c>
      <c r="C27" s="85">
        <v>5.09</v>
      </c>
      <c r="D27" s="86"/>
      <c r="E27" s="86"/>
      <c r="F27" s="87"/>
      <c r="G27" s="87"/>
      <c r="H27" s="87"/>
      <c r="I27" s="87"/>
      <c r="J27" s="96"/>
      <c r="K27" s="87"/>
      <c r="L27" s="87"/>
      <c r="M27" s="87"/>
      <c r="N27" s="87"/>
      <c r="O27" s="87"/>
      <c r="P27" s="94"/>
      <c r="Q27" s="94"/>
      <c r="R27" s="87"/>
      <c r="S27" s="87"/>
      <c r="T27" s="87"/>
      <c r="U27" s="87"/>
      <c r="V27" s="87"/>
      <c r="W27" s="87"/>
      <c r="X27" s="87"/>
      <c r="Y27" s="87"/>
      <c r="Z27" s="87"/>
      <c r="AA27" s="87"/>
      <c r="AB27" s="87"/>
      <c r="AC27" s="87"/>
      <c r="AD27" s="87"/>
      <c r="AE27" s="87"/>
      <c r="AF27" s="87"/>
      <c r="AG27" s="96"/>
      <c r="AH27" s="96"/>
      <c r="AI27" s="87"/>
      <c r="AK27" s="139"/>
      <c r="AL27" s="140"/>
      <c r="AM27" s="140"/>
      <c r="AN27" s="141"/>
    </row>
    <row r="28" spans="2:40" x14ac:dyDescent="0.25">
      <c r="B28" s="206">
        <v>41642.083333333336</v>
      </c>
      <c r="C28" s="85">
        <v>5.07</v>
      </c>
      <c r="D28" s="86"/>
      <c r="E28" s="86"/>
      <c r="F28" s="87"/>
      <c r="G28" s="87"/>
      <c r="H28" s="87"/>
      <c r="I28" s="87"/>
      <c r="J28" s="96"/>
      <c r="K28" s="87"/>
      <c r="L28" s="87"/>
      <c r="M28" s="87"/>
      <c r="N28" s="87"/>
      <c r="O28" s="87"/>
      <c r="P28" s="94"/>
      <c r="Q28" s="94"/>
      <c r="R28" s="87"/>
      <c r="S28" s="87"/>
      <c r="T28" s="87"/>
      <c r="U28" s="87"/>
      <c r="V28" s="87"/>
      <c r="W28" s="87"/>
      <c r="X28" s="87"/>
      <c r="Y28" s="87"/>
      <c r="Z28" s="87"/>
      <c r="AA28" s="87"/>
      <c r="AB28" s="87"/>
      <c r="AC28" s="87"/>
      <c r="AD28" s="87"/>
      <c r="AE28" s="87"/>
      <c r="AF28" s="87"/>
      <c r="AG28" s="96"/>
      <c r="AH28" s="96"/>
      <c r="AI28" s="87"/>
      <c r="AK28" s="139"/>
      <c r="AL28" s="140"/>
      <c r="AM28" s="140"/>
      <c r="AN28" s="141"/>
    </row>
    <row r="29" spans="2:40" x14ac:dyDescent="0.25">
      <c r="B29" s="206">
        <v>41642.166666666664</v>
      </c>
      <c r="C29" s="85">
        <v>5.0599999999999996</v>
      </c>
      <c r="D29" s="86"/>
      <c r="E29" s="86"/>
      <c r="F29" s="87"/>
      <c r="G29" s="87"/>
      <c r="H29" s="87"/>
      <c r="I29" s="87"/>
      <c r="J29" s="96"/>
      <c r="K29" s="87"/>
      <c r="L29" s="87"/>
      <c r="M29" s="87"/>
      <c r="N29" s="87"/>
      <c r="O29" s="87"/>
      <c r="P29" s="94"/>
      <c r="Q29" s="94"/>
      <c r="R29" s="87"/>
      <c r="S29" s="87"/>
      <c r="T29" s="87"/>
      <c r="U29" s="87"/>
      <c r="V29" s="87"/>
      <c r="W29" s="87"/>
      <c r="X29" s="87"/>
      <c r="Y29" s="87"/>
      <c r="Z29" s="87"/>
      <c r="AA29" s="87"/>
      <c r="AB29" s="87"/>
      <c r="AC29" s="87"/>
      <c r="AD29" s="87"/>
      <c r="AE29" s="87"/>
      <c r="AF29" s="87"/>
      <c r="AG29" s="96"/>
      <c r="AH29" s="96"/>
      <c r="AI29" s="87"/>
      <c r="AK29" s="139"/>
      <c r="AL29" s="140"/>
      <c r="AM29" s="140"/>
      <c r="AN29" s="141"/>
    </row>
    <row r="30" spans="2:40" x14ac:dyDescent="0.25">
      <c r="B30" s="206">
        <v>41642.25</v>
      </c>
      <c r="C30" s="85">
        <v>5.05</v>
      </c>
      <c r="D30" s="86"/>
      <c r="E30" s="86"/>
      <c r="F30" s="87"/>
      <c r="G30" s="87"/>
      <c r="H30" s="87"/>
      <c r="I30" s="87"/>
      <c r="J30" s="96"/>
      <c r="K30" s="87"/>
      <c r="L30" s="87"/>
      <c r="M30" s="87"/>
      <c r="N30" s="87"/>
      <c r="O30" s="87"/>
      <c r="P30" s="94"/>
      <c r="Q30" s="94"/>
      <c r="R30" s="87"/>
      <c r="S30" s="87"/>
      <c r="T30" s="87"/>
      <c r="U30" s="87"/>
      <c r="V30" s="87"/>
      <c r="W30" s="87"/>
      <c r="X30" s="87"/>
      <c r="Y30" s="87"/>
      <c r="Z30" s="87"/>
      <c r="AA30" s="87"/>
      <c r="AB30" s="87"/>
      <c r="AC30" s="87"/>
      <c r="AD30" s="87"/>
      <c r="AE30" s="87"/>
      <c r="AF30" s="87"/>
      <c r="AG30" s="96"/>
      <c r="AH30" s="96"/>
      <c r="AI30" s="87"/>
      <c r="AK30" s="139"/>
      <c r="AL30" s="140"/>
      <c r="AM30" s="140"/>
      <c r="AN30" s="141"/>
    </row>
    <row r="31" spans="2:40" x14ac:dyDescent="0.25">
      <c r="B31" s="206">
        <v>41642.333333333336</v>
      </c>
      <c r="C31" s="85">
        <v>5.04</v>
      </c>
      <c r="D31" s="86"/>
      <c r="E31" s="86"/>
      <c r="F31" s="87"/>
      <c r="G31" s="87"/>
      <c r="H31" s="87"/>
      <c r="I31" s="87"/>
      <c r="J31" s="96"/>
      <c r="K31" s="87"/>
      <c r="L31" s="87"/>
      <c r="M31" s="87"/>
      <c r="N31" s="87"/>
      <c r="O31" s="87"/>
      <c r="P31" s="94"/>
      <c r="Q31" s="94"/>
      <c r="R31" s="87"/>
      <c r="S31" s="87"/>
      <c r="T31" s="87"/>
      <c r="U31" s="87"/>
      <c r="V31" s="87"/>
      <c r="W31" s="87"/>
      <c r="X31" s="87"/>
      <c r="Y31" s="87"/>
      <c r="Z31" s="87"/>
      <c r="AA31" s="87"/>
      <c r="AB31" s="87"/>
      <c r="AC31" s="87"/>
      <c r="AD31" s="87"/>
      <c r="AE31" s="87"/>
      <c r="AF31" s="87"/>
      <c r="AG31" s="96"/>
      <c r="AH31" s="96"/>
      <c r="AI31" s="87"/>
      <c r="AK31" s="139"/>
      <c r="AL31" s="140"/>
      <c r="AM31" s="140"/>
      <c r="AN31" s="141"/>
    </row>
    <row r="32" spans="2:40" x14ac:dyDescent="0.25">
      <c r="B32" s="206">
        <v>41642.416666666664</v>
      </c>
      <c r="C32" s="85">
        <v>5.03</v>
      </c>
      <c r="D32" s="86"/>
      <c r="E32" s="86"/>
      <c r="F32" s="87"/>
      <c r="G32" s="87"/>
      <c r="H32" s="87"/>
      <c r="I32" s="87"/>
      <c r="J32" s="96"/>
      <c r="K32" s="87"/>
      <c r="L32" s="87"/>
      <c r="M32" s="87"/>
      <c r="N32" s="87"/>
      <c r="O32" s="87"/>
      <c r="P32" s="94"/>
      <c r="Q32" s="94"/>
      <c r="R32" s="87"/>
      <c r="S32" s="87"/>
      <c r="T32" s="87"/>
      <c r="U32" s="87"/>
      <c r="V32" s="87"/>
      <c r="W32" s="87"/>
      <c r="X32" s="87"/>
      <c r="Y32" s="87"/>
      <c r="Z32" s="87"/>
      <c r="AA32" s="87"/>
      <c r="AB32" s="87"/>
      <c r="AC32" s="87"/>
      <c r="AD32" s="87"/>
      <c r="AE32" s="87"/>
      <c r="AF32" s="87"/>
      <c r="AG32" s="96"/>
      <c r="AH32" s="96"/>
      <c r="AI32" s="87"/>
      <c r="AK32" s="139"/>
      <c r="AL32" s="140"/>
      <c r="AM32" s="140"/>
      <c r="AN32" s="141"/>
    </row>
    <row r="33" spans="2:40" x14ac:dyDescent="0.25">
      <c r="B33" s="206">
        <v>41642.5</v>
      </c>
      <c r="C33" s="85">
        <v>5.0199999999999996</v>
      </c>
      <c r="D33" s="86"/>
      <c r="E33" s="86"/>
      <c r="F33" s="87"/>
      <c r="G33" s="87"/>
      <c r="H33" s="87"/>
      <c r="I33" s="87"/>
      <c r="J33" s="96"/>
      <c r="K33" s="87"/>
      <c r="L33" s="87"/>
      <c r="M33" s="87"/>
      <c r="N33" s="87"/>
      <c r="O33" s="87"/>
      <c r="P33" s="94"/>
      <c r="Q33" s="94"/>
      <c r="R33" s="87"/>
      <c r="S33" s="87"/>
      <c r="T33" s="87"/>
      <c r="U33" s="87"/>
      <c r="V33" s="87"/>
      <c r="W33" s="87"/>
      <c r="X33" s="87"/>
      <c r="Y33" s="87"/>
      <c r="Z33" s="87"/>
      <c r="AA33" s="87"/>
      <c r="AB33" s="87"/>
      <c r="AC33" s="87"/>
      <c r="AD33" s="87"/>
      <c r="AE33" s="87"/>
      <c r="AF33" s="87"/>
      <c r="AG33" s="96"/>
      <c r="AH33" s="96"/>
      <c r="AI33" s="87"/>
      <c r="AK33" s="139"/>
      <c r="AL33" s="140"/>
      <c r="AM33" s="140"/>
      <c r="AN33" s="141"/>
    </row>
    <row r="34" spans="2:40" x14ac:dyDescent="0.25">
      <c r="B34" s="206">
        <v>41642.583333333336</v>
      </c>
      <c r="C34" s="85">
        <v>5.01</v>
      </c>
      <c r="D34" s="86"/>
      <c r="E34" s="86"/>
      <c r="F34" s="87"/>
      <c r="G34" s="87"/>
      <c r="H34" s="87"/>
      <c r="I34" s="87"/>
      <c r="J34" s="96"/>
      <c r="K34" s="87"/>
      <c r="L34" s="87"/>
      <c r="M34" s="87"/>
      <c r="N34" s="87"/>
      <c r="O34" s="87"/>
      <c r="P34" s="94"/>
      <c r="Q34" s="94"/>
      <c r="R34" s="87"/>
      <c r="S34" s="87"/>
      <c r="T34" s="87"/>
      <c r="U34" s="87"/>
      <c r="V34" s="87"/>
      <c r="W34" s="87"/>
      <c r="X34" s="87"/>
      <c r="Y34" s="87"/>
      <c r="Z34" s="87"/>
      <c r="AA34" s="87"/>
      <c r="AB34" s="87"/>
      <c r="AC34" s="87"/>
      <c r="AD34" s="87"/>
      <c r="AE34" s="87"/>
      <c r="AF34" s="87"/>
      <c r="AG34" s="96"/>
      <c r="AH34" s="96"/>
      <c r="AI34" s="87"/>
      <c r="AK34" s="139"/>
      <c r="AL34" s="140"/>
      <c r="AM34" s="140"/>
      <c r="AN34" s="141"/>
    </row>
    <row r="35" spans="2:40" x14ac:dyDescent="0.25">
      <c r="B35" s="206">
        <v>41642.666666666664</v>
      </c>
      <c r="C35" s="85">
        <v>5</v>
      </c>
      <c r="D35" s="86"/>
      <c r="E35" s="86"/>
      <c r="F35" s="87"/>
      <c r="G35" s="87"/>
      <c r="H35" s="87"/>
      <c r="I35" s="87"/>
      <c r="J35" s="96"/>
      <c r="K35" s="87"/>
      <c r="L35" s="87"/>
      <c r="M35" s="87"/>
      <c r="N35" s="87"/>
      <c r="O35" s="87"/>
      <c r="P35" s="94"/>
      <c r="Q35" s="94"/>
      <c r="R35" s="87"/>
      <c r="S35" s="87"/>
      <c r="T35" s="87"/>
      <c r="U35" s="87"/>
      <c r="V35" s="87"/>
      <c r="W35" s="87"/>
      <c r="X35" s="87"/>
      <c r="Y35" s="87"/>
      <c r="Z35" s="87"/>
      <c r="AA35" s="87"/>
      <c r="AB35" s="87"/>
      <c r="AC35" s="87"/>
      <c r="AD35" s="87"/>
      <c r="AE35" s="87"/>
      <c r="AF35" s="87"/>
      <c r="AG35" s="96"/>
      <c r="AH35" s="96"/>
      <c r="AI35" s="87"/>
      <c r="AK35" s="139"/>
      <c r="AL35" s="140"/>
      <c r="AM35" s="140"/>
      <c r="AN35" s="141"/>
    </row>
    <row r="36" spans="2:40" x14ac:dyDescent="0.25">
      <c r="B36" s="206">
        <v>41642.75</v>
      </c>
      <c r="C36" s="85">
        <v>5.01</v>
      </c>
      <c r="D36" s="86"/>
      <c r="E36" s="86"/>
      <c r="F36" s="87"/>
      <c r="G36" s="87"/>
      <c r="H36" s="87"/>
      <c r="I36" s="87"/>
      <c r="J36" s="96"/>
      <c r="K36" s="87"/>
      <c r="L36" s="87"/>
      <c r="M36" s="87"/>
      <c r="N36" s="87"/>
      <c r="O36" s="87"/>
      <c r="P36" s="94"/>
      <c r="Q36" s="94"/>
      <c r="R36" s="87"/>
      <c r="S36" s="87"/>
      <c r="T36" s="87"/>
      <c r="U36" s="87"/>
      <c r="V36" s="87"/>
      <c r="W36" s="87"/>
      <c r="X36" s="87"/>
      <c r="Y36" s="87"/>
      <c r="Z36" s="87"/>
      <c r="AA36" s="87"/>
      <c r="AB36" s="87"/>
      <c r="AC36" s="87"/>
      <c r="AD36" s="87"/>
      <c r="AE36" s="87"/>
      <c r="AF36" s="87"/>
      <c r="AG36" s="96"/>
      <c r="AH36" s="96"/>
      <c r="AI36" s="87"/>
      <c r="AK36" s="139"/>
      <c r="AL36" s="140"/>
      <c r="AM36" s="140"/>
      <c r="AN36" s="141"/>
    </row>
    <row r="37" spans="2:40" x14ac:dyDescent="0.25">
      <c r="B37" s="206">
        <v>41642.833333333336</v>
      </c>
      <c r="C37" s="85">
        <v>5</v>
      </c>
      <c r="D37" s="86"/>
      <c r="E37" s="86"/>
      <c r="F37" s="87"/>
      <c r="G37" s="87"/>
      <c r="H37" s="87"/>
      <c r="I37" s="87"/>
      <c r="J37" s="96"/>
      <c r="K37" s="87"/>
      <c r="L37" s="87"/>
      <c r="M37" s="87"/>
      <c r="N37" s="87"/>
      <c r="O37" s="87"/>
      <c r="P37" s="94"/>
      <c r="Q37" s="94"/>
      <c r="R37" s="87"/>
      <c r="S37" s="87"/>
      <c r="T37" s="87"/>
      <c r="U37" s="87"/>
      <c r="V37" s="87"/>
      <c r="W37" s="87"/>
      <c r="X37" s="87"/>
      <c r="Y37" s="87"/>
      <c r="Z37" s="87"/>
      <c r="AA37" s="87"/>
      <c r="AB37" s="87"/>
      <c r="AC37" s="87"/>
      <c r="AD37" s="87"/>
      <c r="AE37" s="87"/>
      <c r="AF37" s="87"/>
      <c r="AG37" s="96"/>
      <c r="AH37" s="96"/>
      <c r="AI37" s="87"/>
      <c r="AK37" s="139"/>
      <c r="AL37" s="140"/>
      <c r="AM37" s="140"/>
      <c r="AN37" s="141"/>
    </row>
    <row r="38" spans="2:40" x14ac:dyDescent="0.25">
      <c r="B38" s="206">
        <v>41642.916666666664</v>
      </c>
      <c r="C38" s="85">
        <v>5.01</v>
      </c>
      <c r="D38" s="86"/>
      <c r="E38" s="86"/>
      <c r="F38" s="87"/>
      <c r="G38" s="87"/>
      <c r="H38" s="87"/>
      <c r="I38" s="87"/>
      <c r="J38" s="96"/>
      <c r="K38" s="87"/>
      <c r="L38" s="87"/>
      <c r="M38" s="87"/>
      <c r="N38" s="87"/>
      <c r="O38" s="87"/>
      <c r="P38" s="94"/>
      <c r="Q38" s="94"/>
      <c r="R38" s="87"/>
      <c r="S38" s="87"/>
      <c r="T38" s="87"/>
      <c r="U38" s="87"/>
      <c r="V38" s="87"/>
      <c r="W38" s="87"/>
      <c r="X38" s="87"/>
      <c r="Y38" s="87"/>
      <c r="Z38" s="87"/>
      <c r="AA38" s="87"/>
      <c r="AB38" s="87"/>
      <c r="AC38" s="87"/>
      <c r="AD38" s="87"/>
      <c r="AE38" s="87"/>
      <c r="AF38" s="87"/>
      <c r="AG38" s="96"/>
      <c r="AH38" s="96"/>
      <c r="AI38" s="87"/>
      <c r="AK38" s="139"/>
      <c r="AL38" s="140"/>
      <c r="AM38" s="140"/>
      <c r="AN38" s="141"/>
    </row>
    <row r="39" spans="2:40" x14ac:dyDescent="0.25">
      <c r="B39" s="206">
        <v>41643</v>
      </c>
      <c r="C39" s="85">
        <v>4.9800000000000004</v>
      </c>
      <c r="D39" s="86"/>
      <c r="E39" s="86"/>
      <c r="F39" s="87"/>
      <c r="G39" s="87"/>
      <c r="H39" s="87"/>
      <c r="I39" s="87"/>
      <c r="J39" s="96"/>
      <c r="K39" s="87"/>
      <c r="L39" s="87"/>
      <c r="M39" s="87"/>
      <c r="N39" s="87"/>
      <c r="O39" s="87"/>
      <c r="P39" s="94"/>
      <c r="Q39" s="94"/>
      <c r="R39" s="87"/>
      <c r="S39" s="87"/>
      <c r="T39" s="87"/>
      <c r="U39" s="87"/>
      <c r="V39" s="87"/>
      <c r="W39" s="87"/>
      <c r="X39" s="87"/>
      <c r="Y39" s="87"/>
      <c r="Z39" s="87"/>
      <c r="AA39" s="87"/>
      <c r="AB39" s="87"/>
      <c r="AC39" s="87"/>
      <c r="AD39" s="87"/>
      <c r="AE39" s="87"/>
      <c r="AF39" s="87"/>
      <c r="AG39" s="96"/>
      <c r="AH39" s="96"/>
      <c r="AI39" s="87"/>
      <c r="AK39" s="139"/>
      <c r="AL39" s="140"/>
      <c r="AM39" s="140"/>
      <c r="AN39" s="141"/>
    </row>
    <row r="40" spans="2:40" x14ac:dyDescent="0.25">
      <c r="B40" s="206">
        <v>41643.083333333336</v>
      </c>
      <c r="C40" s="85">
        <v>5</v>
      </c>
      <c r="D40" s="86"/>
      <c r="E40" s="86"/>
      <c r="F40" s="87"/>
      <c r="G40" s="87"/>
      <c r="H40" s="87"/>
      <c r="I40" s="87"/>
      <c r="J40" s="96"/>
      <c r="K40" s="87"/>
      <c r="L40" s="87"/>
      <c r="M40" s="87"/>
      <c r="N40" s="87"/>
      <c r="O40" s="87"/>
      <c r="P40" s="94"/>
      <c r="Q40" s="94"/>
      <c r="R40" s="87"/>
      <c r="S40" s="87"/>
      <c r="T40" s="87"/>
      <c r="U40" s="87"/>
      <c r="V40" s="87"/>
      <c r="W40" s="87"/>
      <c r="X40" s="87"/>
      <c r="Y40" s="87"/>
      <c r="Z40" s="87"/>
      <c r="AA40" s="87"/>
      <c r="AB40" s="87"/>
      <c r="AC40" s="87"/>
      <c r="AD40" s="87"/>
      <c r="AE40" s="87"/>
      <c r="AF40" s="87"/>
      <c r="AG40" s="96"/>
      <c r="AH40" s="96"/>
      <c r="AI40" s="87"/>
      <c r="AK40" s="139"/>
      <c r="AL40" s="140"/>
      <c r="AM40" s="140"/>
      <c r="AN40" s="141"/>
    </row>
    <row r="41" spans="2:40" x14ac:dyDescent="0.25">
      <c r="B41" s="206">
        <v>41643.166666666664</v>
      </c>
      <c r="C41" s="85">
        <v>5</v>
      </c>
      <c r="D41" s="86"/>
      <c r="E41" s="86"/>
      <c r="F41" s="87"/>
      <c r="G41" s="87"/>
      <c r="H41" s="87"/>
      <c r="I41" s="87"/>
      <c r="J41" s="96"/>
      <c r="K41" s="87"/>
      <c r="L41" s="87"/>
      <c r="M41" s="87"/>
      <c r="N41" s="87"/>
      <c r="O41" s="87"/>
      <c r="P41" s="94"/>
      <c r="Q41" s="94"/>
      <c r="R41" s="87"/>
      <c r="S41" s="87"/>
      <c r="T41" s="87"/>
      <c r="U41" s="87"/>
      <c r="V41" s="87"/>
      <c r="W41" s="87"/>
      <c r="X41" s="87"/>
      <c r="Y41" s="87"/>
      <c r="Z41" s="87"/>
      <c r="AA41" s="87"/>
      <c r="AB41" s="87"/>
      <c r="AC41" s="87"/>
      <c r="AD41" s="87"/>
      <c r="AE41" s="87"/>
      <c r="AF41" s="87"/>
      <c r="AG41" s="96"/>
      <c r="AH41" s="96"/>
      <c r="AI41" s="87"/>
      <c r="AK41" s="139"/>
      <c r="AL41" s="140"/>
      <c r="AM41" s="140"/>
      <c r="AN41" s="141"/>
    </row>
    <row r="42" spans="2:40" x14ac:dyDescent="0.25">
      <c r="B42" s="206">
        <v>41643.25</v>
      </c>
      <c r="C42" s="85">
        <v>4.9800000000000004</v>
      </c>
      <c r="D42" s="86"/>
      <c r="E42" s="86"/>
      <c r="F42" s="87"/>
      <c r="G42" s="87"/>
      <c r="H42" s="87"/>
      <c r="I42" s="87"/>
      <c r="J42" s="96"/>
      <c r="K42" s="87"/>
      <c r="L42" s="87"/>
      <c r="M42" s="87"/>
      <c r="N42" s="87"/>
      <c r="O42" s="87"/>
      <c r="P42" s="94"/>
      <c r="Q42" s="94"/>
      <c r="R42" s="87"/>
      <c r="S42" s="87"/>
      <c r="T42" s="87"/>
      <c r="U42" s="87"/>
      <c r="V42" s="87"/>
      <c r="W42" s="87"/>
      <c r="X42" s="87"/>
      <c r="Y42" s="87"/>
      <c r="Z42" s="87"/>
      <c r="AA42" s="87"/>
      <c r="AB42" s="87"/>
      <c r="AC42" s="87"/>
      <c r="AD42" s="87"/>
      <c r="AE42" s="87"/>
      <c r="AF42" s="87"/>
      <c r="AG42" s="96"/>
      <c r="AH42" s="96"/>
      <c r="AI42" s="87"/>
      <c r="AK42" s="139"/>
      <c r="AL42" s="140"/>
      <c r="AM42" s="140"/>
      <c r="AN42" s="141"/>
    </row>
    <row r="43" spans="2:40" x14ac:dyDescent="0.25">
      <c r="B43" s="206">
        <v>41643.333333333336</v>
      </c>
      <c r="C43" s="85">
        <v>4.9800000000000004</v>
      </c>
      <c r="D43" s="86"/>
      <c r="E43" s="86"/>
      <c r="F43" s="87"/>
      <c r="G43" s="87"/>
      <c r="H43" s="87"/>
      <c r="I43" s="87"/>
      <c r="J43" s="96"/>
      <c r="K43" s="87"/>
      <c r="L43" s="87"/>
      <c r="M43" s="87"/>
      <c r="N43" s="87"/>
      <c r="O43" s="87"/>
      <c r="P43" s="94"/>
      <c r="Q43" s="94"/>
      <c r="R43" s="87"/>
      <c r="S43" s="87"/>
      <c r="T43" s="87"/>
      <c r="U43" s="87"/>
      <c r="V43" s="87"/>
      <c r="W43" s="87"/>
      <c r="X43" s="87"/>
      <c r="Y43" s="87"/>
      <c r="Z43" s="87"/>
      <c r="AA43" s="87"/>
      <c r="AB43" s="87"/>
      <c r="AC43" s="87"/>
      <c r="AD43" s="87"/>
      <c r="AE43" s="87"/>
      <c r="AF43" s="87"/>
      <c r="AG43" s="96"/>
      <c r="AH43" s="96"/>
      <c r="AI43" s="87"/>
      <c r="AK43" s="139"/>
      <c r="AL43" s="140"/>
      <c r="AM43" s="140"/>
      <c r="AN43" s="141"/>
    </row>
    <row r="44" spans="2:40" x14ac:dyDescent="0.25">
      <c r="B44" s="206">
        <v>41643.416666666664</v>
      </c>
      <c r="C44" s="85">
        <v>4.99</v>
      </c>
      <c r="D44" s="86"/>
      <c r="E44" s="86"/>
      <c r="F44" s="87"/>
      <c r="G44" s="87"/>
      <c r="H44" s="87"/>
      <c r="I44" s="87"/>
      <c r="J44" s="96"/>
      <c r="K44" s="87"/>
      <c r="L44" s="87"/>
      <c r="M44" s="87"/>
      <c r="N44" s="87"/>
      <c r="O44" s="87"/>
      <c r="P44" s="94"/>
      <c r="Q44" s="94"/>
      <c r="R44" s="87"/>
      <c r="S44" s="87"/>
      <c r="T44" s="87"/>
      <c r="U44" s="87"/>
      <c r="V44" s="87"/>
      <c r="W44" s="87"/>
      <c r="X44" s="87"/>
      <c r="Y44" s="87"/>
      <c r="Z44" s="87"/>
      <c r="AA44" s="87"/>
      <c r="AB44" s="87"/>
      <c r="AC44" s="87"/>
      <c r="AD44" s="87"/>
      <c r="AE44" s="87"/>
      <c r="AF44" s="87"/>
      <c r="AG44" s="96"/>
      <c r="AH44" s="96"/>
      <c r="AI44" s="87"/>
      <c r="AK44" s="139"/>
      <c r="AL44" s="140"/>
      <c r="AM44" s="140"/>
      <c r="AN44" s="141"/>
    </row>
    <row r="45" spans="2:40" x14ac:dyDescent="0.25">
      <c r="B45" s="206">
        <v>41643.5</v>
      </c>
      <c r="C45" s="85">
        <v>4.97</v>
      </c>
      <c r="D45" s="86"/>
      <c r="E45" s="86"/>
      <c r="F45" s="87"/>
      <c r="G45" s="87"/>
      <c r="H45" s="87"/>
      <c r="I45" s="87"/>
      <c r="J45" s="96"/>
      <c r="K45" s="87"/>
      <c r="L45" s="87"/>
      <c r="M45" s="87"/>
      <c r="N45" s="87"/>
      <c r="O45" s="87"/>
      <c r="P45" s="94"/>
      <c r="Q45" s="94"/>
      <c r="R45" s="87"/>
      <c r="S45" s="87"/>
      <c r="T45" s="87"/>
      <c r="U45" s="87"/>
      <c r="V45" s="87"/>
      <c r="W45" s="87"/>
      <c r="X45" s="87"/>
      <c r="Y45" s="87"/>
      <c r="Z45" s="87"/>
      <c r="AA45" s="87"/>
      <c r="AB45" s="87"/>
      <c r="AC45" s="87"/>
      <c r="AD45" s="87"/>
      <c r="AE45" s="87"/>
      <c r="AF45" s="87"/>
      <c r="AG45" s="96"/>
      <c r="AH45" s="96"/>
      <c r="AI45" s="87"/>
      <c r="AK45" s="139"/>
      <c r="AL45" s="140"/>
      <c r="AM45" s="140"/>
      <c r="AN45" s="141"/>
    </row>
    <row r="46" spans="2:40" ht="15.75" thickBot="1" x14ac:dyDescent="0.3">
      <c r="B46" s="206">
        <v>41643.583333333336</v>
      </c>
      <c r="C46" s="85">
        <v>4.96</v>
      </c>
      <c r="D46" s="86"/>
      <c r="E46" s="86"/>
      <c r="F46" s="87"/>
      <c r="G46" s="87"/>
      <c r="H46" s="87"/>
      <c r="I46" s="87"/>
      <c r="J46" s="96"/>
      <c r="K46" s="87"/>
      <c r="L46" s="87"/>
      <c r="M46" s="87"/>
      <c r="N46" s="87"/>
      <c r="O46" s="87"/>
      <c r="P46" s="94"/>
      <c r="Q46" s="94"/>
      <c r="R46" s="87"/>
      <c r="S46" s="87"/>
      <c r="T46" s="87"/>
      <c r="U46" s="87"/>
      <c r="V46" s="87"/>
      <c r="W46" s="87"/>
      <c r="X46" s="87"/>
      <c r="Y46" s="87"/>
      <c r="Z46" s="87"/>
      <c r="AA46" s="87"/>
      <c r="AB46" s="87"/>
      <c r="AC46" s="87"/>
      <c r="AD46" s="87"/>
      <c r="AE46" s="87"/>
      <c r="AF46" s="87"/>
      <c r="AG46" s="96"/>
      <c r="AH46" s="96"/>
      <c r="AI46" s="87"/>
      <c r="AK46" s="142"/>
      <c r="AL46" s="143"/>
      <c r="AM46" s="143"/>
      <c r="AN46" s="144"/>
    </row>
    <row r="47" spans="2:40" ht="15.75" thickTop="1" x14ac:dyDescent="0.25">
      <c r="B47" s="206">
        <v>41643.666666666664</v>
      </c>
      <c r="C47" s="85">
        <v>4.96</v>
      </c>
      <c r="D47" s="86"/>
      <c r="E47" s="86"/>
      <c r="F47" s="87"/>
      <c r="G47" s="87"/>
      <c r="H47" s="87"/>
      <c r="I47" s="87"/>
      <c r="J47" s="96"/>
      <c r="K47" s="87"/>
      <c r="L47" s="87"/>
      <c r="M47" s="87"/>
      <c r="N47" s="87"/>
      <c r="O47" s="87"/>
      <c r="P47" s="94"/>
      <c r="Q47" s="94"/>
      <c r="R47" s="87"/>
      <c r="S47" s="87"/>
      <c r="T47" s="87"/>
      <c r="U47" s="87"/>
      <c r="V47" s="87"/>
      <c r="W47" s="87"/>
      <c r="X47" s="87"/>
      <c r="Y47" s="87"/>
      <c r="Z47" s="87"/>
      <c r="AA47" s="87"/>
      <c r="AB47" s="87"/>
      <c r="AC47" s="87"/>
      <c r="AD47" s="87"/>
      <c r="AE47" s="87"/>
      <c r="AF47" s="87"/>
      <c r="AG47" s="96"/>
      <c r="AH47" s="96"/>
      <c r="AI47" s="87"/>
    </row>
    <row r="48" spans="2:40" x14ac:dyDescent="0.25">
      <c r="B48" s="206">
        <v>41643.75</v>
      </c>
      <c r="C48" s="85">
        <v>4.96</v>
      </c>
      <c r="D48" s="86"/>
      <c r="E48" s="86"/>
      <c r="F48" s="87"/>
      <c r="G48" s="87"/>
      <c r="H48" s="87"/>
      <c r="I48" s="87"/>
      <c r="J48" s="96"/>
      <c r="K48" s="87"/>
      <c r="L48" s="87"/>
      <c r="M48" s="87"/>
      <c r="N48" s="87"/>
      <c r="O48" s="87"/>
      <c r="P48" s="94"/>
      <c r="Q48" s="94"/>
      <c r="R48" s="87"/>
      <c r="S48" s="87"/>
      <c r="T48" s="87"/>
      <c r="U48" s="87"/>
      <c r="V48" s="87"/>
      <c r="W48" s="87"/>
      <c r="X48" s="87"/>
      <c r="Y48" s="87"/>
      <c r="Z48" s="87"/>
      <c r="AA48" s="87"/>
      <c r="AB48" s="87"/>
      <c r="AC48" s="87"/>
      <c r="AD48" s="87"/>
      <c r="AE48" s="87"/>
      <c r="AF48" s="87"/>
      <c r="AG48" s="96"/>
      <c r="AH48" s="96"/>
      <c r="AI48" s="87"/>
    </row>
    <row r="49" spans="2:35" x14ac:dyDescent="0.25">
      <c r="B49" s="206">
        <v>41643.833333333336</v>
      </c>
      <c r="C49" s="85">
        <v>4.96</v>
      </c>
      <c r="D49" s="86"/>
      <c r="E49" s="86"/>
      <c r="F49" s="87"/>
      <c r="G49" s="87"/>
      <c r="H49" s="87"/>
      <c r="I49" s="87"/>
      <c r="J49" s="96"/>
      <c r="K49" s="87"/>
      <c r="L49" s="87"/>
      <c r="M49" s="87"/>
      <c r="N49" s="87"/>
      <c r="O49" s="87"/>
      <c r="P49" s="94"/>
      <c r="Q49" s="94"/>
      <c r="R49" s="87"/>
      <c r="S49" s="87"/>
      <c r="T49" s="87"/>
      <c r="U49" s="87"/>
      <c r="V49" s="87"/>
      <c r="W49" s="87"/>
      <c r="X49" s="87"/>
      <c r="Y49" s="87"/>
      <c r="Z49" s="87"/>
      <c r="AA49" s="87"/>
      <c r="AB49" s="87"/>
      <c r="AC49" s="87"/>
      <c r="AD49" s="87"/>
      <c r="AE49" s="87"/>
      <c r="AF49" s="87"/>
      <c r="AG49" s="96"/>
      <c r="AH49" s="96"/>
      <c r="AI49" s="87"/>
    </row>
    <row r="50" spans="2:35" x14ac:dyDescent="0.25">
      <c r="B50" s="206">
        <v>41643.916666666664</v>
      </c>
      <c r="C50" s="85">
        <v>4.96</v>
      </c>
      <c r="D50" s="86"/>
      <c r="E50" s="86"/>
      <c r="F50" s="87"/>
      <c r="G50" s="87"/>
      <c r="H50" s="87"/>
      <c r="I50" s="87"/>
      <c r="J50" s="96"/>
      <c r="K50" s="87"/>
      <c r="L50" s="87"/>
      <c r="M50" s="87"/>
      <c r="N50" s="87"/>
      <c r="O50" s="87"/>
      <c r="P50" s="94"/>
      <c r="Q50" s="94"/>
      <c r="R50" s="87"/>
      <c r="S50" s="87"/>
      <c r="T50" s="87"/>
      <c r="U50" s="87"/>
      <c r="V50" s="87"/>
      <c r="W50" s="87"/>
      <c r="X50" s="87"/>
      <c r="Y50" s="87"/>
      <c r="Z50" s="87"/>
      <c r="AA50" s="87"/>
      <c r="AB50" s="87"/>
      <c r="AC50" s="87"/>
      <c r="AD50" s="87"/>
      <c r="AE50" s="87"/>
      <c r="AF50" s="87"/>
      <c r="AG50" s="96"/>
      <c r="AH50" s="96"/>
      <c r="AI50" s="87"/>
    </row>
    <row r="51" spans="2:35" x14ac:dyDescent="0.25">
      <c r="B51" s="206">
        <v>41644</v>
      </c>
      <c r="C51" s="85">
        <v>4.96</v>
      </c>
      <c r="D51" s="86"/>
      <c r="E51" s="86"/>
      <c r="F51" s="87"/>
      <c r="G51" s="87"/>
      <c r="H51" s="87"/>
      <c r="I51" s="87"/>
      <c r="J51" s="96"/>
      <c r="K51" s="87"/>
      <c r="L51" s="87"/>
      <c r="M51" s="87"/>
      <c r="N51" s="87"/>
      <c r="O51" s="87"/>
      <c r="P51" s="94"/>
      <c r="Q51" s="94"/>
      <c r="R51" s="87"/>
      <c r="S51" s="87"/>
      <c r="T51" s="87"/>
      <c r="U51" s="87"/>
      <c r="V51" s="87"/>
      <c r="W51" s="87"/>
      <c r="X51" s="87"/>
      <c r="Y51" s="87"/>
      <c r="Z51" s="87"/>
      <c r="AA51" s="87"/>
      <c r="AB51" s="87"/>
      <c r="AC51" s="87"/>
      <c r="AD51" s="87"/>
      <c r="AE51" s="87"/>
      <c r="AF51" s="87"/>
      <c r="AG51" s="96"/>
      <c r="AH51" s="96"/>
      <c r="AI51" s="87"/>
    </row>
    <row r="52" spans="2:35" x14ac:dyDescent="0.25">
      <c r="B52" s="206">
        <v>41644.083333333336</v>
      </c>
      <c r="C52" s="85">
        <v>4.99</v>
      </c>
      <c r="D52" s="86"/>
      <c r="E52" s="86"/>
      <c r="F52" s="87"/>
      <c r="G52" s="87"/>
      <c r="H52" s="87"/>
      <c r="I52" s="87"/>
      <c r="J52" s="96"/>
      <c r="K52" s="87"/>
      <c r="L52" s="87"/>
      <c r="M52" s="87"/>
      <c r="N52" s="87"/>
      <c r="O52" s="87"/>
      <c r="P52" s="94"/>
      <c r="Q52" s="94"/>
      <c r="R52" s="87"/>
      <c r="S52" s="87"/>
      <c r="T52" s="87"/>
      <c r="U52" s="87"/>
      <c r="V52" s="87"/>
      <c r="W52" s="87"/>
      <c r="X52" s="87"/>
      <c r="Y52" s="87"/>
      <c r="Z52" s="87"/>
      <c r="AA52" s="87"/>
      <c r="AB52" s="87"/>
      <c r="AC52" s="87"/>
      <c r="AD52" s="87"/>
      <c r="AE52" s="87"/>
      <c r="AF52" s="87"/>
      <c r="AG52" s="96"/>
      <c r="AH52" s="96"/>
      <c r="AI52" s="87"/>
    </row>
    <row r="53" spans="2:35" x14ac:dyDescent="0.25">
      <c r="B53" s="206">
        <v>41644.166666666664</v>
      </c>
      <c r="C53" s="85">
        <v>4.9800000000000004</v>
      </c>
      <c r="D53" s="86"/>
      <c r="E53" s="86"/>
      <c r="F53" s="87"/>
      <c r="G53" s="87"/>
      <c r="H53" s="87"/>
      <c r="I53" s="87"/>
      <c r="J53" s="96"/>
      <c r="K53" s="87"/>
      <c r="L53" s="87"/>
      <c r="M53" s="87"/>
      <c r="N53" s="87"/>
      <c r="O53" s="87"/>
      <c r="P53" s="94"/>
      <c r="Q53" s="94"/>
      <c r="R53" s="87"/>
      <c r="S53" s="87"/>
      <c r="T53" s="87"/>
      <c r="U53" s="87"/>
      <c r="V53" s="87"/>
      <c r="W53" s="87"/>
      <c r="X53" s="87"/>
      <c r="Y53" s="87"/>
      <c r="Z53" s="87"/>
      <c r="AA53" s="87"/>
      <c r="AB53" s="87"/>
      <c r="AC53" s="87"/>
      <c r="AD53" s="87"/>
      <c r="AE53" s="87"/>
      <c r="AF53" s="87"/>
      <c r="AG53" s="96"/>
      <c r="AH53" s="96"/>
      <c r="AI53" s="87"/>
    </row>
    <row r="54" spans="2:35" x14ac:dyDescent="0.25">
      <c r="B54" s="206">
        <v>41644.25</v>
      </c>
      <c r="C54" s="85">
        <v>4.9800000000000004</v>
      </c>
      <c r="D54" s="86"/>
      <c r="E54" s="86"/>
      <c r="F54" s="87"/>
      <c r="G54" s="87"/>
      <c r="H54" s="87"/>
      <c r="I54" s="87"/>
      <c r="J54" s="96"/>
      <c r="K54" s="87"/>
      <c r="L54" s="87"/>
      <c r="M54" s="87"/>
      <c r="N54" s="87"/>
      <c r="O54" s="87"/>
      <c r="P54" s="94"/>
      <c r="Q54" s="94"/>
      <c r="R54" s="87"/>
      <c r="S54" s="87"/>
      <c r="T54" s="87"/>
      <c r="U54" s="87"/>
      <c r="V54" s="87"/>
      <c r="W54" s="87"/>
      <c r="X54" s="87"/>
      <c r="Y54" s="87"/>
      <c r="Z54" s="87"/>
      <c r="AA54" s="87"/>
      <c r="AB54" s="87"/>
      <c r="AC54" s="87"/>
      <c r="AD54" s="87"/>
      <c r="AE54" s="87"/>
      <c r="AF54" s="87"/>
      <c r="AG54" s="96"/>
      <c r="AH54" s="96"/>
      <c r="AI54" s="87"/>
    </row>
    <row r="55" spans="2:35" x14ac:dyDescent="0.25">
      <c r="B55" s="206">
        <v>41644.333333333336</v>
      </c>
      <c r="C55" s="85">
        <v>4.97</v>
      </c>
      <c r="D55" s="86"/>
      <c r="E55" s="86"/>
      <c r="F55" s="87"/>
      <c r="G55" s="87"/>
      <c r="H55" s="87"/>
      <c r="I55" s="87"/>
      <c r="J55" s="96"/>
      <c r="K55" s="87"/>
      <c r="L55" s="87"/>
      <c r="M55" s="87"/>
      <c r="N55" s="87"/>
      <c r="O55" s="87"/>
      <c r="P55" s="94"/>
      <c r="Q55" s="94"/>
      <c r="R55" s="87"/>
      <c r="S55" s="87"/>
      <c r="T55" s="87"/>
      <c r="U55" s="87"/>
      <c r="V55" s="87"/>
      <c r="W55" s="87"/>
      <c r="X55" s="87"/>
      <c r="Y55" s="87"/>
      <c r="Z55" s="87"/>
      <c r="AA55" s="87"/>
      <c r="AB55" s="87"/>
      <c r="AC55" s="87"/>
      <c r="AD55" s="87"/>
      <c r="AE55" s="87"/>
      <c r="AF55" s="87"/>
      <c r="AG55" s="96"/>
      <c r="AH55" s="96"/>
      <c r="AI55" s="87"/>
    </row>
    <row r="56" spans="2:35" x14ac:dyDescent="0.25">
      <c r="B56" s="206">
        <v>41644.416666666664</v>
      </c>
      <c r="C56" s="85">
        <v>4.96</v>
      </c>
      <c r="D56" s="86"/>
      <c r="E56" s="86"/>
      <c r="F56" s="87"/>
      <c r="G56" s="87"/>
      <c r="H56" s="87"/>
      <c r="I56" s="87"/>
      <c r="J56" s="96"/>
      <c r="K56" s="87"/>
      <c r="L56" s="87"/>
      <c r="M56" s="87"/>
      <c r="N56" s="87"/>
      <c r="O56" s="87"/>
      <c r="P56" s="94"/>
      <c r="Q56" s="94"/>
      <c r="R56" s="87"/>
      <c r="S56" s="87"/>
      <c r="T56" s="87"/>
      <c r="U56" s="87"/>
      <c r="V56" s="87"/>
      <c r="W56" s="87"/>
      <c r="X56" s="87"/>
      <c r="Y56" s="87"/>
      <c r="Z56" s="87"/>
      <c r="AA56" s="87"/>
      <c r="AB56" s="87"/>
      <c r="AC56" s="87"/>
      <c r="AD56" s="87"/>
      <c r="AE56" s="87"/>
      <c r="AF56" s="87"/>
      <c r="AG56" s="96"/>
      <c r="AH56" s="96"/>
      <c r="AI56" s="87"/>
    </row>
    <row r="57" spans="2:35" x14ac:dyDescent="0.25">
      <c r="B57" s="206">
        <v>41644.5</v>
      </c>
      <c r="C57" s="85">
        <v>4.97</v>
      </c>
      <c r="D57" s="86"/>
      <c r="E57" s="86"/>
      <c r="F57" s="87"/>
      <c r="G57" s="87"/>
      <c r="H57" s="87"/>
      <c r="I57" s="87"/>
      <c r="J57" s="96"/>
      <c r="K57" s="87"/>
      <c r="L57" s="87"/>
      <c r="M57" s="87"/>
      <c r="N57" s="87"/>
      <c r="O57" s="87"/>
      <c r="P57" s="94"/>
      <c r="Q57" s="94"/>
      <c r="R57" s="87"/>
      <c r="S57" s="87"/>
      <c r="T57" s="87"/>
      <c r="U57" s="87"/>
      <c r="V57" s="87"/>
      <c r="W57" s="87"/>
      <c r="X57" s="87"/>
      <c r="Y57" s="87"/>
      <c r="Z57" s="87"/>
      <c r="AA57" s="87"/>
      <c r="AB57" s="87"/>
      <c r="AC57" s="87"/>
      <c r="AD57" s="87"/>
      <c r="AE57" s="87"/>
      <c r="AF57" s="87"/>
      <c r="AG57" s="96"/>
      <c r="AH57" s="96"/>
      <c r="AI57" s="87"/>
    </row>
    <row r="58" spans="2:35" x14ac:dyDescent="0.25">
      <c r="B58" s="206">
        <v>41644.583333333336</v>
      </c>
      <c r="C58" s="85">
        <v>4.96</v>
      </c>
      <c r="D58" s="86"/>
      <c r="E58" s="86"/>
      <c r="F58" s="87"/>
      <c r="G58" s="87"/>
      <c r="H58" s="87"/>
      <c r="I58" s="87"/>
      <c r="J58" s="96"/>
      <c r="K58" s="87"/>
      <c r="L58" s="87"/>
      <c r="M58" s="87"/>
      <c r="N58" s="87"/>
      <c r="O58" s="87"/>
      <c r="P58" s="94"/>
      <c r="Q58" s="94"/>
      <c r="R58" s="87"/>
      <c r="S58" s="87"/>
      <c r="T58" s="87"/>
      <c r="U58" s="87"/>
      <c r="V58" s="87"/>
      <c r="W58" s="87"/>
      <c r="X58" s="87"/>
      <c r="Y58" s="87"/>
      <c r="Z58" s="87"/>
      <c r="AA58" s="87"/>
      <c r="AB58" s="87"/>
      <c r="AC58" s="87"/>
      <c r="AD58" s="87"/>
      <c r="AE58" s="87"/>
      <c r="AF58" s="87"/>
      <c r="AG58" s="96"/>
      <c r="AH58" s="96"/>
      <c r="AI58" s="87"/>
    </row>
    <row r="59" spans="2:35" x14ac:dyDescent="0.25">
      <c r="B59" s="206">
        <v>41644.666666666664</v>
      </c>
      <c r="C59" s="85">
        <v>4.95</v>
      </c>
      <c r="D59" s="86">
        <v>4.95</v>
      </c>
      <c r="E59" s="86"/>
      <c r="F59" s="87"/>
      <c r="G59" s="87"/>
      <c r="H59" s="87"/>
      <c r="I59" s="87"/>
      <c r="J59" s="96"/>
      <c r="K59" s="87"/>
      <c r="L59" s="87"/>
      <c r="M59" s="87"/>
      <c r="N59" s="87"/>
      <c r="O59" s="87"/>
      <c r="P59" s="94"/>
      <c r="Q59" s="94"/>
      <c r="R59" s="87"/>
      <c r="S59" s="87"/>
      <c r="T59" s="87"/>
      <c r="U59" s="87"/>
      <c r="V59" s="87"/>
      <c r="W59" s="87"/>
      <c r="X59" s="87"/>
      <c r="Y59" s="87"/>
      <c r="Z59" s="87"/>
      <c r="AA59" s="87"/>
      <c r="AB59" s="87"/>
      <c r="AC59" s="87"/>
      <c r="AD59" s="87"/>
      <c r="AE59" s="87"/>
      <c r="AF59" s="87"/>
      <c r="AG59" s="96"/>
      <c r="AH59" s="96"/>
      <c r="AI59" s="87"/>
    </row>
    <row r="60" spans="2:35" x14ac:dyDescent="0.25">
      <c r="B60" s="206">
        <v>41644.75</v>
      </c>
      <c r="C60" s="85">
        <v>4.95</v>
      </c>
      <c r="D60" s="86"/>
      <c r="E60" s="86"/>
      <c r="F60" s="87"/>
      <c r="G60" s="87"/>
      <c r="H60" s="87"/>
      <c r="I60" s="87"/>
      <c r="J60" s="96"/>
      <c r="K60" s="87"/>
      <c r="L60" s="87"/>
      <c r="M60" s="87"/>
      <c r="N60" s="87"/>
      <c r="O60" s="87"/>
      <c r="P60" s="94"/>
      <c r="Q60" s="94"/>
      <c r="R60" s="87"/>
      <c r="S60" s="87"/>
      <c r="T60" s="87"/>
      <c r="U60" s="87"/>
      <c r="V60" s="87"/>
      <c r="W60" s="87"/>
      <c r="X60" s="87"/>
      <c r="Y60" s="87"/>
      <c r="Z60" s="87"/>
      <c r="AA60" s="87"/>
      <c r="AB60" s="87"/>
      <c r="AC60" s="87"/>
      <c r="AD60" s="87"/>
      <c r="AE60" s="87"/>
      <c r="AF60" s="87"/>
      <c r="AG60" s="96"/>
      <c r="AH60" s="96"/>
      <c r="AI60" s="87"/>
    </row>
    <row r="61" spans="2:35" x14ac:dyDescent="0.25">
      <c r="B61" s="206">
        <v>41644.833333333336</v>
      </c>
      <c r="C61" s="85">
        <v>4.96</v>
      </c>
      <c r="D61" s="86"/>
      <c r="E61" s="86"/>
      <c r="F61" s="87"/>
      <c r="G61" s="87"/>
      <c r="H61" s="87"/>
      <c r="I61" s="87"/>
      <c r="J61" s="96"/>
      <c r="K61" s="87"/>
      <c r="L61" s="87"/>
      <c r="M61" s="87"/>
      <c r="N61" s="87"/>
      <c r="O61" s="87"/>
      <c r="P61" s="94"/>
      <c r="Q61" s="94"/>
      <c r="R61" s="87"/>
      <c r="S61" s="87"/>
      <c r="T61" s="87"/>
      <c r="U61" s="87"/>
      <c r="V61" s="87"/>
      <c r="W61" s="87"/>
      <c r="X61" s="87"/>
      <c r="Y61" s="87"/>
      <c r="Z61" s="87"/>
      <c r="AA61" s="87"/>
      <c r="AB61" s="87"/>
      <c r="AC61" s="87"/>
      <c r="AD61" s="87"/>
      <c r="AE61" s="87"/>
      <c r="AF61" s="87"/>
      <c r="AG61" s="96"/>
      <c r="AH61" s="96"/>
      <c r="AI61" s="87"/>
    </row>
    <row r="62" spans="2:35" x14ac:dyDescent="0.25">
      <c r="B62" s="206">
        <v>41644.916666666664</v>
      </c>
      <c r="C62" s="85">
        <v>4.96</v>
      </c>
      <c r="D62" s="86"/>
      <c r="E62" s="86"/>
      <c r="F62" s="87"/>
      <c r="G62" s="87"/>
      <c r="H62" s="87"/>
      <c r="I62" s="87"/>
      <c r="J62" s="96"/>
      <c r="K62" s="87"/>
      <c r="L62" s="87"/>
      <c r="M62" s="87"/>
      <c r="N62" s="87"/>
      <c r="O62" s="87"/>
      <c r="P62" s="94"/>
      <c r="Q62" s="94"/>
      <c r="R62" s="87"/>
      <c r="S62" s="87"/>
      <c r="T62" s="87"/>
      <c r="U62" s="87"/>
      <c r="V62" s="87"/>
      <c r="W62" s="87"/>
      <c r="X62" s="87"/>
      <c r="Y62" s="87"/>
      <c r="Z62" s="87"/>
      <c r="AA62" s="87"/>
      <c r="AB62" s="87"/>
      <c r="AC62" s="87"/>
      <c r="AD62" s="87"/>
      <c r="AE62" s="87"/>
      <c r="AF62" s="87"/>
      <c r="AG62" s="96"/>
      <c r="AH62" s="96"/>
      <c r="AI62" s="87"/>
    </row>
    <row r="63" spans="2:35" x14ac:dyDescent="0.25">
      <c r="B63" s="206">
        <v>41645</v>
      </c>
      <c r="C63" s="85">
        <v>4.96</v>
      </c>
      <c r="D63" s="86"/>
      <c r="E63" s="86"/>
      <c r="F63" s="87"/>
      <c r="G63" s="87"/>
      <c r="H63" s="87"/>
      <c r="I63" s="87"/>
      <c r="J63" s="96"/>
      <c r="K63" s="87"/>
      <c r="L63" s="87"/>
      <c r="M63" s="87"/>
      <c r="N63" s="87"/>
      <c r="O63" s="87"/>
      <c r="P63" s="94"/>
      <c r="Q63" s="94"/>
      <c r="R63" s="87"/>
      <c r="S63" s="87"/>
      <c r="T63" s="87"/>
      <c r="U63" s="87"/>
      <c r="V63" s="87"/>
      <c r="W63" s="87"/>
      <c r="X63" s="87"/>
      <c r="Y63" s="87"/>
      <c r="Z63" s="87"/>
      <c r="AA63" s="87"/>
      <c r="AB63" s="87"/>
      <c r="AC63" s="87"/>
      <c r="AD63" s="87"/>
      <c r="AE63" s="87"/>
      <c r="AF63" s="87"/>
      <c r="AG63" s="96"/>
      <c r="AH63" s="96"/>
      <c r="AI63" s="87"/>
    </row>
    <row r="64" spans="2:35" x14ac:dyDescent="0.25">
      <c r="B64" s="206">
        <v>41645.083333333336</v>
      </c>
      <c r="C64" s="85">
        <v>4.97</v>
      </c>
      <c r="D64" s="86"/>
      <c r="E64" s="86"/>
      <c r="F64" s="87"/>
      <c r="G64" s="87"/>
      <c r="H64" s="87"/>
      <c r="I64" s="87"/>
      <c r="J64" s="96"/>
      <c r="K64" s="87"/>
      <c r="L64" s="87"/>
      <c r="M64" s="87"/>
      <c r="N64" s="87"/>
      <c r="O64" s="87"/>
      <c r="P64" s="94"/>
      <c r="Q64" s="94"/>
      <c r="R64" s="87"/>
      <c r="S64" s="87"/>
      <c r="T64" s="87"/>
      <c r="U64" s="87"/>
      <c r="V64" s="87"/>
      <c r="W64" s="87"/>
      <c r="X64" s="87"/>
      <c r="Y64" s="87"/>
      <c r="Z64" s="87"/>
      <c r="AA64" s="87"/>
      <c r="AB64" s="87"/>
      <c r="AC64" s="87"/>
      <c r="AD64" s="87"/>
      <c r="AE64" s="87"/>
      <c r="AF64" s="87"/>
      <c r="AG64" s="96"/>
      <c r="AH64" s="96"/>
      <c r="AI64" s="87"/>
    </row>
    <row r="65" spans="2:35" x14ac:dyDescent="0.25">
      <c r="B65" s="206">
        <v>41645.166666666664</v>
      </c>
      <c r="C65" s="85">
        <v>4.97</v>
      </c>
      <c r="D65" s="86"/>
      <c r="E65" s="86"/>
      <c r="F65" s="87"/>
      <c r="G65" s="87"/>
      <c r="H65" s="87"/>
      <c r="I65" s="87"/>
      <c r="J65" s="96"/>
      <c r="K65" s="87"/>
      <c r="L65" s="87"/>
      <c r="M65" s="87"/>
      <c r="N65" s="87"/>
      <c r="O65" s="87"/>
      <c r="P65" s="94"/>
      <c r="Q65" s="94"/>
      <c r="R65" s="87"/>
      <c r="S65" s="87"/>
      <c r="T65" s="87"/>
      <c r="U65" s="87"/>
      <c r="V65" s="87"/>
      <c r="W65" s="87"/>
      <c r="X65" s="87"/>
      <c r="Y65" s="87"/>
      <c r="Z65" s="87"/>
      <c r="AA65" s="87"/>
      <c r="AB65" s="87"/>
      <c r="AC65" s="87"/>
      <c r="AD65" s="87"/>
      <c r="AE65" s="87"/>
      <c r="AF65" s="87"/>
      <c r="AG65" s="96"/>
      <c r="AH65" s="96"/>
      <c r="AI65" s="87"/>
    </row>
    <row r="66" spans="2:35" x14ac:dyDescent="0.25">
      <c r="B66" s="206">
        <v>41645.25</v>
      </c>
      <c r="C66" s="85">
        <v>4.9800000000000004</v>
      </c>
      <c r="D66" s="86"/>
      <c r="E66" s="86"/>
      <c r="F66" s="87"/>
      <c r="G66" s="87"/>
      <c r="H66" s="87"/>
      <c r="I66" s="87"/>
      <c r="J66" s="96"/>
      <c r="K66" s="87"/>
      <c r="L66" s="87"/>
      <c r="M66" s="87"/>
      <c r="N66" s="87"/>
      <c r="O66" s="87"/>
      <c r="P66" s="94"/>
      <c r="Q66" s="94"/>
      <c r="R66" s="87"/>
      <c r="S66" s="87"/>
      <c r="T66" s="87"/>
      <c r="U66" s="87"/>
      <c r="V66" s="87"/>
      <c r="W66" s="87"/>
      <c r="X66" s="87"/>
      <c r="Y66" s="87"/>
      <c r="Z66" s="87"/>
      <c r="AA66" s="87"/>
      <c r="AB66" s="87"/>
      <c r="AC66" s="87"/>
      <c r="AD66" s="87"/>
      <c r="AE66" s="87"/>
      <c r="AF66" s="87"/>
      <c r="AG66" s="96"/>
      <c r="AH66" s="96"/>
      <c r="AI66" s="87"/>
    </row>
    <row r="67" spans="2:35" x14ac:dyDescent="0.25">
      <c r="B67" s="206">
        <v>41645.333333333336</v>
      </c>
      <c r="C67" s="85">
        <v>4.9800000000000004</v>
      </c>
      <c r="D67" s="86"/>
      <c r="E67" s="86"/>
      <c r="F67" s="87"/>
      <c r="G67" s="87"/>
      <c r="H67" s="87"/>
      <c r="I67" s="87"/>
      <c r="J67" s="96"/>
      <c r="K67" s="87"/>
      <c r="L67" s="87"/>
      <c r="M67" s="87"/>
      <c r="N67" s="87"/>
      <c r="O67" s="87"/>
      <c r="P67" s="94"/>
      <c r="Q67" s="94"/>
      <c r="R67" s="87"/>
      <c r="S67" s="87"/>
      <c r="T67" s="87"/>
      <c r="U67" s="87"/>
      <c r="V67" s="87"/>
      <c r="W67" s="87"/>
      <c r="X67" s="87"/>
      <c r="Y67" s="87"/>
      <c r="Z67" s="87"/>
      <c r="AA67" s="87"/>
      <c r="AB67" s="87"/>
      <c r="AC67" s="87"/>
      <c r="AD67" s="87"/>
      <c r="AE67" s="87"/>
      <c r="AF67" s="87"/>
      <c r="AG67" s="96"/>
      <c r="AH67" s="96"/>
      <c r="AI67" s="87"/>
    </row>
    <row r="68" spans="2:35" x14ac:dyDescent="0.25">
      <c r="B68" s="206">
        <v>41645.416666666664</v>
      </c>
      <c r="C68" s="85">
        <v>4.9800000000000004</v>
      </c>
      <c r="D68" s="86"/>
      <c r="E68" s="86"/>
      <c r="F68" s="87"/>
      <c r="G68" s="87"/>
      <c r="H68" s="87"/>
      <c r="I68" s="87"/>
      <c r="J68" s="96"/>
      <c r="K68" s="87"/>
      <c r="L68" s="87"/>
      <c r="M68" s="87"/>
      <c r="N68" s="87"/>
      <c r="O68" s="87"/>
      <c r="P68" s="94"/>
      <c r="Q68" s="94"/>
      <c r="R68" s="87"/>
      <c r="S68" s="87"/>
      <c r="T68" s="87"/>
      <c r="U68" s="87"/>
      <c r="V68" s="87"/>
      <c r="W68" s="87"/>
      <c r="X68" s="87"/>
      <c r="Y68" s="87"/>
      <c r="Z68" s="87"/>
      <c r="AA68" s="87"/>
      <c r="AB68" s="87"/>
      <c r="AC68" s="87"/>
      <c r="AD68" s="87"/>
      <c r="AE68" s="87"/>
      <c r="AF68" s="87"/>
      <c r="AG68" s="96"/>
      <c r="AH68" s="96"/>
      <c r="AI68" s="87"/>
    </row>
    <row r="69" spans="2:35" x14ac:dyDescent="0.25">
      <c r="B69" s="206">
        <v>41645.5</v>
      </c>
      <c r="C69" s="85">
        <v>4.99</v>
      </c>
      <c r="D69" s="86"/>
      <c r="E69" s="86"/>
      <c r="F69" s="87"/>
      <c r="G69" s="87"/>
      <c r="H69" s="87"/>
      <c r="I69" s="87"/>
      <c r="J69" s="96"/>
      <c r="K69" s="87"/>
      <c r="L69" s="87"/>
      <c r="M69" s="87"/>
      <c r="N69" s="87"/>
      <c r="O69" s="87"/>
      <c r="P69" s="94"/>
      <c r="Q69" s="94"/>
      <c r="R69" s="87"/>
      <c r="S69" s="87"/>
      <c r="T69" s="87"/>
      <c r="U69" s="87"/>
      <c r="V69" s="87"/>
      <c r="W69" s="87"/>
      <c r="X69" s="87"/>
      <c r="Y69" s="87"/>
      <c r="Z69" s="87"/>
      <c r="AA69" s="87"/>
      <c r="AB69" s="87"/>
      <c r="AC69" s="87"/>
      <c r="AD69" s="87"/>
      <c r="AE69" s="87"/>
      <c r="AF69" s="87"/>
      <c r="AG69" s="96"/>
      <c r="AH69" s="96"/>
      <c r="AI69" s="87"/>
    </row>
    <row r="70" spans="2:35" x14ac:dyDescent="0.25">
      <c r="B70" s="206">
        <v>41645.583333333336</v>
      </c>
      <c r="C70" s="85">
        <v>4.99</v>
      </c>
      <c r="D70" s="86"/>
      <c r="E70" s="86"/>
      <c r="F70" s="87"/>
      <c r="G70" s="87"/>
      <c r="H70" s="87"/>
      <c r="I70" s="87"/>
      <c r="J70" s="96"/>
      <c r="K70" s="87"/>
      <c r="L70" s="87"/>
      <c r="M70" s="87"/>
      <c r="N70" s="87"/>
      <c r="O70" s="87"/>
      <c r="P70" s="94"/>
      <c r="Q70" s="94"/>
      <c r="R70" s="87"/>
      <c r="S70" s="87"/>
      <c r="T70" s="87"/>
      <c r="U70" s="87"/>
      <c r="V70" s="87"/>
      <c r="W70" s="87"/>
      <c r="X70" s="87"/>
      <c r="Y70" s="87"/>
      <c r="Z70" s="87"/>
      <c r="AA70" s="87"/>
      <c r="AB70" s="87"/>
      <c r="AC70" s="87"/>
      <c r="AD70" s="87"/>
      <c r="AE70" s="87"/>
      <c r="AF70" s="87"/>
      <c r="AG70" s="96"/>
      <c r="AH70" s="96"/>
      <c r="AI70" s="87"/>
    </row>
    <row r="71" spans="2:35" x14ac:dyDescent="0.25">
      <c r="B71" s="206">
        <v>41645.666666666664</v>
      </c>
      <c r="C71" s="85">
        <v>4.99</v>
      </c>
      <c r="D71" s="86"/>
      <c r="E71" s="86"/>
      <c r="F71" s="87"/>
      <c r="G71" s="87"/>
      <c r="H71" s="87"/>
      <c r="I71" s="87"/>
      <c r="J71" s="96"/>
      <c r="K71" s="87"/>
      <c r="L71" s="87"/>
      <c r="M71" s="87"/>
      <c r="N71" s="87"/>
      <c r="O71" s="87"/>
      <c r="P71" s="94"/>
      <c r="Q71" s="94"/>
      <c r="R71" s="87"/>
      <c r="S71" s="87"/>
      <c r="T71" s="87"/>
      <c r="U71" s="87"/>
      <c r="V71" s="87"/>
      <c r="W71" s="87"/>
      <c r="X71" s="87"/>
      <c r="Y71" s="87"/>
      <c r="Z71" s="87"/>
      <c r="AA71" s="87"/>
      <c r="AB71" s="87"/>
      <c r="AC71" s="87"/>
      <c r="AD71" s="87"/>
      <c r="AE71" s="87"/>
      <c r="AF71" s="87"/>
      <c r="AG71" s="96"/>
      <c r="AH71" s="96"/>
      <c r="AI71" s="87"/>
    </row>
    <row r="72" spans="2:35" x14ac:dyDescent="0.25">
      <c r="B72" s="206">
        <v>41645.75</v>
      </c>
      <c r="C72" s="85">
        <v>4.99</v>
      </c>
      <c r="D72" s="86"/>
      <c r="E72" s="86"/>
      <c r="F72" s="87"/>
      <c r="G72" s="87"/>
      <c r="H72" s="87"/>
      <c r="I72" s="87"/>
      <c r="J72" s="96"/>
      <c r="K72" s="87"/>
      <c r="L72" s="87"/>
      <c r="M72" s="87"/>
      <c r="N72" s="87"/>
      <c r="O72" s="87"/>
      <c r="P72" s="94"/>
      <c r="Q72" s="94"/>
      <c r="R72" s="87"/>
      <c r="S72" s="87"/>
      <c r="T72" s="87"/>
      <c r="U72" s="87"/>
      <c r="V72" s="87"/>
      <c r="W72" s="87"/>
      <c r="X72" s="87"/>
      <c r="Y72" s="87"/>
      <c r="Z72" s="87"/>
      <c r="AA72" s="87"/>
      <c r="AB72" s="87"/>
      <c r="AC72" s="87"/>
      <c r="AD72" s="87"/>
      <c r="AE72" s="87"/>
      <c r="AF72" s="87"/>
      <c r="AG72" s="96"/>
      <c r="AH72" s="96"/>
      <c r="AI72" s="87"/>
    </row>
    <row r="73" spans="2:35" x14ac:dyDescent="0.25">
      <c r="B73" s="206">
        <v>41645.833333333336</v>
      </c>
      <c r="C73" s="85">
        <v>4.99</v>
      </c>
      <c r="D73" s="86"/>
      <c r="E73" s="86"/>
      <c r="F73" s="87"/>
      <c r="G73" s="87"/>
      <c r="H73" s="87"/>
      <c r="I73" s="87"/>
      <c r="J73" s="96"/>
      <c r="K73" s="87"/>
      <c r="L73" s="87"/>
      <c r="M73" s="87"/>
      <c r="N73" s="87"/>
      <c r="O73" s="87"/>
      <c r="P73" s="94"/>
      <c r="Q73" s="94"/>
      <c r="R73" s="87"/>
      <c r="S73" s="87"/>
      <c r="T73" s="87"/>
      <c r="U73" s="87"/>
      <c r="V73" s="87"/>
      <c r="W73" s="87"/>
      <c r="X73" s="87"/>
      <c r="Y73" s="87"/>
      <c r="Z73" s="87"/>
      <c r="AA73" s="87"/>
      <c r="AB73" s="87"/>
      <c r="AC73" s="87"/>
      <c r="AD73" s="87"/>
      <c r="AE73" s="87"/>
      <c r="AF73" s="87"/>
      <c r="AG73" s="96"/>
      <c r="AH73" s="96"/>
      <c r="AI73" s="87"/>
    </row>
    <row r="74" spans="2:35" x14ac:dyDescent="0.25">
      <c r="B74" s="206">
        <v>41645.916666666664</v>
      </c>
      <c r="C74" s="85">
        <v>4.99</v>
      </c>
      <c r="D74" s="86"/>
      <c r="E74" s="86"/>
      <c r="F74" s="87"/>
      <c r="G74" s="87"/>
      <c r="H74" s="87"/>
      <c r="I74" s="87"/>
      <c r="J74" s="96"/>
      <c r="K74" s="87"/>
      <c r="L74" s="87"/>
      <c r="M74" s="87"/>
      <c r="N74" s="87"/>
      <c r="O74" s="87"/>
      <c r="P74" s="94"/>
      <c r="Q74" s="94"/>
      <c r="R74" s="87"/>
      <c r="S74" s="87"/>
      <c r="T74" s="87"/>
      <c r="U74" s="87"/>
      <c r="V74" s="87"/>
      <c r="W74" s="87"/>
      <c r="X74" s="87"/>
      <c r="Y74" s="87"/>
      <c r="Z74" s="87"/>
      <c r="AA74" s="87"/>
      <c r="AB74" s="87"/>
      <c r="AC74" s="87"/>
      <c r="AD74" s="87"/>
      <c r="AE74" s="87"/>
      <c r="AF74" s="87"/>
      <c r="AG74" s="96"/>
      <c r="AH74" s="96"/>
      <c r="AI74" s="87"/>
    </row>
    <row r="75" spans="2:35" x14ac:dyDescent="0.25">
      <c r="B75" s="206">
        <v>41646</v>
      </c>
      <c r="C75" s="85">
        <v>4.99</v>
      </c>
      <c r="D75" s="86"/>
      <c r="E75" s="86"/>
      <c r="F75" s="87"/>
      <c r="G75" s="87"/>
      <c r="H75" s="87"/>
      <c r="I75" s="87"/>
      <c r="J75" s="96"/>
      <c r="K75" s="87"/>
      <c r="L75" s="87"/>
      <c r="M75" s="87"/>
      <c r="N75" s="87"/>
      <c r="O75" s="87"/>
      <c r="P75" s="94"/>
      <c r="Q75" s="94"/>
      <c r="R75" s="87"/>
      <c r="S75" s="87"/>
      <c r="T75" s="87"/>
      <c r="U75" s="87"/>
      <c r="V75" s="87"/>
      <c r="W75" s="87"/>
      <c r="X75" s="87"/>
      <c r="Y75" s="87"/>
      <c r="Z75" s="87"/>
      <c r="AA75" s="87"/>
      <c r="AB75" s="87"/>
      <c r="AC75" s="87"/>
      <c r="AD75" s="87"/>
      <c r="AE75" s="87"/>
      <c r="AF75" s="87"/>
      <c r="AG75" s="96"/>
      <c r="AH75" s="96"/>
      <c r="AI75" s="87"/>
    </row>
    <row r="76" spans="2:35" x14ac:dyDescent="0.25">
      <c r="B76" s="206">
        <v>41646.083333333336</v>
      </c>
      <c r="C76" s="85">
        <v>4.99</v>
      </c>
      <c r="D76" s="86"/>
      <c r="E76" s="86"/>
      <c r="F76" s="87"/>
      <c r="G76" s="87"/>
      <c r="H76" s="87"/>
      <c r="I76" s="87"/>
      <c r="J76" s="96"/>
      <c r="K76" s="87"/>
      <c r="L76" s="87"/>
      <c r="M76" s="87"/>
      <c r="N76" s="87"/>
      <c r="O76" s="87"/>
      <c r="P76" s="94"/>
      <c r="Q76" s="94"/>
      <c r="R76" s="87"/>
      <c r="S76" s="87"/>
      <c r="T76" s="87"/>
      <c r="U76" s="87"/>
      <c r="V76" s="87"/>
      <c r="W76" s="87"/>
      <c r="X76" s="87"/>
      <c r="Y76" s="87"/>
      <c r="Z76" s="87"/>
      <c r="AA76" s="87"/>
      <c r="AB76" s="87"/>
      <c r="AC76" s="87"/>
      <c r="AD76" s="87"/>
      <c r="AE76" s="87"/>
      <c r="AF76" s="87"/>
      <c r="AG76" s="96"/>
      <c r="AH76" s="96"/>
      <c r="AI76" s="87"/>
    </row>
    <row r="77" spans="2:35" x14ac:dyDescent="0.25">
      <c r="B77" s="206">
        <v>41646.166666666664</v>
      </c>
      <c r="C77" s="85">
        <v>4.99</v>
      </c>
      <c r="D77" s="86"/>
      <c r="E77" s="86"/>
      <c r="F77" s="87"/>
      <c r="G77" s="87"/>
      <c r="H77" s="87"/>
      <c r="I77" s="87"/>
      <c r="J77" s="96"/>
      <c r="K77" s="87"/>
      <c r="L77" s="87"/>
      <c r="M77" s="87"/>
      <c r="N77" s="87"/>
      <c r="O77" s="87"/>
      <c r="P77" s="94"/>
      <c r="Q77" s="94"/>
      <c r="R77" s="87"/>
      <c r="S77" s="87"/>
      <c r="T77" s="87"/>
      <c r="U77" s="87"/>
      <c r="V77" s="87"/>
      <c r="W77" s="87"/>
      <c r="X77" s="87"/>
      <c r="Y77" s="87"/>
      <c r="Z77" s="87"/>
      <c r="AA77" s="87"/>
      <c r="AB77" s="87"/>
      <c r="AC77" s="87"/>
      <c r="AD77" s="87"/>
      <c r="AE77" s="87"/>
      <c r="AF77" s="87"/>
      <c r="AG77" s="96"/>
      <c r="AH77" s="96"/>
      <c r="AI77" s="87"/>
    </row>
    <row r="78" spans="2:35" x14ac:dyDescent="0.25">
      <c r="B78" s="206">
        <v>41646.25</v>
      </c>
      <c r="C78" s="85">
        <v>5</v>
      </c>
      <c r="D78" s="86"/>
      <c r="E78" s="86"/>
      <c r="F78" s="87"/>
      <c r="G78" s="87"/>
      <c r="H78" s="87"/>
      <c r="I78" s="87"/>
      <c r="J78" s="96"/>
      <c r="K78" s="87"/>
      <c r="L78" s="87"/>
      <c r="M78" s="87"/>
      <c r="N78" s="87"/>
      <c r="O78" s="87"/>
      <c r="P78" s="94"/>
      <c r="Q78" s="94"/>
      <c r="R78" s="87"/>
      <c r="S78" s="87"/>
      <c r="T78" s="87"/>
      <c r="U78" s="87"/>
      <c r="V78" s="87"/>
      <c r="W78" s="87"/>
      <c r="X78" s="87"/>
      <c r="Y78" s="87"/>
      <c r="Z78" s="87"/>
      <c r="AA78" s="87"/>
      <c r="AB78" s="87"/>
      <c r="AC78" s="87"/>
      <c r="AD78" s="87"/>
      <c r="AE78" s="87"/>
      <c r="AF78" s="87"/>
      <c r="AG78" s="96"/>
      <c r="AH78" s="96"/>
      <c r="AI78" s="87"/>
    </row>
    <row r="79" spans="2:35" x14ac:dyDescent="0.25">
      <c r="B79" s="206">
        <v>41646.333333333336</v>
      </c>
      <c r="C79" s="85">
        <v>5.0199999999999996</v>
      </c>
      <c r="D79" s="86"/>
      <c r="E79" s="86"/>
      <c r="F79" s="87"/>
      <c r="G79" s="87"/>
      <c r="H79" s="87"/>
      <c r="I79" s="87"/>
      <c r="J79" s="96"/>
      <c r="K79" s="87"/>
      <c r="L79" s="87"/>
      <c r="M79" s="87"/>
      <c r="N79" s="87"/>
      <c r="O79" s="87"/>
      <c r="P79" s="94"/>
      <c r="Q79" s="94"/>
      <c r="R79" s="87"/>
      <c r="S79" s="87"/>
      <c r="T79" s="87"/>
      <c r="U79" s="87"/>
      <c r="V79" s="87"/>
      <c r="W79" s="87"/>
      <c r="X79" s="87"/>
      <c r="Y79" s="87"/>
      <c r="Z79" s="87"/>
      <c r="AA79" s="87"/>
      <c r="AB79" s="87"/>
      <c r="AC79" s="87"/>
      <c r="AD79" s="87"/>
      <c r="AE79" s="87"/>
      <c r="AF79" s="87"/>
      <c r="AG79" s="96"/>
      <c r="AH79" s="96"/>
      <c r="AI79" s="87"/>
    </row>
    <row r="80" spans="2:35" x14ac:dyDescent="0.25">
      <c r="B80" s="206">
        <v>41646.416666666664</v>
      </c>
      <c r="C80" s="85">
        <v>5.0199999999999996</v>
      </c>
      <c r="D80" s="86"/>
      <c r="E80" s="86"/>
      <c r="F80" s="87"/>
      <c r="G80" s="87"/>
      <c r="H80" s="87"/>
      <c r="I80" s="87"/>
      <c r="J80" s="96"/>
      <c r="K80" s="87"/>
      <c r="L80" s="87"/>
      <c r="M80" s="87"/>
      <c r="N80" s="87"/>
      <c r="O80" s="87"/>
      <c r="P80" s="94"/>
      <c r="Q80" s="94"/>
      <c r="R80" s="87"/>
      <c r="S80" s="87"/>
      <c r="T80" s="87"/>
      <c r="U80" s="87"/>
      <c r="V80" s="87"/>
      <c r="W80" s="87"/>
      <c r="X80" s="87"/>
      <c r="Y80" s="87"/>
      <c r="Z80" s="87"/>
      <c r="AA80" s="87"/>
      <c r="AB80" s="87"/>
      <c r="AC80" s="87"/>
      <c r="AD80" s="87"/>
      <c r="AE80" s="87"/>
      <c r="AF80" s="87"/>
      <c r="AG80" s="96"/>
      <c r="AH80" s="96"/>
      <c r="AI80" s="87"/>
    </row>
    <row r="81" spans="2:35" x14ac:dyDescent="0.25">
      <c r="B81" s="206">
        <v>41646.5</v>
      </c>
      <c r="C81" s="85">
        <v>5.01</v>
      </c>
      <c r="D81" s="86"/>
      <c r="E81" s="86"/>
      <c r="F81" s="87"/>
      <c r="G81" s="87"/>
      <c r="H81" s="87"/>
      <c r="I81" s="87"/>
      <c r="J81" s="96"/>
      <c r="K81" s="87"/>
      <c r="L81" s="87"/>
      <c r="M81" s="87"/>
      <c r="N81" s="87"/>
      <c r="O81" s="87"/>
      <c r="P81" s="94"/>
      <c r="Q81" s="94"/>
      <c r="R81" s="87"/>
      <c r="S81" s="87"/>
      <c r="T81" s="87"/>
      <c r="U81" s="87"/>
      <c r="V81" s="87"/>
      <c r="W81" s="87"/>
      <c r="X81" s="87"/>
      <c r="Y81" s="87"/>
      <c r="Z81" s="87"/>
      <c r="AA81" s="87"/>
      <c r="AB81" s="87"/>
      <c r="AC81" s="87"/>
      <c r="AD81" s="87"/>
      <c r="AE81" s="87"/>
      <c r="AF81" s="87"/>
      <c r="AG81" s="96"/>
      <c r="AH81" s="96"/>
      <c r="AI81" s="87"/>
    </row>
    <row r="82" spans="2:35" x14ac:dyDescent="0.25">
      <c r="B82" s="206">
        <v>41646.583333333336</v>
      </c>
      <c r="C82" s="85">
        <v>5.01</v>
      </c>
      <c r="D82" s="86"/>
      <c r="E82" s="86"/>
      <c r="F82" s="87"/>
      <c r="G82" s="87"/>
      <c r="H82" s="87"/>
      <c r="I82" s="87"/>
      <c r="J82" s="96"/>
      <c r="K82" s="87"/>
      <c r="L82" s="87"/>
      <c r="M82" s="87"/>
      <c r="N82" s="87"/>
      <c r="O82" s="87"/>
      <c r="P82" s="94"/>
      <c r="Q82" s="94"/>
      <c r="R82" s="87"/>
      <c r="S82" s="87"/>
      <c r="T82" s="87"/>
      <c r="U82" s="87"/>
      <c r="V82" s="87"/>
      <c r="W82" s="87"/>
      <c r="X82" s="87"/>
      <c r="Y82" s="87"/>
      <c r="Z82" s="87"/>
      <c r="AA82" s="87"/>
      <c r="AB82" s="87"/>
      <c r="AC82" s="87"/>
      <c r="AD82" s="87"/>
      <c r="AE82" s="87"/>
      <c r="AF82" s="87"/>
      <c r="AG82" s="96"/>
      <c r="AH82" s="96"/>
      <c r="AI82" s="87"/>
    </row>
    <row r="83" spans="2:35" x14ac:dyDescent="0.25">
      <c r="B83" s="206">
        <v>41646.666666666664</v>
      </c>
      <c r="C83" s="85">
        <v>5.03</v>
      </c>
      <c r="D83" s="86"/>
      <c r="E83" s="86"/>
      <c r="F83" s="87"/>
      <c r="G83" s="87"/>
      <c r="H83" s="87"/>
      <c r="I83" s="87"/>
      <c r="J83" s="96"/>
      <c r="K83" s="87"/>
      <c r="L83" s="87"/>
      <c r="M83" s="87"/>
      <c r="N83" s="87"/>
      <c r="O83" s="87"/>
      <c r="P83" s="94"/>
      <c r="Q83" s="94"/>
      <c r="R83" s="87"/>
      <c r="S83" s="87"/>
      <c r="T83" s="87"/>
      <c r="U83" s="87"/>
      <c r="V83" s="87"/>
      <c r="W83" s="87"/>
      <c r="X83" s="87"/>
      <c r="Y83" s="87"/>
      <c r="Z83" s="87"/>
      <c r="AA83" s="87"/>
      <c r="AB83" s="87"/>
      <c r="AC83" s="87"/>
      <c r="AD83" s="87"/>
      <c r="AE83" s="87"/>
      <c r="AF83" s="87"/>
      <c r="AG83" s="96"/>
      <c r="AH83" s="96"/>
      <c r="AI83" s="87"/>
    </row>
    <row r="84" spans="2:35" x14ac:dyDescent="0.25">
      <c r="B84" s="206">
        <v>41646.75</v>
      </c>
      <c r="C84" s="85">
        <v>5.03</v>
      </c>
      <c r="D84" s="86"/>
      <c r="E84" s="86"/>
      <c r="F84" s="87"/>
      <c r="G84" s="87"/>
      <c r="H84" s="87"/>
      <c r="I84" s="87"/>
      <c r="J84" s="96"/>
      <c r="K84" s="87"/>
      <c r="L84" s="87"/>
      <c r="M84" s="87"/>
      <c r="N84" s="87"/>
      <c r="O84" s="87"/>
      <c r="P84" s="94"/>
      <c r="Q84" s="94"/>
      <c r="R84" s="87"/>
      <c r="S84" s="87"/>
      <c r="T84" s="87"/>
      <c r="U84" s="87"/>
      <c r="V84" s="87"/>
      <c r="W84" s="87"/>
      <c r="X84" s="87"/>
      <c r="Y84" s="87"/>
      <c r="Z84" s="87"/>
      <c r="AA84" s="87"/>
      <c r="AB84" s="87"/>
      <c r="AC84" s="87"/>
      <c r="AD84" s="87"/>
      <c r="AE84" s="87"/>
      <c r="AF84" s="87"/>
      <c r="AG84" s="96"/>
      <c r="AH84" s="96"/>
      <c r="AI84" s="87"/>
    </row>
    <row r="85" spans="2:35" x14ac:dyDescent="0.25">
      <c r="B85" s="206">
        <v>41646.833333333336</v>
      </c>
      <c r="C85" s="85">
        <v>5.03</v>
      </c>
      <c r="D85" s="86"/>
      <c r="E85" s="86"/>
      <c r="F85" s="87"/>
      <c r="G85" s="87"/>
      <c r="H85" s="87"/>
      <c r="I85" s="87"/>
      <c r="J85" s="96"/>
      <c r="K85" s="87"/>
      <c r="L85" s="87"/>
      <c r="M85" s="87"/>
      <c r="N85" s="87"/>
      <c r="O85" s="87"/>
      <c r="P85" s="94"/>
      <c r="Q85" s="94"/>
      <c r="R85" s="87"/>
      <c r="S85" s="87"/>
      <c r="T85" s="87"/>
      <c r="U85" s="87"/>
      <c r="V85" s="87"/>
      <c r="W85" s="87"/>
      <c r="X85" s="87"/>
      <c r="Y85" s="87"/>
      <c r="Z85" s="87"/>
      <c r="AA85" s="87"/>
      <c r="AB85" s="87"/>
      <c r="AC85" s="87"/>
      <c r="AD85" s="87"/>
      <c r="AE85" s="87"/>
      <c r="AF85" s="87"/>
      <c r="AG85" s="96"/>
      <c r="AH85" s="96"/>
      <c r="AI85" s="87"/>
    </row>
    <row r="86" spans="2:35" x14ac:dyDescent="0.25">
      <c r="B86" s="206">
        <v>41646.916666666664</v>
      </c>
      <c r="C86" s="85">
        <v>5.03</v>
      </c>
      <c r="D86" s="86"/>
      <c r="E86" s="86"/>
      <c r="F86" s="87"/>
      <c r="G86" s="87"/>
      <c r="H86" s="87"/>
      <c r="I86" s="87"/>
      <c r="J86" s="96"/>
      <c r="K86" s="87"/>
      <c r="L86" s="87"/>
      <c r="M86" s="87"/>
      <c r="N86" s="87"/>
      <c r="O86" s="87"/>
      <c r="P86" s="94"/>
      <c r="Q86" s="94"/>
      <c r="R86" s="87"/>
      <c r="S86" s="87"/>
      <c r="T86" s="87"/>
      <c r="U86" s="87"/>
      <c r="V86" s="87"/>
      <c r="W86" s="87"/>
      <c r="X86" s="87"/>
      <c r="Y86" s="87"/>
      <c r="Z86" s="87"/>
      <c r="AA86" s="87"/>
      <c r="AB86" s="87"/>
      <c r="AC86" s="87"/>
      <c r="AD86" s="87"/>
      <c r="AE86" s="87"/>
      <c r="AF86" s="87"/>
      <c r="AG86" s="96"/>
      <c r="AH86" s="96"/>
      <c r="AI86" s="87"/>
    </row>
    <row r="87" spans="2:35" x14ac:dyDescent="0.25">
      <c r="B87" s="206">
        <v>41647</v>
      </c>
      <c r="C87" s="85">
        <v>5.04</v>
      </c>
      <c r="D87" s="86"/>
      <c r="E87" s="86"/>
      <c r="F87" s="87"/>
      <c r="G87" s="87"/>
      <c r="H87" s="87"/>
      <c r="I87" s="87"/>
      <c r="J87" s="96"/>
      <c r="K87" s="87"/>
      <c r="L87" s="87"/>
      <c r="M87" s="87"/>
      <c r="N87" s="87"/>
      <c r="O87" s="87"/>
      <c r="P87" s="94"/>
      <c r="Q87" s="94"/>
      <c r="R87" s="87"/>
      <c r="S87" s="87"/>
      <c r="T87" s="87"/>
      <c r="U87" s="87"/>
      <c r="V87" s="87"/>
      <c r="W87" s="87"/>
      <c r="X87" s="87"/>
      <c r="Y87" s="87"/>
      <c r="Z87" s="87"/>
      <c r="AA87" s="87"/>
      <c r="AB87" s="87"/>
      <c r="AC87" s="87"/>
      <c r="AD87" s="87"/>
      <c r="AE87" s="87"/>
      <c r="AF87" s="87"/>
      <c r="AG87" s="96"/>
      <c r="AH87" s="96"/>
      <c r="AI87" s="87"/>
    </row>
    <row r="88" spans="2:35" x14ac:dyDescent="0.25">
      <c r="B88" s="206">
        <v>41647.083333333336</v>
      </c>
      <c r="C88" s="85">
        <v>5.05</v>
      </c>
      <c r="D88" s="86"/>
      <c r="E88" s="86"/>
      <c r="F88" s="87"/>
      <c r="G88" s="87"/>
      <c r="H88" s="87"/>
      <c r="I88" s="87"/>
      <c r="J88" s="96"/>
      <c r="K88" s="87"/>
      <c r="L88" s="87"/>
      <c r="M88" s="87"/>
      <c r="N88" s="87"/>
      <c r="O88" s="87"/>
      <c r="P88" s="94"/>
      <c r="Q88" s="94"/>
      <c r="R88" s="87"/>
      <c r="S88" s="87"/>
      <c r="T88" s="87"/>
      <c r="U88" s="87"/>
      <c r="V88" s="87"/>
      <c r="W88" s="87"/>
      <c r="X88" s="87"/>
      <c r="Y88" s="87"/>
      <c r="Z88" s="87"/>
      <c r="AA88" s="87"/>
      <c r="AB88" s="87"/>
      <c r="AC88" s="87"/>
      <c r="AD88" s="87"/>
      <c r="AE88" s="87"/>
      <c r="AF88" s="87"/>
      <c r="AG88" s="96"/>
      <c r="AH88" s="96"/>
      <c r="AI88" s="87"/>
    </row>
    <row r="89" spans="2:35" x14ac:dyDescent="0.25">
      <c r="B89" s="206">
        <v>41647.166666666664</v>
      </c>
      <c r="C89" s="85">
        <v>5.05</v>
      </c>
      <c r="D89" s="86"/>
      <c r="E89" s="86"/>
      <c r="F89" s="87"/>
      <c r="G89" s="87"/>
      <c r="H89" s="87"/>
      <c r="I89" s="87"/>
      <c r="J89" s="96"/>
      <c r="K89" s="87"/>
      <c r="L89" s="87"/>
      <c r="M89" s="87"/>
      <c r="N89" s="87"/>
      <c r="O89" s="87"/>
      <c r="P89" s="94"/>
      <c r="Q89" s="94"/>
      <c r="R89" s="87"/>
      <c r="S89" s="87"/>
      <c r="T89" s="87"/>
      <c r="U89" s="87"/>
      <c r="V89" s="87"/>
      <c r="W89" s="87"/>
      <c r="X89" s="87"/>
      <c r="Y89" s="87"/>
      <c r="Z89" s="87"/>
      <c r="AA89" s="87"/>
      <c r="AB89" s="87"/>
      <c r="AC89" s="87"/>
      <c r="AD89" s="87"/>
      <c r="AE89" s="87"/>
      <c r="AF89" s="87"/>
      <c r="AG89" s="96"/>
      <c r="AH89" s="96"/>
      <c r="AI89" s="87"/>
    </row>
    <row r="90" spans="2:35" x14ac:dyDescent="0.25">
      <c r="B90" s="206">
        <v>41647.25</v>
      </c>
      <c r="C90" s="85">
        <v>5.05</v>
      </c>
      <c r="D90" s="86"/>
      <c r="E90" s="86"/>
      <c r="F90" s="87"/>
      <c r="G90" s="87"/>
      <c r="H90" s="87"/>
      <c r="I90" s="87"/>
      <c r="J90" s="96"/>
      <c r="K90" s="87"/>
      <c r="L90" s="87"/>
      <c r="M90" s="87"/>
      <c r="N90" s="87"/>
      <c r="O90" s="87"/>
      <c r="P90" s="94"/>
      <c r="Q90" s="94"/>
      <c r="R90" s="87"/>
      <c r="S90" s="87"/>
      <c r="T90" s="87"/>
      <c r="U90" s="87"/>
      <c r="V90" s="87"/>
      <c r="W90" s="87"/>
      <c r="X90" s="87"/>
      <c r="Y90" s="87"/>
      <c r="Z90" s="87"/>
      <c r="AA90" s="87"/>
      <c r="AB90" s="87"/>
      <c r="AC90" s="87"/>
      <c r="AD90" s="87"/>
      <c r="AE90" s="87"/>
      <c r="AF90" s="87"/>
      <c r="AG90" s="96"/>
      <c r="AH90" s="96"/>
      <c r="AI90" s="87"/>
    </row>
    <row r="91" spans="2:35" x14ac:dyDescent="0.25">
      <c r="B91" s="206">
        <v>41647.333333333336</v>
      </c>
      <c r="C91" s="85">
        <v>5.07</v>
      </c>
      <c r="D91" s="86"/>
      <c r="E91" s="86"/>
      <c r="F91" s="87"/>
      <c r="G91" s="87"/>
      <c r="H91" s="87"/>
      <c r="I91" s="87"/>
      <c r="J91" s="96"/>
      <c r="K91" s="87"/>
      <c r="L91" s="87"/>
      <c r="M91" s="87"/>
      <c r="N91" s="87"/>
      <c r="O91" s="87"/>
      <c r="P91" s="94"/>
      <c r="Q91" s="94"/>
      <c r="R91" s="87"/>
      <c r="S91" s="87"/>
      <c r="T91" s="87"/>
      <c r="U91" s="87"/>
      <c r="V91" s="87"/>
      <c r="W91" s="87"/>
      <c r="X91" s="87"/>
      <c r="Y91" s="87"/>
      <c r="Z91" s="87"/>
      <c r="AA91" s="87"/>
      <c r="AB91" s="87"/>
      <c r="AC91" s="87"/>
      <c r="AD91" s="87"/>
      <c r="AE91" s="87"/>
      <c r="AF91" s="87"/>
      <c r="AG91" s="96"/>
      <c r="AH91" s="96"/>
      <c r="AI91" s="87"/>
    </row>
    <row r="92" spans="2:35" x14ac:dyDescent="0.25">
      <c r="B92" s="206">
        <v>41647.416666666664</v>
      </c>
      <c r="C92" s="85">
        <v>5.07</v>
      </c>
      <c r="D92" s="86"/>
      <c r="E92" s="86"/>
      <c r="F92" s="87"/>
      <c r="G92" s="87"/>
      <c r="H92" s="87"/>
      <c r="I92" s="87"/>
      <c r="J92" s="96"/>
      <c r="K92" s="87"/>
      <c r="L92" s="87"/>
      <c r="M92" s="87"/>
      <c r="N92" s="87"/>
      <c r="O92" s="87"/>
      <c r="P92" s="94"/>
      <c r="Q92" s="94"/>
      <c r="R92" s="87"/>
      <c r="S92" s="87"/>
      <c r="T92" s="87"/>
      <c r="U92" s="87"/>
      <c r="V92" s="87"/>
      <c r="W92" s="87"/>
      <c r="X92" s="87"/>
      <c r="Y92" s="87"/>
      <c r="Z92" s="87"/>
      <c r="AA92" s="87"/>
      <c r="AB92" s="87"/>
      <c r="AC92" s="87"/>
      <c r="AD92" s="87"/>
      <c r="AE92" s="87"/>
      <c r="AF92" s="87"/>
      <c r="AG92" s="96"/>
      <c r="AH92" s="96"/>
      <c r="AI92" s="87"/>
    </row>
    <row r="93" spans="2:35" x14ac:dyDescent="0.25">
      <c r="B93" s="206">
        <v>41647.5</v>
      </c>
      <c r="C93" s="85">
        <v>5.07</v>
      </c>
      <c r="D93" s="86"/>
      <c r="E93" s="86"/>
      <c r="F93" s="87"/>
      <c r="G93" s="87"/>
      <c r="H93" s="87"/>
      <c r="I93" s="87"/>
      <c r="J93" s="96"/>
      <c r="K93" s="87"/>
      <c r="L93" s="87"/>
      <c r="M93" s="87"/>
      <c r="N93" s="87"/>
      <c r="O93" s="87"/>
      <c r="P93" s="94"/>
      <c r="Q93" s="94"/>
      <c r="R93" s="87"/>
      <c r="S93" s="87"/>
      <c r="T93" s="87"/>
      <c r="U93" s="87"/>
      <c r="V93" s="87"/>
      <c r="W93" s="87"/>
      <c r="X93" s="87"/>
      <c r="Y93" s="87"/>
      <c r="Z93" s="87"/>
      <c r="AA93" s="87"/>
      <c r="AB93" s="87"/>
      <c r="AC93" s="87"/>
      <c r="AD93" s="87"/>
      <c r="AE93" s="87"/>
      <c r="AF93" s="87"/>
      <c r="AG93" s="96"/>
      <c r="AH93" s="96"/>
      <c r="AI93" s="87"/>
    </row>
    <row r="94" spans="2:35" x14ac:dyDescent="0.25">
      <c r="B94" s="206">
        <v>41647.583333333336</v>
      </c>
      <c r="C94" s="85">
        <v>5.0599999999999996</v>
      </c>
      <c r="D94" s="86"/>
      <c r="E94" s="86"/>
      <c r="F94" s="87"/>
      <c r="G94" s="87"/>
      <c r="H94" s="87"/>
      <c r="I94" s="87"/>
      <c r="J94" s="96"/>
      <c r="K94" s="87"/>
      <c r="L94" s="87"/>
      <c r="M94" s="87"/>
      <c r="N94" s="87"/>
      <c r="O94" s="87"/>
      <c r="P94" s="94"/>
      <c r="Q94" s="94"/>
      <c r="R94" s="87"/>
      <c r="S94" s="87"/>
      <c r="T94" s="87"/>
      <c r="U94" s="87"/>
      <c r="V94" s="87"/>
      <c r="W94" s="87"/>
      <c r="X94" s="87"/>
      <c r="Y94" s="87"/>
      <c r="Z94" s="87"/>
      <c r="AA94" s="87"/>
      <c r="AB94" s="87"/>
      <c r="AC94" s="87"/>
      <c r="AD94" s="87"/>
      <c r="AE94" s="87"/>
      <c r="AF94" s="87"/>
      <c r="AG94" s="96"/>
      <c r="AH94" s="96"/>
      <c r="AI94" s="87"/>
    </row>
    <row r="95" spans="2:35" x14ac:dyDescent="0.25">
      <c r="B95" s="206">
        <v>41647.666666666664</v>
      </c>
      <c r="C95" s="85">
        <v>5.05</v>
      </c>
      <c r="D95" s="86"/>
      <c r="E95" s="86"/>
      <c r="F95" s="87"/>
      <c r="G95" s="87"/>
      <c r="H95" s="87"/>
      <c r="I95" s="87"/>
      <c r="J95" s="96"/>
      <c r="K95" s="87"/>
      <c r="L95" s="87"/>
      <c r="M95" s="87"/>
      <c r="N95" s="87"/>
      <c r="O95" s="87"/>
      <c r="P95" s="94"/>
      <c r="Q95" s="94"/>
      <c r="R95" s="87"/>
      <c r="S95" s="87"/>
      <c r="T95" s="87"/>
      <c r="U95" s="87"/>
      <c r="V95" s="87"/>
      <c r="W95" s="87"/>
      <c r="X95" s="87"/>
      <c r="Y95" s="87"/>
      <c r="Z95" s="87"/>
      <c r="AA95" s="87"/>
      <c r="AB95" s="87"/>
      <c r="AC95" s="87"/>
      <c r="AD95" s="87"/>
      <c r="AE95" s="87"/>
      <c r="AF95" s="87"/>
      <c r="AG95" s="96"/>
      <c r="AH95" s="96"/>
      <c r="AI95" s="87"/>
    </row>
    <row r="96" spans="2:35" x14ac:dyDescent="0.25">
      <c r="B96" s="206">
        <v>41647.75</v>
      </c>
      <c r="C96" s="85">
        <v>5.05</v>
      </c>
      <c r="D96" s="86"/>
      <c r="E96" s="86"/>
      <c r="F96" s="87"/>
      <c r="G96" s="87"/>
      <c r="H96" s="87"/>
      <c r="I96" s="87"/>
      <c r="J96" s="96"/>
      <c r="K96" s="87"/>
      <c r="L96" s="87"/>
      <c r="M96" s="87"/>
      <c r="N96" s="87"/>
      <c r="O96" s="87"/>
      <c r="P96" s="94"/>
      <c r="Q96" s="94"/>
      <c r="R96" s="87"/>
      <c r="S96" s="87"/>
      <c r="T96" s="87"/>
      <c r="U96" s="87"/>
      <c r="V96" s="87"/>
      <c r="W96" s="87"/>
      <c r="X96" s="87"/>
      <c r="Y96" s="87"/>
      <c r="Z96" s="87"/>
      <c r="AA96" s="87"/>
      <c r="AB96" s="87"/>
      <c r="AC96" s="87"/>
      <c r="AD96" s="87"/>
      <c r="AE96" s="87"/>
      <c r="AF96" s="87"/>
      <c r="AG96" s="96"/>
      <c r="AH96" s="96"/>
      <c r="AI96" s="87"/>
    </row>
    <row r="97" spans="2:35" x14ac:dyDescent="0.25">
      <c r="B97" s="206">
        <v>41647.833333333336</v>
      </c>
      <c r="C97" s="85">
        <v>5.05</v>
      </c>
      <c r="D97" s="86"/>
      <c r="E97" s="86"/>
      <c r="F97" s="87"/>
      <c r="G97" s="87"/>
      <c r="H97" s="87"/>
      <c r="I97" s="87"/>
      <c r="J97" s="96"/>
      <c r="K97" s="87"/>
      <c r="L97" s="87"/>
      <c r="M97" s="87"/>
      <c r="N97" s="87"/>
      <c r="O97" s="87"/>
      <c r="P97" s="94"/>
      <c r="Q97" s="94"/>
      <c r="R97" s="87"/>
      <c r="S97" s="87"/>
      <c r="T97" s="87"/>
      <c r="U97" s="87"/>
      <c r="V97" s="87"/>
      <c r="W97" s="87"/>
      <c r="X97" s="87"/>
      <c r="Y97" s="87"/>
      <c r="Z97" s="87"/>
      <c r="AA97" s="87"/>
      <c r="AB97" s="87"/>
      <c r="AC97" s="87"/>
      <c r="AD97" s="87"/>
      <c r="AE97" s="87"/>
      <c r="AF97" s="87"/>
      <c r="AG97" s="96"/>
      <c r="AH97" s="96"/>
      <c r="AI97" s="87"/>
    </row>
    <row r="98" spans="2:35" x14ac:dyDescent="0.25">
      <c r="B98" s="206">
        <v>41647.916666666664</v>
      </c>
      <c r="C98" s="85">
        <v>5.04</v>
      </c>
      <c r="D98" s="86"/>
      <c r="E98" s="86"/>
      <c r="F98" s="87"/>
      <c r="G98" s="87"/>
      <c r="H98" s="87"/>
      <c r="I98" s="87"/>
      <c r="J98" s="96"/>
      <c r="K98" s="87"/>
      <c r="L98" s="87"/>
      <c r="M98" s="87"/>
      <c r="N98" s="87"/>
      <c r="O98" s="87"/>
      <c r="P98" s="94"/>
      <c r="Q98" s="94"/>
      <c r="R98" s="87"/>
      <c r="S98" s="87"/>
      <c r="T98" s="87"/>
      <c r="U98" s="87"/>
      <c r="V98" s="87"/>
      <c r="W98" s="87"/>
      <c r="X98" s="87"/>
      <c r="Y98" s="87"/>
      <c r="Z98" s="87"/>
      <c r="AA98" s="87"/>
      <c r="AB98" s="87"/>
      <c r="AC98" s="87"/>
      <c r="AD98" s="87"/>
      <c r="AE98" s="87"/>
      <c r="AF98" s="87"/>
      <c r="AG98" s="96"/>
      <c r="AH98" s="96"/>
      <c r="AI98" s="87"/>
    </row>
    <row r="99" spans="2:35" x14ac:dyDescent="0.25">
      <c r="B99" s="206">
        <v>41648</v>
      </c>
      <c r="C99" s="85">
        <v>5.04</v>
      </c>
      <c r="D99" s="86"/>
      <c r="E99" s="86"/>
      <c r="F99" s="87"/>
      <c r="G99" s="87"/>
      <c r="H99" s="87"/>
      <c r="I99" s="87"/>
      <c r="J99" s="96"/>
      <c r="K99" s="87"/>
      <c r="L99" s="87"/>
      <c r="M99" s="87"/>
      <c r="N99" s="87"/>
      <c r="O99" s="87"/>
      <c r="P99" s="94"/>
      <c r="Q99" s="94"/>
      <c r="R99" s="87"/>
      <c r="S99" s="87"/>
      <c r="T99" s="87"/>
      <c r="U99" s="87"/>
      <c r="V99" s="87"/>
      <c r="W99" s="87"/>
      <c r="X99" s="87"/>
      <c r="Y99" s="87"/>
      <c r="Z99" s="87"/>
      <c r="AA99" s="87"/>
      <c r="AB99" s="87"/>
      <c r="AC99" s="87"/>
      <c r="AD99" s="87"/>
      <c r="AE99" s="87"/>
      <c r="AF99" s="87"/>
      <c r="AG99" s="96"/>
      <c r="AH99" s="96"/>
      <c r="AI99" s="87"/>
    </row>
    <row r="100" spans="2:35" x14ac:dyDescent="0.25">
      <c r="B100" s="206">
        <v>41648.083333333336</v>
      </c>
      <c r="C100" s="85">
        <v>5.04</v>
      </c>
      <c r="D100" s="86"/>
      <c r="E100" s="86"/>
      <c r="F100" s="87"/>
      <c r="G100" s="87"/>
      <c r="H100" s="87"/>
      <c r="I100" s="87"/>
      <c r="J100" s="96"/>
      <c r="K100" s="87"/>
      <c r="L100" s="87"/>
      <c r="M100" s="87"/>
      <c r="N100" s="87"/>
      <c r="O100" s="87"/>
      <c r="P100" s="94"/>
      <c r="Q100" s="94"/>
      <c r="R100" s="87"/>
      <c r="S100" s="87"/>
      <c r="T100" s="87"/>
      <c r="U100" s="87"/>
      <c r="V100" s="87"/>
      <c r="W100" s="87"/>
      <c r="X100" s="87"/>
      <c r="Y100" s="87"/>
      <c r="Z100" s="87"/>
      <c r="AA100" s="87"/>
      <c r="AB100" s="87"/>
      <c r="AC100" s="87"/>
      <c r="AD100" s="87"/>
      <c r="AE100" s="87"/>
      <c r="AF100" s="87"/>
      <c r="AG100" s="96"/>
      <c r="AH100" s="96"/>
      <c r="AI100" s="87"/>
    </row>
    <row r="101" spans="2:35" x14ac:dyDescent="0.25">
      <c r="B101" s="206">
        <v>41648.166666666664</v>
      </c>
      <c r="C101" s="85">
        <v>5.04</v>
      </c>
      <c r="D101" s="86"/>
      <c r="E101" s="86"/>
      <c r="F101" s="87"/>
      <c r="G101" s="87"/>
      <c r="H101" s="87"/>
      <c r="I101" s="87"/>
      <c r="J101" s="96"/>
      <c r="K101" s="87"/>
      <c r="L101" s="87"/>
      <c r="M101" s="87"/>
      <c r="N101" s="87"/>
      <c r="O101" s="87"/>
      <c r="P101" s="94"/>
      <c r="Q101" s="94"/>
      <c r="R101" s="87"/>
      <c r="S101" s="87"/>
      <c r="T101" s="87"/>
      <c r="U101" s="87"/>
      <c r="V101" s="87"/>
      <c r="W101" s="87"/>
      <c r="X101" s="87"/>
      <c r="Y101" s="87"/>
      <c r="Z101" s="87"/>
      <c r="AA101" s="87"/>
      <c r="AB101" s="87"/>
      <c r="AC101" s="87"/>
      <c r="AD101" s="87"/>
      <c r="AE101" s="87"/>
      <c r="AF101" s="87"/>
      <c r="AG101" s="96"/>
      <c r="AH101" s="96"/>
      <c r="AI101" s="87"/>
    </row>
    <row r="102" spans="2:35" x14ac:dyDescent="0.25">
      <c r="B102" s="206">
        <v>41648.25</v>
      </c>
      <c r="C102" s="85">
        <v>5.04</v>
      </c>
      <c r="D102" s="86"/>
      <c r="E102" s="86"/>
      <c r="F102" s="87"/>
      <c r="G102" s="87"/>
      <c r="H102" s="87"/>
      <c r="I102" s="87"/>
      <c r="J102" s="96"/>
      <c r="K102" s="87"/>
      <c r="L102" s="87"/>
      <c r="M102" s="87"/>
      <c r="N102" s="87"/>
      <c r="O102" s="87"/>
      <c r="P102" s="94"/>
      <c r="Q102" s="94"/>
      <c r="R102" s="87"/>
      <c r="S102" s="87"/>
      <c r="T102" s="87"/>
      <c r="U102" s="87"/>
      <c r="V102" s="87"/>
      <c r="W102" s="87"/>
      <c r="X102" s="87"/>
      <c r="Y102" s="87"/>
      <c r="Z102" s="87"/>
      <c r="AA102" s="87"/>
      <c r="AB102" s="87"/>
      <c r="AC102" s="87"/>
      <c r="AD102" s="87"/>
      <c r="AE102" s="87"/>
      <c r="AF102" s="87"/>
      <c r="AG102" s="96"/>
      <c r="AH102" s="96"/>
      <c r="AI102" s="87"/>
    </row>
    <row r="103" spans="2:35" x14ac:dyDescent="0.25">
      <c r="B103" s="206">
        <v>41648.333333333336</v>
      </c>
      <c r="C103" s="85">
        <v>5.04</v>
      </c>
      <c r="D103" s="86"/>
      <c r="E103" s="86"/>
      <c r="F103" s="87"/>
      <c r="G103" s="87"/>
      <c r="H103" s="87"/>
      <c r="I103" s="87"/>
      <c r="J103" s="96"/>
      <c r="K103" s="87"/>
      <c r="L103" s="87"/>
      <c r="M103" s="87"/>
      <c r="N103" s="87"/>
      <c r="O103" s="87"/>
      <c r="P103" s="94"/>
      <c r="Q103" s="94"/>
      <c r="R103" s="87"/>
      <c r="S103" s="87"/>
      <c r="T103" s="87"/>
      <c r="U103" s="87"/>
      <c r="V103" s="87"/>
      <c r="W103" s="87"/>
      <c r="X103" s="87"/>
      <c r="Y103" s="87"/>
      <c r="Z103" s="87"/>
      <c r="AA103" s="87"/>
      <c r="AB103" s="87"/>
      <c r="AC103" s="87"/>
      <c r="AD103" s="87"/>
      <c r="AE103" s="87"/>
      <c r="AF103" s="87"/>
      <c r="AG103" s="96"/>
      <c r="AH103" s="96"/>
      <c r="AI103" s="87"/>
    </row>
    <row r="104" spans="2:35" x14ac:dyDescent="0.25">
      <c r="B104" s="206">
        <v>41648.416666666664</v>
      </c>
      <c r="C104" s="85">
        <v>5.04</v>
      </c>
      <c r="D104" s="86"/>
      <c r="E104" s="86"/>
      <c r="F104" s="87"/>
      <c r="G104" s="87"/>
      <c r="H104" s="87"/>
      <c r="I104" s="87"/>
      <c r="J104" s="96"/>
      <c r="K104" s="87"/>
      <c r="L104" s="87"/>
      <c r="M104" s="87"/>
      <c r="N104" s="87"/>
      <c r="O104" s="87"/>
      <c r="P104" s="94"/>
      <c r="Q104" s="94"/>
      <c r="R104" s="87"/>
      <c r="S104" s="87"/>
      <c r="T104" s="87"/>
      <c r="U104" s="87"/>
      <c r="V104" s="87"/>
      <c r="W104" s="87"/>
      <c r="X104" s="87"/>
      <c r="Y104" s="87"/>
      <c r="Z104" s="87"/>
      <c r="AA104" s="87"/>
      <c r="AB104" s="87"/>
      <c r="AC104" s="87"/>
      <c r="AD104" s="87"/>
      <c r="AE104" s="87"/>
      <c r="AF104" s="87"/>
      <c r="AG104" s="96"/>
      <c r="AH104" s="96"/>
      <c r="AI104" s="87"/>
    </row>
    <row r="105" spans="2:35" x14ac:dyDescent="0.25">
      <c r="B105" s="206">
        <v>41648.5</v>
      </c>
      <c r="C105" s="85">
        <v>5.08</v>
      </c>
      <c r="D105" s="86"/>
      <c r="E105" s="86"/>
      <c r="F105" s="87"/>
      <c r="G105" s="87"/>
      <c r="H105" s="87"/>
      <c r="I105" s="87"/>
      <c r="J105" s="96"/>
      <c r="K105" s="87"/>
      <c r="L105" s="87"/>
      <c r="M105" s="87"/>
      <c r="N105" s="87"/>
      <c r="O105" s="87"/>
      <c r="P105" s="94"/>
      <c r="Q105" s="94"/>
      <c r="R105" s="87"/>
      <c r="S105" s="87"/>
      <c r="T105" s="87"/>
      <c r="U105" s="87"/>
      <c r="V105" s="87"/>
      <c r="W105" s="87"/>
      <c r="X105" s="87"/>
      <c r="Y105" s="87"/>
      <c r="Z105" s="87"/>
      <c r="AA105" s="87"/>
      <c r="AB105" s="87"/>
      <c r="AC105" s="87"/>
      <c r="AD105" s="87"/>
      <c r="AE105" s="87"/>
      <c r="AF105" s="87"/>
      <c r="AG105" s="96"/>
      <c r="AH105" s="96"/>
      <c r="AI105" s="87"/>
    </row>
    <row r="106" spans="2:35" x14ac:dyDescent="0.25">
      <c r="B106" s="206">
        <v>41648.583333333336</v>
      </c>
      <c r="C106" s="85">
        <v>5.0599999999999996</v>
      </c>
      <c r="D106" s="86"/>
      <c r="E106" s="86"/>
      <c r="F106" s="87"/>
      <c r="G106" s="87"/>
      <c r="H106" s="87"/>
      <c r="I106" s="87"/>
      <c r="J106" s="96"/>
      <c r="K106" s="87"/>
      <c r="L106" s="87"/>
      <c r="M106" s="87"/>
      <c r="N106" s="87"/>
      <c r="O106" s="87"/>
      <c r="P106" s="94"/>
      <c r="Q106" s="94"/>
      <c r="R106" s="87"/>
      <c r="S106" s="87"/>
      <c r="T106" s="87"/>
      <c r="U106" s="87"/>
      <c r="V106" s="87"/>
      <c r="W106" s="87"/>
      <c r="X106" s="87"/>
      <c r="Y106" s="87"/>
      <c r="Z106" s="87"/>
      <c r="AA106" s="87"/>
      <c r="AB106" s="87"/>
      <c r="AC106" s="87"/>
      <c r="AD106" s="87"/>
      <c r="AE106" s="87"/>
      <c r="AF106" s="87"/>
      <c r="AG106" s="96"/>
      <c r="AH106" s="96"/>
      <c r="AI106" s="87"/>
    </row>
    <row r="107" spans="2:35" x14ac:dyDescent="0.25">
      <c r="B107" s="206">
        <v>41648.666666666664</v>
      </c>
      <c r="C107" s="85">
        <v>5.0599999999999996</v>
      </c>
      <c r="D107" s="86"/>
      <c r="E107" s="86"/>
      <c r="F107" s="87"/>
      <c r="G107" s="87"/>
      <c r="H107" s="87"/>
      <c r="I107" s="87"/>
      <c r="J107" s="96"/>
      <c r="K107" s="87"/>
      <c r="L107" s="87"/>
      <c r="M107" s="87"/>
      <c r="N107" s="87"/>
      <c r="O107" s="87"/>
      <c r="P107" s="94"/>
      <c r="Q107" s="94"/>
      <c r="R107" s="87"/>
      <c r="S107" s="87"/>
      <c r="T107" s="87"/>
      <c r="U107" s="87"/>
      <c r="V107" s="87"/>
      <c r="W107" s="87"/>
      <c r="X107" s="87"/>
      <c r="Y107" s="87"/>
      <c r="Z107" s="87"/>
      <c r="AA107" s="87"/>
      <c r="AB107" s="87"/>
      <c r="AC107" s="87"/>
      <c r="AD107" s="87"/>
      <c r="AE107" s="87"/>
      <c r="AF107" s="87"/>
      <c r="AG107" s="96"/>
      <c r="AH107" s="96"/>
      <c r="AI107" s="87"/>
    </row>
    <row r="108" spans="2:35" x14ac:dyDescent="0.25">
      <c r="B108" s="206">
        <v>41648.75</v>
      </c>
      <c r="C108" s="85">
        <v>5.07</v>
      </c>
      <c r="D108" s="86"/>
      <c r="E108" s="86"/>
      <c r="F108" s="87"/>
      <c r="G108" s="87"/>
      <c r="H108" s="87"/>
      <c r="I108" s="87"/>
      <c r="J108" s="96"/>
      <c r="K108" s="87"/>
      <c r="L108" s="87"/>
      <c r="M108" s="87"/>
      <c r="N108" s="87"/>
      <c r="O108" s="87"/>
      <c r="P108" s="94"/>
      <c r="Q108" s="94"/>
      <c r="R108" s="87"/>
      <c r="S108" s="87"/>
      <c r="T108" s="87"/>
      <c r="U108" s="87"/>
      <c r="V108" s="87"/>
      <c r="W108" s="87"/>
      <c r="X108" s="87"/>
      <c r="Y108" s="87"/>
      <c r="Z108" s="87"/>
      <c r="AA108" s="87"/>
      <c r="AB108" s="87"/>
      <c r="AC108" s="87"/>
      <c r="AD108" s="87"/>
      <c r="AE108" s="87"/>
      <c r="AF108" s="87"/>
      <c r="AG108" s="96"/>
      <c r="AH108" s="96"/>
      <c r="AI108" s="87"/>
    </row>
    <row r="109" spans="2:35" x14ac:dyDescent="0.25">
      <c r="B109" s="206">
        <v>41648.833333333336</v>
      </c>
      <c r="C109" s="85">
        <v>5.07</v>
      </c>
      <c r="D109" s="86"/>
      <c r="E109" s="86"/>
      <c r="F109" s="87"/>
      <c r="G109" s="87"/>
      <c r="H109" s="87"/>
      <c r="I109" s="87"/>
      <c r="J109" s="96"/>
      <c r="K109" s="87"/>
      <c r="L109" s="87"/>
      <c r="M109" s="87"/>
      <c r="N109" s="87"/>
      <c r="O109" s="87"/>
      <c r="P109" s="94"/>
      <c r="Q109" s="94"/>
      <c r="R109" s="87"/>
      <c r="S109" s="87"/>
      <c r="T109" s="87"/>
      <c r="U109" s="87"/>
      <c r="V109" s="87"/>
      <c r="W109" s="87"/>
      <c r="X109" s="87"/>
      <c r="Y109" s="87"/>
      <c r="Z109" s="87"/>
      <c r="AA109" s="87"/>
      <c r="AB109" s="87"/>
      <c r="AC109" s="87"/>
      <c r="AD109" s="87"/>
      <c r="AE109" s="87"/>
      <c r="AF109" s="87"/>
      <c r="AG109" s="96"/>
      <c r="AH109" s="96"/>
      <c r="AI109" s="87"/>
    </row>
    <row r="110" spans="2:35" x14ac:dyDescent="0.25">
      <c r="B110" s="206">
        <v>41648.916666666664</v>
      </c>
      <c r="C110" s="85">
        <v>5.08</v>
      </c>
      <c r="D110" s="86"/>
      <c r="E110" s="86"/>
      <c r="F110" s="87"/>
      <c r="G110" s="87"/>
      <c r="H110" s="87"/>
      <c r="I110" s="87"/>
      <c r="J110" s="96"/>
      <c r="K110" s="87"/>
      <c r="L110" s="87"/>
      <c r="M110" s="87"/>
      <c r="N110" s="87"/>
      <c r="O110" s="87"/>
      <c r="P110" s="94"/>
      <c r="Q110" s="94"/>
      <c r="R110" s="87"/>
      <c r="S110" s="87"/>
      <c r="T110" s="87"/>
      <c r="U110" s="87"/>
      <c r="V110" s="87"/>
      <c r="W110" s="87"/>
      <c r="X110" s="87"/>
      <c r="Y110" s="87"/>
      <c r="Z110" s="87"/>
      <c r="AA110" s="87"/>
      <c r="AB110" s="87"/>
      <c r="AC110" s="87"/>
      <c r="AD110" s="87"/>
      <c r="AE110" s="87"/>
      <c r="AF110" s="87"/>
      <c r="AG110" s="96"/>
      <c r="AH110" s="96"/>
      <c r="AI110" s="87"/>
    </row>
    <row r="111" spans="2:35" x14ac:dyDescent="0.25">
      <c r="B111" s="206">
        <v>41649</v>
      </c>
      <c r="C111" s="85">
        <v>5.09</v>
      </c>
      <c r="D111" s="86"/>
      <c r="E111" s="86"/>
      <c r="F111" s="87"/>
      <c r="G111" s="87"/>
      <c r="H111" s="87"/>
      <c r="I111" s="87"/>
      <c r="J111" s="96"/>
      <c r="K111" s="87"/>
      <c r="L111" s="87"/>
      <c r="M111" s="87"/>
      <c r="N111" s="87"/>
      <c r="O111" s="87"/>
      <c r="P111" s="94"/>
      <c r="Q111" s="94"/>
      <c r="R111" s="87"/>
      <c r="S111" s="87"/>
      <c r="T111" s="87"/>
      <c r="U111" s="87"/>
      <c r="V111" s="87"/>
      <c r="W111" s="87"/>
      <c r="X111" s="87"/>
      <c r="Y111" s="87"/>
      <c r="Z111" s="87"/>
      <c r="AA111" s="87"/>
      <c r="AB111" s="87"/>
      <c r="AC111" s="87"/>
      <c r="AD111" s="87"/>
      <c r="AE111" s="87"/>
      <c r="AF111" s="87"/>
      <c r="AG111" s="96"/>
      <c r="AH111" s="96"/>
      <c r="AI111" s="87"/>
    </row>
    <row r="112" spans="2:35" x14ac:dyDescent="0.25">
      <c r="B112" s="206">
        <v>41649.083333333336</v>
      </c>
      <c r="C112" s="85">
        <v>5.0999999999999996</v>
      </c>
      <c r="D112" s="86"/>
      <c r="E112" s="86"/>
      <c r="F112" s="87"/>
      <c r="G112" s="87"/>
      <c r="H112" s="87"/>
      <c r="I112" s="87"/>
      <c r="J112" s="96"/>
      <c r="K112" s="87"/>
      <c r="L112" s="87"/>
      <c r="M112" s="87"/>
      <c r="N112" s="87"/>
      <c r="O112" s="87"/>
      <c r="P112" s="94"/>
      <c r="Q112" s="94"/>
      <c r="R112" s="87"/>
      <c r="S112" s="87"/>
      <c r="T112" s="87"/>
      <c r="U112" s="87"/>
      <c r="V112" s="87"/>
      <c r="W112" s="87"/>
      <c r="X112" s="87"/>
      <c r="Y112" s="87"/>
      <c r="Z112" s="87"/>
      <c r="AA112" s="87"/>
      <c r="AB112" s="87"/>
      <c r="AC112" s="87"/>
      <c r="AD112" s="87"/>
      <c r="AE112" s="87"/>
      <c r="AF112" s="87"/>
      <c r="AG112" s="96"/>
      <c r="AH112" s="96"/>
      <c r="AI112" s="87"/>
    </row>
    <row r="113" spans="2:35" x14ac:dyDescent="0.25">
      <c r="B113" s="206">
        <v>41649.166666666664</v>
      </c>
      <c r="C113" s="85">
        <v>5.1100000000000003</v>
      </c>
      <c r="D113" s="86"/>
      <c r="E113" s="86"/>
      <c r="F113" s="87"/>
      <c r="G113" s="87"/>
      <c r="H113" s="87"/>
      <c r="I113" s="87"/>
      <c r="J113" s="96"/>
      <c r="K113" s="87"/>
      <c r="L113" s="87"/>
      <c r="M113" s="87"/>
      <c r="N113" s="87"/>
      <c r="O113" s="87"/>
      <c r="P113" s="94"/>
      <c r="Q113" s="94"/>
      <c r="R113" s="87"/>
      <c r="S113" s="87"/>
      <c r="T113" s="87"/>
      <c r="U113" s="87"/>
      <c r="V113" s="87"/>
      <c r="W113" s="87"/>
      <c r="X113" s="87"/>
      <c r="Y113" s="87"/>
      <c r="Z113" s="87"/>
      <c r="AA113" s="87"/>
      <c r="AB113" s="87"/>
      <c r="AC113" s="87"/>
      <c r="AD113" s="87"/>
      <c r="AE113" s="87"/>
      <c r="AF113" s="87"/>
      <c r="AG113" s="96"/>
      <c r="AH113" s="96"/>
      <c r="AI113" s="87"/>
    </row>
    <row r="114" spans="2:35" x14ac:dyDescent="0.25">
      <c r="B114" s="206">
        <v>41649.25</v>
      </c>
      <c r="C114" s="85">
        <v>5.1100000000000003</v>
      </c>
      <c r="D114" s="86"/>
      <c r="E114" s="86"/>
      <c r="F114" s="87"/>
      <c r="G114" s="87"/>
      <c r="H114" s="87"/>
      <c r="I114" s="87"/>
      <c r="J114" s="96"/>
      <c r="K114" s="87"/>
      <c r="L114" s="87"/>
      <c r="M114" s="87"/>
      <c r="N114" s="87"/>
      <c r="O114" s="87"/>
      <c r="P114" s="94"/>
      <c r="Q114" s="94"/>
      <c r="R114" s="87"/>
      <c r="S114" s="87"/>
      <c r="T114" s="87"/>
      <c r="U114" s="87"/>
      <c r="V114" s="87"/>
      <c r="W114" s="87"/>
      <c r="X114" s="87"/>
      <c r="Y114" s="87"/>
      <c r="Z114" s="87"/>
      <c r="AA114" s="87"/>
      <c r="AB114" s="87"/>
      <c r="AC114" s="87"/>
      <c r="AD114" s="87"/>
      <c r="AE114" s="87"/>
      <c r="AF114" s="87"/>
      <c r="AG114" s="96"/>
      <c r="AH114" s="96"/>
      <c r="AI114" s="87"/>
    </row>
    <row r="115" spans="2:35" x14ac:dyDescent="0.25">
      <c r="B115" s="206">
        <v>41649.333333333336</v>
      </c>
      <c r="C115" s="85">
        <v>5.1100000000000003</v>
      </c>
      <c r="D115" s="86"/>
      <c r="E115" s="86"/>
      <c r="F115" s="87"/>
      <c r="G115" s="87"/>
      <c r="H115" s="87"/>
      <c r="I115" s="87"/>
      <c r="J115" s="96"/>
      <c r="K115" s="87"/>
      <c r="L115" s="87"/>
      <c r="M115" s="87"/>
      <c r="N115" s="87"/>
      <c r="O115" s="87"/>
      <c r="P115" s="94"/>
      <c r="Q115" s="94"/>
      <c r="R115" s="87"/>
      <c r="S115" s="87"/>
      <c r="T115" s="87"/>
      <c r="U115" s="87"/>
      <c r="V115" s="87"/>
      <c r="W115" s="87"/>
      <c r="X115" s="87"/>
      <c r="Y115" s="87"/>
      <c r="Z115" s="87"/>
      <c r="AA115" s="87"/>
      <c r="AB115" s="87"/>
      <c r="AC115" s="87"/>
      <c r="AD115" s="87"/>
      <c r="AE115" s="87"/>
      <c r="AF115" s="87"/>
      <c r="AG115" s="96"/>
      <c r="AH115" s="96"/>
      <c r="AI115" s="87"/>
    </row>
    <row r="116" spans="2:35" x14ac:dyDescent="0.25">
      <c r="B116" s="206">
        <v>41649.416666666664</v>
      </c>
      <c r="C116" s="85">
        <v>5.0999999999999996</v>
      </c>
      <c r="D116" s="86"/>
      <c r="E116" s="86"/>
      <c r="F116" s="87"/>
      <c r="G116" s="87"/>
      <c r="H116" s="87"/>
      <c r="I116" s="87"/>
      <c r="J116" s="96"/>
      <c r="K116" s="87"/>
      <c r="L116" s="87"/>
      <c r="M116" s="87"/>
      <c r="N116" s="87"/>
      <c r="O116" s="87"/>
      <c r="P116" s="94"/>
      <c r="Q116" s="94"/>
      <c r="R116" s="87"/>
      <c r="S116" s="87"/>
      <c r="T116" s="87"/>
      <c r="U116" s="87"/>
      <c r="V116" s="87"/>
      <c r="W116" s="87"/>
      <c r="X116" s="87"/>
      <c r="Y116" s="87"/>
      <c r="Z116" s="87"/>
      <c r="AA116" s="87"/>
      <c r="AB116" s="87"/>
      <c r="AC116" s="87"/>
      <c r="AD116" s="87"/>
      <c r="AE116" s="87"/>
      <c r="AF116" s="87"/>
      <c r="AG116" s="96"/>
      <c r="AH116" s="96"/>
      <c r="AI116" s="87"/>
    </row>
    <row r="117" spans="2:35" x14ac:dyDescent="0.25">
      <c r="B117" s="206">
        <v>41649.5</v>
      </c>
      <c r="C117" s="85">
        <v>5.09</v>
      </c>
      <c r="D117" s="86"/>
      <c r="E117" s="86"/>
      <c r="F117" s="87"/>
      <c r="G117" s="87"/>
      <c r="H117" s="87"/>
      <c r="I117" s="87"/>
      <c r="J117" s="96"/>
      <c r="K117" s="87"/>
      <c r="L117" s="87"/>
      <c r="M117" s="87"/>
      <c r="N117" s="87"/>
      <c r="O117" s="87"/>
      <c r="P117" s="94"/>
      <c r="Q117" s="94"/>
      <c r="R117" s="87"/>
      <c r="S117" s="87"/>
      <c r="T117" s="87"/>
      <c r="U117" s="87"/>
      <c r="V117" s="87"/>
      <c r="W117" s="87"/>
      <c r="X117" s="87"/>
      <c r="Y117" s="87"/>
      <c r="Z117" s="87"/>
      <c r="AA117" s="87"/>
      <c r="AB117" s="87"/>
      <c r="AC117" s="87"/>
      <c r="AD117" s="87"/>
      <c r="AE117" s="87"/>
      <c r="AF117" s="87"/>
      <c r="AG117" s="96"/>
      <c r="AH117" s="96"/>
      <c r="AI117" s="87"/>
    </row>
    <row r="118" spans="2:35" x14ac:dyDescent="0.25">
      <c r="B118" s="206">
        <v>41649.583333333336</v>
      </c>
      <c r="C118" s="85">
        <v>5.09</v>
      </c>
      <c r="D118" s="86"/>
      <c r="E118" s="86"/>
      <c r="F118" s="87"/>
      <c r="G118" s="87"/>
      <c r="H118" s="87"/>
      <c r="I118" s="87"/>
      <c r="J118" s="96"/>
      <c r="K118" s="87"/>
      <c r="L118" s="87"/>
      <c r="M118" s="87"/>
      <c r="N118" s="87"/>
      <c r="O118" s="87"/>
      <c r="P118" s="94"/>
      <c r="Q118" s="94"/>
      <c r="R118" s="87"/>
      <c r="S118" s="87"/>
      <c r="T118" s="87"/>
      <c r="U118" s="87"/>
      <c r="V118" s="87"/>
      <c r="W118" s="87"/>
      <c r="X118" s="87"/>
      <c r="Y118" s="87"/>
      <c r="Z118" s="87"/>
      <c r="AA118" s="87"/>
      <c r="AB118" s="87"/>
      <c r="AC118" s="87"/>
      <c r="AD118" s="87"/>
      <c r="AE118" s="87"/>
      <c r="AF118" s="87"/>
      <c r="AG118" s="96"/>
      <c r="AH118" s="96"/>
      <c r="AI118" s="87"/>
    </row>
    <row r="119" spans="2:35" x14ac:dyDescent="0.25">
      <c r="B119" s="206">
        <v>41649.666666666664</v>
      </c>
      <c r="C119" s="85">
        <v>5.09</v>
      </c>
      <c r="D119" s="86"/>
      <c r="E119" s="86"/>
      <c r="F119" s="87"/>
      <c r="G119" s="87"/>
      <c r="H119" s="87"/>
      <c r="I119" s="87"/>
      <c r="J119" s="96"/>
      <c r="K119" s="87"/>
      <c r="L119" s="87"/>
      <c r="M119" s="87"/>
      <c r="N119" s="87"/>
      <c r="O119" s="87"/>
      <c r="P119" s="94"/>
      <c r="Q119" s="94"/>
      <c r="R119" s="87"/>
      <c r="S119" s="87"/>
      <c r="T119" s="87"/>
      <c r="U119" s="87"/>
      <c r="V119" s="87"/>
      <c r="W119" s="87"/>
      <c r="X119" s="87"/>
      <c r="Y119" s="87"/>
      <c r="Z119" s="87"/>
      <c r="AA119" s="87"/>
      <c r="AB119" s="87"/>
      <c r="AC119" s="87"/>
      <c r="AD119" s="87"/>
      <c r="AE119" s="87"/>
      <c r="AF119" s="87"/>
      <c r="AG119" s="96"/>
      <c r="AH119" s="96"/>
      <c r="AI119" s="87"/>
    </row>
    <row r="120" spans="2:35" x14ac:dyDescent="0.25">
      <c r="B120" s="206">
        <v>41649.75</v>
      </c>
      <c r="C120" s="85">
        <v>5.09</v>
      </c>
      <c r="D120" s="86"/>
      <c r="E120" s="86"/>
      <c r="F120" s="87"/>
      <c r="G120" s="87"/>
      <c r="H120" s="87"/>
      <c r="I120" s="87"/>
      <c r="J120" s="96"/>
      <c r="K120" s="87"/>
      <c r="L120" s="87"/>
      <c r="M120" s="87"/>
      <c r="N120" s="87"/>
      <c r="O120" s="87"/>
      <c r="P120" s="94"/>
      <c r="Q120" s="94"/>
      <c r="R120" s="87"/>
      <c r="S120" s="87"/>
      <c r="T120" s="87"/>
      <c r="U120" s="87"/>
      <c r="V120" s="87"/>
      <c r="W120" s="87"/>
      <c r="X120" s="87"/>
      <c r="Y120" s="87"/>
      <c r="Z120" s="87"/>
      <c r="AA120" s="87"/>
      <c r="AB120" s="87"/>
      <c r="AC120" s="87"/>
      <c r="AD120" s="87"/>
      <c r="AE120" s="87"/>
      <c r="AF120" s="87"/>
      <c r="AG120" s="96"/>
      <c r="AH120" s="96"/>
      <c r="AI120" s="87"/>
    </row>
    <row r="121" spans="2:35" x14ac:dyDescent="0.25">
      <c r="B121" s="206">
        <v>41649.833333333336</v>
      </c>
      <c r="C121" s="85">
        <v>5.0999999999999996</v>
      </c>
      <c r="D121" s="86"/>
      <c r="E121" s="86"/>
      <c r="F121" s="87"/>
      <c r="G121" s="87"/>
      <c r="H121" s="87"/>
      <c r="I121" s="87"/>
      <c r="J121" s="96"/>
      <c r="K121" s="87"/>
      <c r="L121" s="87"/>
      <c r="M121" s="87"/>
      <c r="N121" s="87"/>
      <c r="O121" s="87"/>
      <c r="P121" s="94"/>
      <c r="Q121" s="94"/>
      <c r="R121" s="87"/>
      <c r="S121" s="87"/>
      <c r="T121" s="87"/>
      <c r="U121" s="87"/>
      <c r="V121" s="87"/>
      <c r="W121" s="87"/>
      <c r="X121" s="87"/>
      <c r="Y121" s="87"/>
      <c r="Z121" s="87"/>
      <c r="AA121" s="87"/>
      <c r="AB121" s="87"/>
      <c r="AC121" s="87"/>
      <c r="AD121" s="87"/>
      <c r="AE121" s="87"/>
      <c r="AF121" s="87"/>
      <c r="AG121" s="96"/>
      <c r="AH121" s="96"/>
      <c r="AI121" s="87"/>
    </row>
    <row r="122" spans="2:35" x14ac:dyDescent="0.25">
      <c r="B122" s="206">
        <v>41649.916666666664</v>
      </c>
      <c r="C122" s="85">
        <v>5.1100000000000003</v>
      </c>
      <c r="D122" s="86"/>
      <c r="E122" s="86"/>
      <c r="F122" s="87"/>
      <c r="G122" s="87"/>
      <c r="H122" s="87"/>
      <c r="I122" s="87"/>
      <c r="J122" s="96"/>
      <c r="K122" s="87"/>
      <c r="L122" s="87"/>
      <c r="M122" s="87"/>
      <c r="N122" s="87"/>
      <c r="O122" s="87"/>
      <c r="P122" s="94"/>
      <c r="Q122" s="94"/>
      <c r="R122" s="87"/>
      <c r="S122" s="87"/>
      <c r="T122" s="87"/>
      <c r="U122" s="87"/>
      <c r="V122" s="87"/>
      <c r="W122" s="87"/>
      <c r="X122" s="87"/>
      <c r="Y122" s="87"/>
      <c r="Z122" s="87"/>
      <c r="AA122" s="87"/>
      <c r="AB122" s="87"/>
      <c r="AC122" s="87"/>
      <c r="AD122" s="87"/>
      <c r="AE122" s="87"/>
      <c r="AF122" s="87"/>
      <c r="AG122" s="96"/>
      <c r="AH122" s="96"/>
      <c r="AI122" s="87"/>
    </row>
    <row r="123" spans="2:35" x14ac:dyDescent="0.25">
      <c r="B123" s="206">
        <v>41650</v>
      </c>
      <c r="C123" s="85">
        <v>5.1100000000000003</v>
      </c>
      <c r="D123" s="86"/>
      <c r="E123" s="86"/>
      <c r="F123" s="87"/>
      <c r="G123" s="87"/>
      <c r="H123" s="87"/>
      <c r="I123" s="87"/>
      <c r="J123" s="96"/>
      <c r="K123" s="87"/>
      <c r="L123" s="87"/>
      <c r="M123" s="87"/>
      <c r="N123" s="87"/>
      <c r="O123" s="87"/>
      <c r="P123" s="94"/>
      <c r="Q123" s="94"/>
      <c r="R123" s="87"/>
      <c r="S123" s="87"/>
      <c r="T123" s="87"/>
      <c r="U123" s="87"/>
      <c r="V123" s="87"/>
      <c r="W123" s="87"/>
      <c r="X123" s="87"/>
      <c r="Y123" s="87"/>
      <c r="Z123" s="87"/>
      <c r="AA123" s="87"/>
      <c r="AB123" s="87"/>
      <c r="AC123" s="87"/>
      <c r="AD123" s="87"/>
      <c r="AE123" s="87"/>
      <c r="AF123" s="87"/>
      <c r="AG123" s="96"/>
      <c r="AH123" s="96"/>
      <c r="AI123" s="87"/>
    </row>
    <row r="124" spans="2:35" x14ac:dyDescent="0.25">
      <c r="B124" s="206">
        <v>41650.083333333336</v>
      </c>
      <c r="C124" s="85">
        <v>5.12</v>
      </c>
      <c r="D124" s="86"/>
      <c r="E124" s="86"/>
      <c r="F124" s="87"/>
      <c r="G124" s="87"/>
      <c r="H124" s="87"/>
      <c r="I124" s="87"/>
      <c r="J124" s="96"/>
      <c r="K124" s="87"/>
      <c r="L124" s="87"/>
      <c r="M124" s="87"/>
      <c r="N124" s="87"/>
      <c r="O124" s="87"/>
      <c r="P124" s="94"/>
      <c r="Q124" s="94"/>
      <c r="R124" s="87"/>
      <c r="S124" s="87"/>
      <c r="T124" s="87"/>
      <c r="U124" s="87"/>
      <c r="V124" s="87"/>
      <c r="W124" s="87"/>
      <c r="X124" s="87"/>
      <c r="Y124" s="87"/>
      <c r="Z124" s="87"/>
      <c r="AA124" s="87"/>
      <c r="AB124" s="87"/>
      <c r="AC124" s="87"/>
      <c r="AD124" s="87"/>
      <c r="AE124" s="87"/>
      <c r="AF124" s="87"/>
      <c r="AG124" s="96"/>
      <c r="AH124" s="96"/>
      <c r="AI124" s="87"/>
    </row>
    <row r="125" spans="2:35" x14ac:dyDescent="0.25">
      <c r="B125" s="206">
        <v>41650.166666666664</v>
      </c>
      <c r="C125" s="85">
        <v>5.12</v>
      </c>
      <c r="D125" s="86"/>
      <c r="E125" s="86"/>
      <c r="F125" s="87"/>
      <c r="G125" s="87"/>
      <c r="H125" s="87"/>
      <c r="I125" s="87"/>
      <c r="J125" s="96"/>
      <c r="K125" s="87"/>
      <c r="L125" s="87"/>
      <c r="M125" s="87"/>
      <c r="N125" s="87"/>
      <c r="O125" s="87"/>
      <c r="P125" s="94"/>
      <c r="Q125" s="94"/>
      <c r="R125" s="87"/>
      <c r="S125" s="87"/>
      <c r="T125" s="87"/>
      <c r="U125" s="87"/>
      <c r="V125" s="87"/>
      <c r="W125" s="87"/>
      <c r="X125" s="87"/>
      <c r="Y125" s="87"/>
      <c r="Z125" s="87"/>
      <c r="AA125" s="87"/>
      <c r="AB125" s="87"/>
      <c r="AC125" s="87"/>
      <c r="AD125" s="87"/>
      <c r="AE125" s="87"/>
      <c r="AF125" s="87"/>
      <c r="AG125" s="96"/>
      <c r="AH125" s="96"/>
      <c r="AI125" s="87"/>
    </row>
    <row r="126" spans="2:35" x14ac:dyDescent="0.25">
      <c r="B126" s="206">
        <v>41650.25</v>
      </c>
      <c r="C126" s="85">
        <v>5.13</v>
      </c>
      <c r="D126" s="86"/>
      <c r="E126" s="86"/>
      <c r="F126" s="87"/>
      <c r="G126" s="87"/>
      <c r="H126" s="87"/>
      <c r="I126" s="87"/>
      <c r="J126" s="96"/>
      <c r="K126" s="87"/>
      <c r="L126" s="87"/>
      <c r="M126" s="87"/>
      <c r="N126" s="87"/>
      <c r="O126" s="87"/>
      <c r="P126" s="94"/>
      <c r="Q126" s="94"/>
      <c r="R126" s="87"/>
      <c r="S126" s="87"/>
      <c r="T126" s="87"/>
      <c r="U126" s="87"/>
      <c r="V126" s="87"/>
      <c r="W126" s="87"/>
      <c r="X126" s="87"/>
      <c r="Y126" s="87"/>
      <c r="Z126" s="87"/>
      <c r="AA126" s="87"/>
      <c r="AB126" s="87"/>
      <c r="AC126" s="87"/>
      <c r="AD126" s="87"/>
      <c r="AE126" s="87"/>
      <c r="AF126" s="87"/>
      <c r="AG126" s="96"/>
      <c r="AH126" s="96"/>
      <c r="AI126" s="87"/>
    </row>
    <row r="127" spans="2:35" x14ac:dyDescent="0.25">
      <c r="B127" s="206">
        <v>41650.333333333336</v>
      </c>
      <c r="C127" s="85">
        <v>5.14</v>
      </c>
      <c r="D127" s="86"/>
      <c r="E127" s="86"/>
      <c r="F127" s="87"/>
      <c r="G127" s="87"/>
      <c r="H127" s="87"/>
      <c r="I127" s="87"/>
      <c r="J127" s="96"/>
      <c r="K127" s="87"/>
      <c r="L127" s="87"/>
      <c r="M127" s="87"/>
      <c r="N127" s="87"/>
      <c r="O127" s="87"/>
      <c r="P127" s="94"/>
      <c r="Q127" s="94"/>
      <c r="R127" s="87"/>
      <c r="S127" s="87"/>
      <c r="T127" s="87"/>
      <c r="U127" s="87"/>
      <c r="V127" s="87"/>
      <c r="W127" s="87"/>
      <c r="X127" s="87"/>
      <c r="Y127" s="87"/>
      <c r="Z127" s="87"/>
      <c r="AA127" s="87"/>
      <c r="AB127" s="87"/>
      <c r="AC127" s="87"/>
      <c r="AD127" s="87"/>
      <c r="AE127" s="87"/>
      <c r="AF127" s="87"/>
      <c r="AG127" s="96"/>
      <c r="AH127" s="96"/>
      <c r="AI127" s="87"/>
    </row>
    <row r="128" spans="2:35" x14ac:dyDescent="0.25">
      <c r="B128" s="206">
        <v>41650.416666666664</v>
      </c>
      <c r="C128" s="85">
        <v>5.14</v>
      </c>
      <c r="D128" s="86"/>
      <c r="E128" s="86"/>
      <c r="F128" s="87"/>
      <c r="G128" s="87"/>
      <c r="H128" s="87"/>
      <c r="I128" s="87"/>
      <c r="J128" s="96"/>
      <c r="K128" s="87"/>
      <c r="L128" s="87"/>
      <c r="M128" s="87"/>
      <c r="N128" s="87"/>
      <c r="O128" s="87"/>
      <c r="P128" s="94"/>
      <c r="Q128" s="94"/>
      <c r="R128" s="87"/>
      <c r="S128" s="87"/>
      <c r="T128" s="87"/>
      <c r="U128" s="87"/>
      <c r="V128" s="87"/>
      <c r="W128" s="87"/>
      <c r="X128" s="87"/>
      <c r="Y128" s="87"/>
      <c r="Z128" s="87"/>
      <c r="AA128" s="87"/>
      <c r="AB128" s="87"/>
      <c r="AC128" s="87"/>
      <c r="AD128" s="87"/>
      <c r="AE128" s="87"/>
      <c r="AF128" s="87"/>
      <c r="AG128" s="96"/>
      <c r="AH128" s="96"/>
      <c r="AI128" s="87"/>
    </row>
    <row r="129" spans="2:35" x14ac:dyDescent="0.25">
      <c r="B129" s="206">
        <v>41650.5</v>
      </c>
      <c r="C129" s="85">
        <v>5.14</v>
      </c>
      <c r="D129" s="86"/>
      <c r="E129" s="86"/>
      <c r="F129" s="87"/>
      <c r="G129" s="87"/>
      <c r="H129" s="87"/>
      <c r="I129" s="87"/>
      <c r="J129" s="96"/>
      <c r="K129" s="87"/>
      <c r="L129" s="87"/>
      <c r="M129" s="87"/>
      <c r="N129" s="87"/>
      <c r="O129" s="87"/>
      <c r="P129" s="94"/>
      <c r="Q129" s="94"/>
      <c r="R129" s="87"/>
      <c r="S129" s="87"/>
      <c r="T129" s="87"/>
      <c r="U129" s="87"/>
      <c r="V129" s="87"/>
      <c r="W129" s="87"/>
      <c r="X129" s="87"/>
      <c r="Y129" s="87"/>
      <c r="Z129" s="87"/>
      <c r="AA129" s="87"/>
      <c r="AB129" s="87"/>
      <c r="AC129" s="87"/>
      <c r="AD129" s="87"/>
      <c r="AE129" s="87"/>
      <c r="AF129" s="87"/>
      <c r="AG129" s="96"/>
      <c r="AH129" s="96"/>
      <c r="AI129" s="87"/>
    </row>
    <row r="130" spans="2:35" x14ac:dyDescent="0.25">
      <c r="B130" s="206">
        <v>41650.583333333336</v>
      </c>
      <c r="C130" s="85">
        <v>5.14</v>
      </c>
      <c r="D130" s="86"/>
      <c r="E130" s="86"/>
      <c r="F130" s="87"/>
      <c r="G130" s="87"/>
      <c r="H130" s="87"/>
      <c r="I130" s="87"/>
      <c r="J130" s="96"/>
      <c r="K130" s="87"/>
      <c r="L130" s="87"/>
      <c r="M130" s="87"/>
      <c r="N130" s="87"/>
      <c r="O130" s="87"/>
      <c r="P130" s="94"/>
      <c r="Q130" s="94"/>
      <c r="R130" s="87"/>
      <c r="S130" s="87"/>
      <c r="T130" s="87"/>
      <c r="U130" s="87"/>
      <c r="V130" s="87"/>
      <c r="W130" s="87"/>
      <c r="X130" s="87"/>
      <c r="Y130" s="87"/>
      <c r="Z130" s="87"/>
      <c r="AA130" s="87"/>
      <c r="AB130" s="87"/>
      <c r="AC130" s="87"/>
      <c r="AD130" s="87"/>
      <c r="AE130" s="87"/>
      <c r="AF130" s="87"/>
      <c r="AG130" s="96"/>
      <c r="AH130" s="96"/>
      <c r="AI130" s="87"/>
    </row>
    <row r="131" spans="2:35" x14ac:dyDescent="0.25">
      <c r="B131" s="206">
        <v>41650.666666666664</v>
      </c>
      <c r="C131" s="85">
        <v>5.14</v>
      </c>
      <c r="D131" s="86"/>
      <c r="E131" s="86"/>
      <c r="F131" s="87"/>
      <c r="G131" s="87"/>
      <c r="H131" s="87"/>
      <c r="I131" s="87"/>
      <c r="J131" s="96"/>
      <c r="K131" s="87"/>
      <c r="L131" s="87"/>
      <c r="M131" s="87"/>
      <c r="N131" s="87"/>
      <c r="O131" s="87"/>
      <c r="P131" s="94"/>
      <c r="Q131" s="94"/>
      <c r="R131" s="87"/>
      <c r="S131" s="87"/>
      <c r="T131" s="87"/>
      <c r="U131" s="87"/>
      <c r="V131" s="87"/>
      <c r="W131" s="87"/>
      <c r="X131" s="87"/>
      <c r="Y131" s="87"/>
      <c r="Z131" s="87"/>
      <c r="AA131" s="87"/>
      <c r="AB131" s="87"/>
      <c r="AC131" s="87"/>
      <c r="AD131" s="87"/>
      <c r="AE131" s="87"/>
      <c r="AF131" s="87"/>
      <c r="AG131" s="96"/>
      <c r="AH131" s="96"/>
      <c r="AI131" s="87"/>
    </row>
    <row r="132" spans="2:35" x14ac:dyDescent="0.25">
      <c r="B132" s="206">
        <v>41650.75</v>
      </c>
      <c r="C132" s="85">
        <v>5.14</v>
      </c>
      <c r="D132" s="86"/>
      <c r="E132" s="86"/>
      <c r="F132" s="87"/>
      <c r="G132" s="87"/>
      <c r="H132" s="87"/>
      <c r="I132" s="87"/>
      <c r="J132" s="96"/>
      <c r="K132" s="87"/>
      <c r="L132" s="87"/>
      <c r="M132" s="87"/>
      <c r="N132" s="87"/>
      <c r="O132" s="87"/>
      <c r="P132" s="94"/>
      <c r="Q132" s="94"/>
      <c r="R132" s="87"/>
      <c r="S132" s="87"/>
      <c r="T132" s="87"/>
      <c r="U132" s="87"/>
      <c r="V132" s="87"/>
      <c r="W132" s="87"/>
      <c r="X132" s="87"/>
      <c r="Y132" s="87"/>
      <c r="Z132" s="87"/>
      <c r="AA132" s="87"/>
      <c r="AB132" s="87"/>
      <c r="AC132" s="87"/>
      <c r="AD132" s="87"/>
      <c r="AE132" s="87"/>
      <c r="AF132" s="87"/>
      <c r="AG132" s="96"/>
      <c r="AH132" s="96"/>
      <c r="AI132" s="87"/>
    </row>
    <row r="133" spans="2:35" x14ac:dyDescent="0.25">
      <c r="B133" s="206">
        <v>41650.833333333336</v>
      </c>
      <c r="C133" s="85">
        <v>5.14</v>
      </c>
      <c r="D133" s="86"/>
      <c r="E133" s="86"/>
      <c r="F133" s="87"/>
      <c r="G133" s="87"/>
      <c r="H133" s="87"/>
      <c r="I133" s="87"/>
      <c r="J133" s="96"/>
      <c r="K133" s="87"/>
      <c r="L133" s="87"/>
      <c r="M133" s="87"/>
      <c r="N133" s="87"/>
      <c r="O133" s="87"/>
      <c r="P133" s="94"/>
      <c r="Q133" s="94"/>
      <c r="R133" s="87"/>
      <c r="S133" s="87"/>
      <c r="T133" s="87"/>
      <c r="U133" s="87"/>
      <c r="V133" s="87"/>
      <c r="W133" s="87"/>
      <c r="X133" s="87"/>
      <c r="Y133" s="87"/>
      <c r="Z133" s="87"/>
      <c r="AA133" s="87"/>
      <c r="AB133" s="87"/>
      <c r="AC133" s="87"/>
      <c r="AD133" s="87"/>
      <c r="AE133" s="87"/>
      <c r="AF133" s="87"/>
      <c r="AG133" s="96"/>
      <c r="AH133" s="96"/>
      <c r="AI133" s="87"/>
    </row>
    <row r="134" spans="2:35" x14ac:dyDescent="0.25">
      <c r="B134" s="206">
        <v>41650.916666666664</v>
      </c>
      <c r="C134" s="85">
        <v>5.14</v>
      </c>
      <c r="D134" s="86"/>
      <c r="E134" s="86"/>
      <c r="F134" s="87"/>
      <c r="G134" s="87"/>
      <c r="H134" s="87"/>
      <c r="I134" s="87"/>
      <c r="J134" s="96"/>
      <c r="K134" s="87"/>
      <c r="L134" s="87"/>
      <c r="M134" s="87"/>
      <c r="N134" s="87"/>
      <c r="O134" s="87"/>
      <c r="P134" s="94"/>
      <c r="Q134" s="94"/>
      <c r="R134" s="87"/>
      <c r="S134" s="87"/>
      <c r="T134" s="87"/>
      <c r="U134" s="87"/>
      <c r="V134" s="87"/>
      <c r="W134" s="87"/>
      <c r="X134" s="87"/>
      <c r="Y134" s="87"/>
      <c r="Z134" s="87"/>
      <c r="AA134" s="87"/>
      <c r="AB134" s="87"/>
      <c r="AC134" s="87"/>
      <c r="AD134" s="87"/>
      <c r="AE134" s="87"/>
      <c r="AF134" s="87"/>
      <c r="AG134" s="96"/>
      <c r="AH134" s="96"/>
      <c r="AI134" s="87"/>
    </row>
    <row r="135" spans="2:35" x14ac:dyDescent="0.25">
      <c r="B135" s="206">
        <v>41651</v>
      </c>
      <c r="C135" s="85">
        <v>5.14</v>
      </c>
      <c r="D135" s="86"/>
      <c r="E135" s="86"/>
      <c r="F135" s="87"/>
      <c r="G135" s="87"/>
      <c r="H135" s="87"/>
      <c r="I135" s="87"/>
      <c r="J135" s="96"/>
      <c r="K135" s="87"/>
      <c r="L135" s="87"/>
      <c r="M135" s="87"/>
      <c r="N135" s="87"/>
      <c r="O135" s="87"/>
      <c r="P135" s="94"/>
      <c r="Q135" s="94"/>
      <c r="R135" s="87"/>
      <c r="S135" s="87"/>
      <c r="T135" s="87"/>
      <c r="U135" s="87"/>
      <c r="V135" s="87"/>
      <c r="W135" s="87"/>
      <c r="X135" s="87"/>
      <c r="Y135" s="87"/>
      <c r="Z135" s="87"/>
      <c r="AA135" s="87"/>
      <c r="AB135" s="87"/>
      <c r="AC135" s="87"/>
      <c r="AD135" s="87"/>
      <c r="AE135" s="87"/>
      <c r="AF135" s="87"/>
      <c r="AG135" s="96"/>
      <c r="AH135" s="96"/>
      <c r="AI135" s="87"/>
    </row>
    <row r="136" spans="2:35" x14ac:dyDescent="0.25">
      <c r="B136" s="206">
        <v>41651.083333333336</v>
      </c>
      <c r="C136" s="85">
        <v>5.14</v>
      </c>
      <c r="D136" s="86"/>
      <c r="E136" s="86"/>
      <c r="F136" s="87"/>
      <c r="G136" s="87"/>
      <c r="H136" s="87"/>
      <c r="I136" s="87"/>
      <c r="J136" s="96"/>
      <c r="K136" s="87"/>
      <c r="L136" s="87"/>
      <c r="M136" s="87"/>
      <c r="N136" s="87"/>
      <c r="O136" s="87"/>
      <c r="P136" s="94"/>
      <c r="Q136" s="94"/>
      <c r="R136" s="87"/>
      <c r="S136" s="87"/>
      <c r="T136" s="87"/>
      <c r="U136" s="87"/>
      <c r="V136" s="87"/>
      <c r="W136" s="87"/>
      <c r="X136" s="87"/>
      <c r="Y136" s="87"/>
      <c r="Z136" s="87"/>
      <c r="AA136" s="87"/>
      <c r="AB136" s="87"/>
      <c r="AC136" s="87"/>
      <c r="AD136" s="87"/>
      <c r="AE136" s="87"/>
      <c r="AF136" s="87"/>
      <c r="AG136" s="96"/>
      <c r="AH136" s="96"/>
      <c r="AI136" s="87"/>
    </row>
    <row r="137" spans="2:35" x14ac:dyDescent="0.25">
      <c r="B137" s="206">
        <v>41651.166666666664</v>
      </c>
      <c r="C137" s="85">
        <v>5.15</v>
      </c>
      <c r="D137" s="86"/>
      <c r="E137" s="86"/>
      <c r="F137" s="87"/>
      <c r="G137" s="87"/>
      <c r="H137" s="87"/>
      <c r="I137" s="87"/>
      <c r="J137" s="96"/>
      <c r="K137" s="87"/>
      <c r="L137" s="87"/>
      <c r="M137" s="87"/>
      <c r="N137" s="87"/>
      <c r="O137" s="87"/>
      <c r="P137" s="94"/>
      <c r="Q137" s="94"/>
      <c r="R137" s="87"/>
      <c r="S137" s="87"/>
      <c r="T137" s="87"/>
      <c r="U137" s="87"/>
      <c r="V137" s="87"/>
      <c r="W137" s="87"/>
      <c r="X137" s="87"/>
      <c r="Y137" s="87"/>
      <c r="Z137" s="87"/>
      <c r="AA137" s="87"/>
      <c r="AB137" s="87"/>
      <c r="AC137" s="87"/>
      <c r="AD137" s="87"/>
      <c r="AE137" s="87"/>
      <c r="AF137" s="87"/>
      <c r="AG137" s="96"/>
      <c r="AH137" s="96"/>
      <c r="AI137" s="87"/>
    </row>
    <row r="138" spans="2:35" x14ac:dyDescent="0.25">
      <c r="B138" s="206">
        <v>41651.25</v>
      </c>
      <c r="C138" s="85">
        <v>5.15</v>
      </c>
      <c r="D138" s="86"/>
      <c r="E138" s="86"/>
      <c r="F138" s="87"/>
      <c r="G138" s="87"/>
      <c r="H138" s="87"/>
      <c r="I138" s="87"/>
      <c r="J138" s="96"/>
      <c r="K138" s="87"/>
      <c r="L138" s="87"/>
      <c r="M138" s="87"/>
      <c r="N138" s="87"/>
      <c r="O138" s="87"/>
      <c r="P138" s="94"/>
      <c r="Q138" s="94"/>
      <c r="R138" s="87"/>
      <c r="S138" s="87"/>
      <c r="T138" s="87"/>
      <c r="U138" s="87"/>
      <c r="V138" s="87"/>
      <c r="W138" s="87"/>
      <c r="X138" s="87"/>
      <c r="Y138" s="87"/>
      <c r="Z138" s="87"/>
      <c r="AA138" s="87"/>
      <c r="AB138" s="87"/>
      <c r="AC138" s="87"/>
      <c r="AD138" s="87"/>
      <c r="AE138" s="87"/>
      <c r="AF138" s="87"/>
      <c r="AG138" s="96"/>
      <c r="AH138" s="96"/>
      <c r="AI138" s="87"/>
    </row>
    <row r="139" spans="2:35" x14ac:dyDescent="0.25">
      <c r="B139" s="206">
        <v>41651.333333333336</v>
      </c>
      <c r="C139" s="85">
        <v>5.16</v>
      </c>
      <c r="D139" s="86"/>
      <c r="E139" s="86">
        <v>5.16</v>
      </c>
      <c r="F139" s="87"/>
      <c r="G139" s="87"/>
      <c r="H139" s="87"/>
      <c r="I139" s="87"/>
      <c r="J139" s="96"/>
      <c r="K139" s="87"/>
      <c r="L139" s="87"/>
      <c r="M139" s="87"/>
      <c r="N139" s="87"/>
      <c r="O139" s="87"/>
      <c r="P139" s="94"/>
      <c r="Q139" s="94"/>
      <c r="R139" s="87"/>
      <c r="S139" s="87"/>
      <c r="T139" s="87"/>
      <c r="U139" s="87"/>
      <c r="V139" s="87"/>
      <c r="W139" s="87"/>
      <c r="X139" s="87"/>
      <c r="Y139" s="87"/>
      <c r="Z139" s="87"/>
      <c r="AA139" s="87"/>
      <c r="AB139" s="87"/>
      <c r="AC139" s="87"/>
      <c r="AD139" s="87"/>
      <c r="AE139" s="87"/>
      <c r="AF139" s="87"/>
      <c r="AG139" s="96"/>
      <c r="AH139" s="96"/>
      <c r="AI139" s="87"/>
    </row>
    <row r="140" spans="2:35" x14ac:dyDescent="0.25">
      <c r="B140" s="206">
        <v>41651.416666666664</v>
      </c>
      <c r="C140" s="85">
        <v>5.16</v>
      </c>
      <c r="D140" s="86"/>
      <c r="E140" s="86"/>
      <c r="F140" s="87"/>
      <c r="G140" s="87"/>
      <c r="H140" s="87"/>
      <c r="I140" s="87"/>
      <c r="J140" s="96"/>
      <c r="K140" s="87"/>
      <c r="L140" s="87"/>
      <c r="M140" s="87"/>
      <c r="N140" s="87"/>
      <c r="O140" s="87"/>
      <c r="P140" s="94"/>
      <c r="Q140" s="94"/>
      <c r="R140" s="87"/>
      <c r="S140" s="87"/>
      <c r="T140" s="87"/>
      <c r="U140" s="87"/>
      <c r="V140" s="87"/>
      <c r="W140" s="87"/>
      <c r="X140" s="87"/>
      <c r="Y140" s="87"/>
      <c r="Z140" s="87"/>
      <c r="AA140" s="87"/>
      <c r="AB140" s="87"/>
      <c r="AC140" s="87"/>
      <c r="AD140" s="87"/>
      <c r="AE140" s="87"/>
      <c r="AF140" s="87"/>
      <c r="AG140" s="96"/>
      <c r="AH140" s="96"/>
      <c r="AI140" s="87"/>
    </row>
    <row r="141" spans="2:35" x14ac:dyDescent="0.25">
      <c r="B141" s="206">
        <v>41651.5</v>
      </c>
      <c r="C141" s="85">
        <v>5.16</v>
      </c>
      <c r="D141" s="86"/>
      <c r="E141" s="86"/>
      <c r="F141" s="87"/>
      <c r="G141" s="87"/>
      <c r="H141" s="87"/>
      <c r="I141" s="87"/>
      <c r="J141" s="96"/>
      <c r="K141" s="87"/>
      <c r="L141" s="87"/>
      <c r="M141" s="87"/>
      <c r="N141" s="87"/>
      <c r="O141" s="87"/>
      <c r="P141" s="94"/>
      <c r="Q141" s="94"/>
      <c r="R141" s="87"/>
      <c r="S141" s="87"/>
      <c r="T141" s="87"/>
      <c r="U141" s="87"/>
      <c r="V141" s="87"/>
      <c r="W141" s="87"/>
      <c r="X141" s="87"/>
      <c r="Y141" s="87"/>
      <c r="Z141" s="87"/>
      <c r="AA141" s="87"/>
      <c r="AB141" s="87"/>
      <c r="AC141" s="87"/>
      <c r="AD141" s="87"/>
      <c r="AE141" s="87"/>
      <c r="AF141" s="87"/>
      <c r="AG141" s="96"/>
      <c r="AH141" s="96"/>
      <c r="AI141" s="87"/>
    </row>
    <row r="142" spans="2:35" x14ac:dyDescent="0.25">
      <c r="B142" s="206">
        <v>41651.583333333336</v>
      </c>
      <c r="C142" s="85">
        <v>5.16</v>
      </c>
      <c r="D142" s="86"/>
      <c r="E142" s="86"/>
      <c r="F142" s="87"/>
      <c r="G142" s="87"/>
      <c r="H142" s="87"/>
      <c r="I142" s="87"/>
      <c r="J142" s="96"/>
      <c r="K142" s="87"/>
      <c r="L142" s="87"/>
      <c r="M142" s="87"/>
      <c r="N142" s="87"/>
      <c r="O142" s="87"/>
      <c r="P142" s="94"/>
      <c r="Q142" s="94"/>
      <c r="R142" s="87"/>
      <c r="S142" s="87"/>
      <c r="T142" s="87"/>
      <c r="U142" s="87"/>
      <c r="V142" s="87"/>
      <c r="W142" s="87"/>
      <c r="X142" s="87"/>
      <c r="Y142" s="87"/>
      <c r="Z142" s="87"/>
      <c r="AA142" s="87"/>
      <c r="AB142" s="87"/>
      <c r="AC142" s="87"/>
      <c r="AD142" s="87"/>
      <c r="AE142" s="87"/>
      <c r="AF142" s="87"/>
      <c r="AG142" s="96"/>
      <c r="AH142" s="96"/>
      <c r="AI142" s="87"/>
    </row>
    <row r="143" spans="2:35" x14ac:dyDescent="0.25">
      <c r="B143" s="206">
        <v>41651.666666666664</v>
      </c>
      <c r="C143" s="85">
        <v>5.16</v>
      </c>
      <c r="D143" s="86"/>
      <c r="E143" s="86"/>
      <c r="F143" s="87"/>
      <c r="G143" s="87"/>
      <c r="H143" s="87"/>
      <c r="I143" s="87"/>
      <c r="J143" s="96"/>
      <c r="K143" s="87"/>
      <c r="L143" s="87"/>
      <c r="M143" s="87"/>
      <c r="N143" s="87"/>
      <c r="O143" s="87"/>
      <c r="P143" s="94"/>
      <c r="Q143" s="94"/>
      <c r="R143" s="87"/>
      <c r="S143" s="87"/>
      <c r="T143" s="87"/>
      <c r="U143" s="87"/>
      <c r="V143" s="87"/>
      <c r="W143" s="87"/>
      <c r="X143" s="87"/>
      <c r="Y143" s="87"/>
      <c r="Z143" s="87"/>
      <c r="AA143" s="87"/>
      <c r="AB143" s="87"/>
      <c r="AC143" s="87"/>
      <c r="AD143" s="87"/>
      <c r="AE143" s="87"/>
      <c r="AF143" s="87"/>
      <c r="AG143" s="96"/>
      <c r="AH143" s="96"/>
      <c r="AI143" s="87"/>
    </row>
    <row r="144" spans="2:35" x14ac:dyDescent="0.25">
      <c r="B144" s="206">
        <v>41651.75</v>
      </c>
      <c r="C144" s="85">
        <v>5.16</v>
      </c>
      <c r="D144" s="86"/>
      <c r="E144" s="86"/>
      <c r="F144" s="87"/>
      <c r="G144" s="87"/>
      <c r="H144" s="87"/>
      <c r="I144" s="87"/>
      <c r="J144" s="96"/>
      <c r="K144" s="87"/>
      <c r="L144" s="87"/>
      <c r="M144" s="87"/>
      <c r="N144" s="87"/>
      <c r="O144" s="87"/>
      <c r="P144" s="94"/>
      <c r="Q144" s="94"/>
      <c r="R144" s="87"/>
      <c r="S144" s="87"/>
      <c r="T144" s="87"/>
      <c r="U144" s="87"/>
      <c r="V144" s="87"/>
      <c r="W144" s="87"/>
      <c r="X144" s="87"/>
      <c r="Y144" s="87"/>
      <c r="Z144" s="87"/>
      <c r="AA144" s="87"/>
      <c r="AB144" s="87"/>
      <c r="AC144" s="87"/>
      <c r="AD144" s="87"/>
      <c r="AE144" s="87"/>
      <c r="AF144" s="87"/>
      <c r="AG144" s="96"/>
      <c r="AH144" s="96"/>
      <c r="AI144" s="87"/>
    </row>
    <row r="145" spans="2:35" x14ac:dyDescent="0.25">
      <c r="B145" s="206">
        <v>41651.833333333336</v>
      </c>
      <c r="C145" s="85">
        <v>5.16</v>
      </c>
      <c r="D145" s="86"/>
      <c r="E145" s="86"/>
      <c r="F145" s="87"/>
      <c r="G145" s="87"/>
      <c r="H145" s="87"/>
      <c r="I145" s="87"/>
      <c r="J145" s="96"/>
      <c r="K145" s="87"/>
      <c r="L145" s="87"/>
      <c r="M145" s="87"/>
      <c r="N145" s="87"/>
      <c r="O145" s="87"/>
      <c r="P145" s="94"/>
      <c r="Q145" s="94"/>
      <c r="R145" s="87"/>
      <c r="S145" s="87"/>
      <c r="T145" s="87"/>
      <c r="U145" s="87"/>
      <c r="V145" s="87"/>
      <c r="W145" s="87"/>
      <c r="X145" s="87"/>
      <c r="Y145" s="87"/>
      <c r="Z145" s="87"/>
      <c r="AA145" s="87"/>
      <c r="AB145" s="87"/>
      <c r="AC145" s="87"/>
      <c r="AD145" s="87"/>
      <c r="AE145" s="87"/>
      <c r="AF145" s="87"/>
      <c r="AG145" s="96"/>
      <c r="AH145" s="96"/>
      <c r="AI145" s="87"/>
    </row>
    <row r="146" spans="2:35" x14ac:dyDescent="0.25">
      <c r="B146" s="206">
        <v>41651.916666666664</v>
      </c>
      <c r="C146" s="85">
        <v>5.16</v>
      </c>
      <c r="D146" s="86"/>
      <c r="E146" s="86"/>
      <c r="F146" s="87"/>
      <c r="G146" s="87"/>
      <c r="H146" s="87"/>
      <c r="I146" s="87"/>
      <c r="J146" s="96"/>
      <c r="K146" s="87"/>
      <c r="L146" s="87"/>
      <c r="M146" s="87"/>
      <c r="N146" s="87"/>
      <c r="O146" s="87"/>
      <c r="P146" s="94"/>
      <c r="Q146" s="94"/>
      <c r="R146" s="87"/>
      <c r="S146" s="87"/>
      <c r="T146" s="87"/>
      <c r="U146" s="87"/>
      <c r="V146" s="87"/>
      <c r="W146" s="87"/>
      <c r="X146" s="87"/>
      <c r="Y146" s="87"/>
      <c r="Z146" s="87"/>
      <c r="AA146" s="87"/>
      <c r="AB146" s="87"/>
      <c r="AC146" s="87"/>
      <c r="AD146" s="87"/>
      <c r="AE146" s="87"/>
      <c r="AF146" s="87"/>
      <c r="AG146" s="96"/>
      <c r="AH146" s="96"/>
      <c r="AI146" s="87"/>
    </row>
    <row r="147" spans="2:35" x14ac:dyDescent="0.25">
      <c r="B147" s="206">
        <v>41652</v>
      </c>
      <c r="C147" s="85">
        <v>5.16</v>
      </c>
      <c r="D147" s="86"/>
      <c r="E147" s="86"/>
      <c r="F147" s="87"/>
      <c r="G147" s="87"/>
      <c r="H147" s="87"/>
      <c r="I147" s="87"/>
      <c r="J147" s="96"/>
      <c r="K147" s="87"/>
      <c r="L147" s="87"/>
      <c r="M147" s="87"/>
      <c r="N147" s="87"/>
      <c r="O147" s="87"/>
      <c r="P147" s="94"/>
      <c r="Q147" s="94"/>
      <c r="R147" s="87"/>
      <c r="S147" s="87"/>
      <c r="T147" s="87"/>
      <c r="U147" s="87"/>
      <c r="V147" s="87"/>
      <c r="W147" s="87"/>
      <c r="X147" s="87"/>
      <c r="Y147" s="87"/>
      <c r="Z147" s="87"/>
      <c r="AA147" s="87"/>
      <c r="AB147" s="87"/>
      <c r="AC147" s="87"/>
      <c r="AD147" s="87"/>
      <c r="AE147" s="87"/>
      <c r="AF147" s="87"/>
      <c r="AG147" s="96"/>
      <c r="AH147" s="96"/>
      <c r="AI147" s="87"/>
    </row>
    <row r="148" spans="2:35" x14ac:dyDescent="0.25">
      <c r="B148" s="206">
        <v>41652.083333333336</v>
      </c>
      <c r="C148" s="85">
        <v>5.16</v>
      </c>
      <c r="D148" s="86"/>
      <c r="E148" s="86"/>
      <c r="F148" s="87"/>
      <c r="G148" s="87"/>
      <c r="H148" s="87"/>
      <c r="I148" s="87"/>
      <c r="J148" s="96"/>
      <c r="K148" s="87"/>
      <c r="L148" s="87"/>
      <c r="M148" s="87"/>
      <c r="N148" s="87"/>
      <c r="O148" s="87"/>
      <c r="P148" s="94"/>
      <c r="Q148" s="94"/>
      <c r="R148" s="87"/>
      <c r="S148" s="87"/>
      <c r="T148" s="87"/>
      <c r="U148" s="87"/>
      <c r="V148" s="87"/>
      <c r="W148" s="87"/>
      <c r="X148" s="87"/>
      <c r="Y148" s="87"/>
      <c r="Z148" s="87"/>
      <c r="AA148" s="87"/>
      <c r="AB148" s="87"/>
      <c r="AC148" s="87"/>
      <c r="AD148" s="87"/>
      <c r="AE148" s="87"/>
      <c r="AF148" s="87"/>
      <c r="AG148" s="96"/>
      <c r="AH148" s="96"/>
      <c r="AI148" s="87"/>
    </row>
    <row r="149" spans="2:35" x14ac:dyDescent="0.25">
      <c r="B149" s="206">
        <v>41652.166666666664</v>
      </c>
      <c r="C149" s="85">
        <v>5.15</v>
      </c>
      <c r="D149" s="86"/>
      <c r="E149" s="86"/>
      <c r="F149" s="87"/>
      <c r="G149" s="87"/>
      <c r="H149" s="87"/>
      <c r="I149" s="87"/>
      <c r="J149" s="96"/>
      <c r="K149" s="87"/>
      <c r="L149" s="87"/>
      <c r="M149" s="87"/>
      <c r="N149" s="87"/>
      <c r="O149" s="87"/>
      <c r="P149" s="94"/>
      <c r="Q149" s="94"/>
      <c r="R149" s="87"/>
      <c r="S149" s="87"/>
      <c r="T149" s="87"/>
      <c r="U149" s="87"/>
      <c r="V149" s="87"/>
      <c r="W149" s="87"/>
      <c r="X149" s="87"/>
      <c r="Y149" s="87"/>
      <c r="Z149" s="87"/>
      <c r="AA149" s="87"/>
      <c r="AB149" s="87"/>
      <c r="AC149" s="87"/>
      <c r="AD149" s="87"/>
      <c r="AE149" s="87"/>
      <c r="AF149" s="87"/>
      <c r="AG149" s="96"/>
      <c r="AH149" s="96"/>
      <c r="AI149" s="87"/>
    </row>
    <row r="150" spans="2:35" x14ac:dyDescent="0.25">
      <c r="B150" s="206">
        <v>41652.25</v>
      </c>
      <c r="C150" s="85">
        <v>5.15</v>
      </c>
      <c r="D150" s="86"/>
      <c r="E150" s="86"/>
      <c r="F150" s="87"/>
      <c r="G150" s="87"/>
      <c r="H150" s="87"/>
      <c r="I150" s="87"/>
      <c r="J150" s="96"/>
      <c r="K150" s="87"/>
      <c r="L150" s="87"/>
      <c r="M150" s="87"/>
      <c r="N150" s="87"/>
      <c r="O150" s="87"/>
      <c r="P150" s="94"/>
      <c r="Q150" s="94"/>
      <c r="R150" s="87"/>
      <c r="S150" s="87"/>
      <c r="T150" s="87"/>
      <c r="U150" s="87"/>
      <c r="V150" s="87"/>
      <c r="W150" s="87"/>
      <c r="X150" s="87"/>
      <c r="Y150" s="87"/>
      <c r="Z150" s="87"/>
      <c r="AA150" s="87"/>
      <c r="AB150" s="87"/>
      <c r="AC150" s="87"/>
      <c r="AD150" s="87"/>
      <c r="AE150" s="87"/>
      <c r="AF150" s="87"/>
      <c r="AG150" s="96"/>
      <c r="AH150" s="96"/>
      <c r="AI150" s="87"/>
    </row>
    <row r="151" spans="2:35" x14ac:dyDescent="0.25">
      <c r="B151" s="206">
        <v>41652.333333333336</v>
      </c>
      <c r="C151" s="85">
        <v>5.15</v>
      </c>
      <c r="D151" s="86"/>
      <c r="E151" s="86"/>
      <c r="F151" s="87"/>
      <c r="G151" s="87"/>
      <c r="H151" s="87"/>
      <c r="I151" s="87"/>
      <c r="J151" s="96"/>
      <c r="K151" s="87"/>
      <c r="L151" s="87"/>
      <c r="M151" s="87"/>
      <c r="N151" s="87"/>
      <c r="O151" s="87"/>
      <c r="P151" s="94"/>
      <c r="Q151" s="94"/>
      <c r="R151" s="87"/>
      <c r="S151" s="87"/>
      <c r="T151" s="87"/>
      <c r="U151" s="87"/>
      <c r="V151" s="87"/>
      <c r="W151" s="87"/>
      <c r="X151" s="87"/>
      <c r="Y151" s="87"/>
      <c r="Z151" s="87"/>
      <c r="AA151" s="87"/>
      <c r="AB151" s="87"/>
      <c r="AC151" s="87"/>
      <c r="AD151" s="87"/>
      <c r="AE151" s="87"/>
      <c r="AF151" s="87"/>
      <c r="AG151" s="96"/>
      <c r="AH151" s="96"/>
      <c r="AI151" s="87"/>
    </row>
    <row r="152" spans="2:35" x14ac:dyDescent="0.25">
      <c r="B152" s="206">
        <v>41652.416666666664</v>
      </c>
      <c r="C152" s="85">
        <v>5.14</v>
      </c>
      <c r="D152" s="86"/>
      <c r="E152" s="86"/>
      <c r="F152" s="87"/>
      <c r="G152" s="87"/>
      <c r="H152" s="87"/>
      <c r="I152" s="87"/>
      <c r="J152" s="96"/>
      <c r="K152" s="87"/>
      <c r="L152" s="87"/>
      <c r="M152" s="87"/>
      <c r="N152" s="87"/>
      <c r="O152" s="87"/>
      <c r="P152" s="94"/>
      <c r="Q152" s="94"/>
      <c r="R152" s="87"/>
      <c r="S152" s="87"/>
      <c r="T152" s="87"/>
      <c r="U152" s="87"/>
      <c r="V152" s="87"/>
      <c r="W152" s="87"/>
      <c r="X152" s="87"/>
      <c r="Y152" s="87"/>
      <c r="Z152" s="87"/>
      <c r="AA152" s="87"/>
      <c r="AB152" s="87"/>
      <c r="AC152" s="87"/>
      <c r="AD152" s="87"/>
      <c r="AE152" s="87"/>
      <c r="AF152" s="87"/>
      <c r="AG152" s="96"/>
      <c r="AH152" s="96"/>
      <c r="AI152" s="87"/>
    </row>
    <row r="153" spans="2:35" x14ac:dyDescent="0.25">
      <c r="B153" s="206">
        <v>41652.5</v>
      </c>
      <c r="C153" s="85">
        <v>5.14</v>
      </c>
      <c r="D153" s="86"/>
      <c r="E153" s="86"/>
      <c r="F153" s="87"/>
      <c r="G153" s="87"/>
      <c r="H153" s="87"/>
      <c r="I153" s="87"/>
      <c r="J153" s="96"/>
      <c r="K153" s="87"/>
      <c r="L153" s="87"/>
      <c r="M153" s="87"/>
      <c r="N153" s="87"/>
      <c r="O153" s="87"/>
      <c r="P153" s="94"/>
      <c r="Q153" s="94"/>
      <c r="R153" s="87"/>
      <c r="S153" s="87"/>
      <c r="T153" s="87"/>
      <c r="U153" s="87"/>
      <c r="V153" s="87"/>
      <c r="W153" s="87"/>
      <c r="X153" s="87"/>
      <c r="Y153" s="87"/>
      <c r="Z153" s="87"/>
      <c r="AA153" s="87"/>
      <c r="AB153" s="87"/>
      <c r="AC153" s="87"/>
      <c r="AD153" s="87"/>
      <c r="AE153" s="87"/>
      <c r="AF153" s="87"/>
      <c r="AG153" s="96"/>
      <c r="AH153" s="96"/>
      <c r="AI153" s="87"/>
    </row>
    <row r="154" spans="2:35" x14ac:dyDescent="0.25">
      <c r="B154" s="206">
        <v>41652.583333333336</v>
      </c>
      <c r="C154" s="85">
        <v>5.14</v>
      </c>
      <c r="D154" s="86"/>
      <c r="E154" s="86"/>
      <c r="F154" s="87"/>
      <c r="G154" s="87"/>
      <c r="H154" s="87"/>
      <c r="I154" s="87"/>
      <c r="J154" s="96"/>
      <c r="K154" s="87"/>
      <c r="L154" s="87"/>
      <c r="M154" s="87"/>
      <c r="N154" s="87"/>
      <c r="O154" s="87"/>
      <c r="P154" s="94"/>
      <c r="Q154" s="94"/>
      <c r="R154" s="87"/>
      <c r="S154" s="87"/>
      <c r="T154" s="87"/>
      <c r="U154" s="87"/>
      <c r="V154" s="87"/>
      <c r="W154" s="87"/>
      <c r="X154" s="87"/>
      <c r="Y154" s="87"/>
      <c r="Z154" s="87"/>
      <c r="AA154" s="87"/>
      <c r="AB154" s="87"/>
      <c r="AC154" s="87"/>
      <c r="AD154" s="87"/>
      <c r="AE154" s="87"/>
      <c r="AF154" s="87"/>
      <c r="AG154" s="96"/>
      <c r="AH154" s="96"/>
      <c r="AI154" s="87"/>
    </row>
    <row r="155" spans="2:35" x14ac:dyDescent="0.25">
      <c r="B155" s="206">
        <v>41652.666666666664</v>
      </c>
      <c r="C155" s="85">
        <v>5.13</v>
      </c>
      <c r="D155" s="86"/>
      <c r="E155" s="86"/>
      <c r="F155" s="87"/>
      <c r="G155" s="87"/>
      <c r="H155" s="87"/>
      <c r="I155" s="87"/>
      <c r="J155" s="96"/>
      <c r="K155" s="87"/>
      <c r="L155" s="87"/>
      <c r="M155" s="87"/>
      <c r="N155" s="87"/>
      <c r="O155" s="87"/>
      <c r="P155" s="94"/>
      <c r="Q155" s="94"/>
      <c r="R155" s="87"/>
      <c r="S155" s="87"/>
      <c r="T155" s="87"/>
      <c r="U155" s="87"/>
      <c r="V155" s="87"/>
      <c r="W155" s="87"/>
      <c r="X155" s="87"/>
      <c r="Y155" s="87"/>
      <c r="Z155" s="87"/>
      <c r="AA155" s="87"/>
      <c r="AB155" s="87"/>
      <c r="AC155" s="87"/>
      <c r="AD155" s="87"/>
      <c r="AE155" s="87"/>
      <c r="AF155" s="87"/>
      <c r="AG155" s="96"/>
      <c r="AH155" s="96"/>
      <c r="AI155" s="87"/>
    </row>
    <row r="156" spans="2:35" x14ac:dyDescent="0.25">
      <c r="B156" s="206">
        <v>41652.75</v>
      </c>
      <c r="C156" s="85">
        <v>5.13</v>
      </c>
      <c r="D156" s="86"/>
      <c r="E156" s="86"/>
      <c r="F156" s="87"/>
      <c r="G156" s="87"/>
      <c r="H156" s="87"/>
      <c r="I156" s="87"/>
      <c r="J156" s="96"/>
      <c r="K156" s="87"/>
      <c r="L156" s="87"/>
      <c r="M156" s="87"/>
      <c r="N156" s="87"/>
      <c r="O156" s="87"/>
      <c r="P156" s="94"/>
      <c r="Q156" s="94"/>
      <c r="R156" s="87"/>
      <c r="S156" s="87"/>
      <c r="T156" s="87"/>
      <c r="U156" s="87"/>
      <c r="V156" s="87"/>
      <c r="W156" s="87"/>
      <c r="X156" s="87"/>
      <c r="Y156" s="87"/>
      <c r="Z156" s="87"/>
      <c r="AA156" s="87"/>
      <c r="AB156" s="87"/>
      <c r="AC156" s="87"/>
      <c r="AD156" s="87"/>
      <c r="AE156" s="87"/>
      <c r="AF156" s="87"/>
      <c r="AG156" s="96"/>
      <c r="AH156" s="96"/>
      <c r="AI156" s="87"/>
    </row>
    <row r="157" spans="2:35" x14ac:dyDescent="0.25">
      <c r="B157" s="206">
        <v>41652.833333333336</v>
      </c>
      <c r="C157" s="85">
        <v>5.13</v>
      </c>
      <c r="D157" s="86"/>
      <c r="E157" s="86"/>
      <c r="F157" s="87"/>
      <c r="G157" s="87"/>
      <c r="H157" s="87"/>
      <c r="I157" s="87"/>
      <c r="J157" s="96"/>
      <c r="K157" s="87"/>
      <c r="L157" s="87"/>
      <c r="M157" s="87"/>
      <c r="N157" s="87"/>
      <c r="O157" s="87"/>
      <c r="P157" s="94"/>
      <c r="Q157" s="94"/>
      <c r="R157" s="87"/>
      <c r="S157" s="87"/>
      <c r="T157" s="87"/>
      <c r="U157" s="87"/>
      <c r="V157" s="87"/>
      <c r="W157" s="87"/>
      <c r="X157" s="87"/>
      <c r="Y157" s="87"/>
      <c r="Z157" s="87"/>
      <c r="AA157" s="87"/>
      <c r="AB157" s="87"/>
      <c r="AC157" s="87"/>
      <c r="AD157" s="87"/>
      <c r="AE157" s="87"/>
      <c r="AF157" s="87"/>
      <c r="AG157" s="96"/>
      <c r="AH157" s="96"/>
      <c r="AI157" s="87"/>
    </row>
    <row r="158" spans="2:35" x14ac:dyDescent="0.25">
      <c r="B158" s="206">
        <v>41652.916666666664</v>
      </c>
      <c r="C158" s="85">
        <v>5.13</v>
      </c>
      <c r="D158" s="86"/>
      <c r="E158" s="86"/>
      <c r="F158" s="87"/>
      <c r="G158" s="87"/>
      <c r="H158" s="87"/>
      <c r="I158" s="87"/>
      <c r="J158" s="96"/>
      <c r="K158" s="87"/>
      <c r="L158" s="87"/>
      <c r="M158" s="87"/>
      <c r="N158" s="87"/>
      <c r="O158" s="87"/>
      <c r="P158" s="94"/>
      <c r="Q158" s="94"/>
      <c r="R158" s="87"/>
      <c r="S158" s="87"/>
      <c r="T158" s="87"/>
      <c r="U158" s="87"/>
      <c r="V158" s="87"/>
      <c r="W158" s="87"/>
      <c r="X158" s="87"/>
      <c r="Y158" s="87"/>
      <c r="Z158" s="87"/>
      <c r="AA158" s="87"/>
      <c r="AB158" s="87"/>
      <c r="AC158" s="87"/>
      <c r="AD158" s="87"/>
      <c r="AE158" s="87"/>
      <c r="AF158" s="87"/>
      <c r="AG158" s="96"/>
      <c r="AH158" s="96"/>
      <c r="AI158" s="87"/>
    </row>
    <row r="159" spans="2:35" x14ac:dyDescent="0.25">
      <c r="B159" s="206">
        <v>41653</v>
      </c>
      <c r="C159" s="85">
        <v>5.12</v>
      </c>
      <c r="D159" s="86"/>
      <c r="E159" s="86"/>
      <c r="F159" s="87"/>
      <c r="G159" s="87"/>
      <c r="H159" s="87"/>
      <c r="I159" s="87"/>
      <c r="J159" s="96"/>
      <c r="K159" s="87"/>
      <c r="L159" s="87"/>
      <c r="M159" s="87"/>
      <c r="N159" s="87"/>
      <c r="O159" s="87"/>
      <c r="P159" s="94"/>
      <c r="Q159" s="94"/>
      <c r="R159" s="87"/>
      <c r="S159" s="87"/>
      <c r="T159" s="87"/>
      <c r="U159" s="87"/>
      <c r="V159" s="87"/>
      <c r="W159" s="87"/>
      <c r="X159" s="87"/>
      <c r="Y159" s="87"/>
      <c r="Z159" s="87"/>
      <c r="AA159" s="87"/>
      <c r="AB159" s="87"/>
      <c r="AC159" s="87"/>
      <c r="AD159" s="87"/>
      <c r="AE159" s="87"/>
      <c r="AF159" s="87"/>
      <c r="AG159" s="96"/>
      <c r="AH159" s="96"/>
      <c r="AI159" s="87"/>
    </row>
    <row r="160" spans="2:35" x14ac:dyDescent="0.25">
      <c r="B160" s="206">
        <v>41653.083333333336</v>
      </c>
      <c r="C160" s="85">
        <v>5.12</v>
      </c>
      <c r="D160" s="86"/>
      <c r="E160" s="86"/>
      <c r="F160" s="87"/>
      <c r="G160" s="87"/>
      <c r="H160" s="87"/>
      <c r="I160" s="87"/>
      <c r="J160" s="96"/>
      <c r="K160" s="87"/>
      <c r="L160" s="87"/>
      <c r="M160" s="87"/>
      <c r="N160" s="87"/>
      <c r="O160" s="87"/>
      <c r="P160" s="94"/>
      <c r="Q160" s="94"/>
      <c r="R160" s="87"/>
      <c r="S160" s="87"/>
      <c r="T160" s="87"/>
      <c r="U160" s="87"/>
      <c r="V160" s="87"/>
      <c r="W160" s="87"/>
      <c r="X160" s="87"/>
      <c r="Y160" s="87"/>
      <c r="Z160" s="87"/>
      <c r="AA160" s="87"/>
      <c r="AB160" s="87"/>
      <c r="AC160" s="87"/>
      <c r="AD160" s="87"/>
      <c r="AE160" s="87"/>
      <c r="AF160" s="87"/>
      <c r="AG160" s="96"/>
      <c r="AH160" s="96"/>
      <c r="AI160" s="87"/>
    </row>
    <row r="161" spans="2:35" x14ac:dyDescent="0.25">
      <c r="B161" s="206">
        <v>41653.166666666664</v>
      </c>
      <c r="C161" s="85">
        <v>5.12</v>
      </c>
      <c r="D161" s="86"/>
      <c r="E161" s="86"/>
      <c r="F161" s="87"/>
      <c r="G161" s="87"/>
      <c r="H161" s="87"/>
      <c r="I161" s="87"/>
      <c r="J161" s="96"/>
      <c r="K161" s="87"/>
      <c r="L161" s="87"/>
      <c r="M161" s="87"/>
      <c r="N161" s="87"/>
      <c r="O161" s="87"/>
      <c r="P161" s="94"/>
      <c r="Q161" s="94"/>
      <c r="R161" s="87"/>
      <c r="S161" s="87"/>
      <c r="T161" s="87"/>
      <c r="U161" s="87"/>
      <c r="V161" s="87"/>
      <c r="W161" s="87"/>
      <c r="X161" s="87"/>
      <c r="Y161" s="87"/>
      <c r="Z161" s="87"/>
      <c r="AA161" s="87"/>
      <c r="AB161" s="87"/>
      <c r="AC161" s="87"/>
      <c r="AD161" s="87"/>
      <c r="AE161" s="87"/>
      <c r="AF161" s="87"/>
      <c r="AG161" s="96"/>
      <c r="AH161" s="96"/>
      <c r="AI161" s="87"/>
    </row>
    <row r="162" spans="2:35" x14ac:dyDescent="0.25">
      <c r="B162" s="206">
        <v>41653.25</v>
      </c>
      <c r="C162" s="85">
        <v>5.13</v>
      </c>
      <c r="D162" s="86"/>
      <c r="E162" s="86"/>
      <c r="F162" s="87"/>
      <c r="G162" s="87"/>
      <c r="H162" s="87"/>
      <c r="I162" s="87"/>
      <c r="J162" s="96"/>
      <c r="K162" s="87"/>
      <c r="L162" s="87"/>
      <c r="M162" s="87"/>
      <c r="N162" s="87"/>
      <c r="O162" s="87"/>
      <c r="P162" s="94"/>
      <c r="Q162" s="94"/>
      <c r="R162" s="87"/>
      <c r="S162" s="87"/>
      <c r="T162" s="87"/>
      <c r="U162" s="87"/>
      <c r="V162" s="87"/>
      <c r="W162" s="87"/>
      <c r="X162" s="87"/>
      <c r="Y162" s="87"/>
      <c r="Z162" s="87"/>
      <c r="AA162" s="87"/>
      <c r="AB162" s="87"/>
      <c r="AC162" s="87"/>
      <c r="AD162" s="87"/>
      <c r="AE162" s="87"/>
      <c r="AF162" s="87"/>
      <c r="AG162" s="96"/>
      <c r="AH162" s="96"/>
      <c r="AI162" s="87"/>
    </row>
    <row r="163" spans="2:35" x14ac:dyDescent="0.25">
      <c r="B163" s="206">
        <v>41653.333333333336</v>
      </c>
      <c r="C163" s="85">
        <v>5.13</v>
      </c>
      <c r="D163" s="86"/>
      <c r="E163" s="86"/>
      <c r="F163" s="87"/>
      <c r="G163" s="87"/>
      <c r="H163" s="87"/>
      <c r="I163" s="87"/>
      <c r="J163" s="96"/>
      <c r="K163" s="87"/>
      <c r="L163" s="87"/>
      <c r="M163" s="87"/>
      <c r="N163" s="87"/>
      <c r="O163" s="87"/>
      <c r="P163" s="94"/>
      <c r="Q163" s="94"/>
      <c r="R163" s="87"/>
      <c r="S163" s="87"/>
      <c r="T163" s="87"/>
      <c r="U163" s="87"/>
      <c r="V163" s="87"/>
      <c r="W163" s="87"/>
      <c r="X163" s="87"/>
      <c r="Y163" s="87"/>
      <c r="Z163" s="87"/>
      <c r="AA163" s="87"/>
      <c r="AB163" s="87"/>
      <c r="AC163" s="87"/>
      <c r="AD163" s="87"/>
      <c r="AE163" s="87"/>
      <c r="AF163" s="87"/>
      <c r="AG163" s="96"/>
      <c r="AH163" s="96"/>
      <c r="AI163" s="87"/>
    </row>
    <row r="164" spans="2:35" x14ac:dyDescent="0.25">
      <c r="B164" s="206">
        <v>41653.416666666664</v>
      </c>
      <c r="C164" s="85">
        <v>5.13</v>
      </c>
      <c r="D164" s="86"/>
      <c r="E164" s="86"/>
      <c r="F164" s="87"/>
      <c r="G164" s="87"/>
      <c r="H164" s="87"/>
      <c r="I164" s="87"/>
      <c r="J164" s="96"/>
      <c r="K164" s="87"/>
      <c r="L164" s="87"/>
      <c r="M164" s="87"/>
      <c r="N164" s="87"/>
      <c r="O164" s="87"/>
      <c r="P164" s="94"/>
      <c r="Q164" s="94"/>
      <c r="R164" s="87"/>
      <c r="S164" s="87"/>
      <c r="T164" s="87"/>
      <c r="U164" s="87"/>
      <c r="V164" s="87"/>
      <c r="W164" s="87"/>
      <c r="X164" s="87"/>
      <c r="Y164" s="87"/>
      <c r="Z164" s="87"/>
      <c r="AA164" s="87"/>
      <c r="AB164" s="87"/>
      <c r="AC164" s="87"/>
      <c r="AD164" s="87"/>
      <c r="AE164" s="87"/>
      <c r="AF164" s="87"/>
      <c r="AG164" s="96"/>
      <c r="AH164" s="96"/>
      <c r="AI164" s="87"/>
    </row>
    <row r="165" spans="2:35" x14ac:dyDescent="0.25">
      <c r="B165" s="206">
        <v>41653.5</v>
      </c>
      <c r="C165" s="85">
        <v>5.13</v>
      </c>
      <c r="D165" s="86"/>
      <c r="E165" s="86"/>
      <c r="F165" s="87"/>
      <c r="G165" s="87"/>
      <c r="H165" s="87"/>
      <c r="I165" s="87"/>
      <c r="J165" s="96"/>
      <c r="K165" s="87"/>
      <c r="L165" s="87"/>
      <c r="M165" s="87"/>
      <c r="N165" s="87"/>
      <c r="O165" s="87"/>
      <c r="P165" s="94"/>
      <c r="Q165" s="94"/>
      <c r="R165" s="87"/>
      <c r="S165" s="87"/>
      <c r="T165" s="87"/>
      <c r="U165" s="87"/>
      <c r="V165" s="87"/>
      <c r="W165" s="87"/>
      <c r="X165" s="87"/>
      <c r="Y165" s="87"/>
      <c r="Z165" s="87"/>
      <c r="AA165" s="87"/>
      <c r="AB165" s="87"/>
      <c r="AC165" s="87"/>
      <c r="AD165" s="87"/>
      <c r="AE165" s="87"/>
      <c r="AF165" s="87"/>
      <c r="AG165" s="96"/>
      <c r="AH165" s="96"/>
      <c r="AI165" s="87"/>
    </row>
    <row r="166" spans="2:35" x14ac:dyDescent="0.25">
      <c r="B166" s="206">
        <v>41653.583333333336</v>
      </c>
      <c r="C166" s="85">
        <v>5.13</v>
      </c>
      <c r="D166" s="86"/>
      <c r="E166" s="86"/>
      <c r="F166" s="87"/>
      <c r="G166" s="87"/>
      <c r="H166" s="87"/>
      <c r="I166" s="87"/>
      <c r="J166" s="96"/>
      <c r="K166" s="87"/>
      <c r="L166" s="87"/>
      <c r="M166" s="87"/>
      <c r="N166" s="87"/>
      <c r="O166" s="87"/>
      <c r="P166" s="94"/>
      <c r="Q166" s="94"/>
      <c r="R166" s="87"/>
      <c r="S166" s="87"/>
      <c r="T166" s="87"/>
      <c r="U166" s="87"/>
      <c r="V166" s="87"/>
      <c r="W166" s="87"/>
      <c r="X166" s="87"/>
      <c r="Y166" s="87"/>
      <c r="Z166" s="87"/>
      <c r="AA166" s="87"/>
      <c r="AB166" s="87"/>
      <c r="AC166" s="87"/>
      <c r="AD166" s="87"/>
      <c r="AE166" s="87"/>
      <c r="AF166" s="87"/>
      <c r="AG166" s="96"/>
      <c r="AH166" s="96"/>
      <c r="AI166" s="87"/>
    </row>
    <row r="167" spans="2:35" x14ac:dyDescent="0.25">
      <c r="B167" s="206">
        <v>41653.666666666664</v>
      </c>
      <c r="C167" s="85">
        <v>5.12</v>
      </c>
      <c r="D167" s="86"/>
      <c r="E167" s="86"/>
      <c r="F167" s="87"/>
      <c r="G167" s="87"/>
      <c r="H167" s="87"/>
      <c r="I167" s="87"/>
      <c r="J167" s="96"/>
      <c r="K167" s="87"/>
      <c r="L167" s="87"/>
      <c r="M167" s="87"/>
      <c r="N167" s="87"/>
      <c r="O167" s="87"/>
      <c r="P167" s="94"/>
      <c r="Q167" s="94"/>
      <c r="R167" s="87"/>
      <c r="S167" s="87"/>
      <c r="T167" s="87"/>
      <c r="U167" s="87"/>
      <c r="V167" s="87"/>
      <c r="W167" s="87"/>
      <c r="X167" s="87"/>
      <c r="Y167" s="87"/>
      <c r="Z167" s="87"/>
      <c r="AA167" s="87"/>
      <c r="AB167" s="87"/>
      <c r="AC167" s="87"/>
      <c r="AD167" s="87"/>
      <c r="AE167" s="87"/>
      <c r="AF167" s="87"/>
      <c r="AG167" s="96"/>
      <c r="AH167" s="96"/>
      <c r="AI167" s="87"/>
    </row>
    <row r="168" spans="2:35" x14ac:dyDescent="0.25">
      <c r="B168" s="206">
        <v>41653.75</v>
      </c>
      <c r="C168" s="85">
        <v>5.12</v>
      </c>
      <c r="D168" s="86"/>
      <c r="E168" s="86"/>
      <c r="F168" s="87"/>
      <c r="G168" s="87"/>
      <c r="H168" s="87"/>
      <c r="I168" s="87"/>
      <c r="J168" s="96"/>
      <c r="K168" s="87"/>
      <c r="L168" s="87"/>
      <c r="M168" s="87"/>
      <c r="N168" s="87"/>
      <c r="O168" s="87"/>
      <c r="P168" s="94"/>
      <c r="Q168" s="94"/>
      <c r="R168" s="87"/>
      <c r="S168" s="87"/>
      <c r="T168" s="87"/>
      <c r="U168" s="87"/>
      <c r="V168" s="87"/>
      <c r="W168" s="87"/>
      <c r="X168" s="87"/>
      <c r="Y168" s="87"/>
      <c r="Z168" s="87"/>
      <c r="AA168" s="87"/>
      <c r="AB168" s="87"/>
      <c r="AC168" s="87"/>
      <c r="AD168" s="87"/>
      <c r="AE168" s="87"/>
      <c r="AF168" s="87"/>
      <c r="AG168" s="96"/>
      <c r="AH168" s="96"/>
      <c r="AI168" s="87"/>
    </row>
    <row r="169" spans="2:35" x14ac:dyDescent="0.25">
      <c r="B169" s="206">
        <v>41653.833333333336</v>
      </c>
      <c r="C169" s="85">
        <v>5.13</v>
      </c>
      <c r="D169" s="86"/>
      <c r="E169" s="86"/>
      <c r="F169" s="87"/>
      <c r="G169" s="87"/>
      <c r="H169" s="87"/>
      <c r="I169" s="87"/>
      <c r="J169" s="96"/>
      <c r="K169" s="87"/>
      <c r="L169" s="87"/>
      <c r="M169" s="87"/>
      <c r="N169" s="87"/>
      <c r="O169" s="87"/>
      <c r="P169" s="94"/>
      <c r="Q169" s="94"/>
      <c r="R169" s="87"/>
      <c r="S169" s="87"/>
      <c r="T169" s="87"/>
      <c r="U169" s="87"/>
      <c r="V169" s="87"/>
      <c r="W169" s="87"/>
      <c r="X169" s="87"/>
      <c r="Y169" s="87"/>
      <c r="Z169" s="87"/>
      <c r="AA169" s="87"/>
      <c r="AB169" s="87"/>
      <c r="AC169" s="87"/>
      <c r="AD169" s="87"/>
      <c r="AE169" s="87"/>
      <c r="AF169" s="87"/>
      <c r="AG169" s="96"/>
      <c r="AH169" s="96"/>
      <c r="AI169" s="87"/>
    </row>
    <row r="170" spans="2:35" x14ac:dyDescent="0.25">
      <c r="B170" s="206">
        <v>41653.916666666664</v>
      </c>
      <c r="C170" s="85">
        <v>5.13</v>
      </c>
      <c r="D170" s="86"/>
      <c r="E170" s="86"/>
      <c r="F170" s="87"/>
      <c r="G170" s="87"/>
      <c r="H170" s="87"/>
      <c r="I170" s="87"/>
      <c r="J170" s="96"/>
      <c r="K170" s="87"/>
      <c r="L170" s="87"/>
      <c r="M170" s="87"/>
      <c r="N170" s="87"/>
      <c r="O170" s="87"/>
      <c r="P170" s="94"/>
      <c r="Q170" s="94"/>
      <c r="R170" s="87"/>
      <c r="S170" s="87"/>
      <c r="T170" s="87"/>
      <c r="U170" s="87"/>
      <c r="V170" s="87"/>
      <c r="W170" s="87"/>
      <c r="X170" s="87"/>
      <c r="Y170" s="87"/>
      <c r="Z170" s="87"/>
      <c r="AA170" s="87"/>
      <c r="AB170" s="87"/>
      <c r="AC170" s="87"/>
      <c r="AD170" s="87"/>
      <c r="AE170" s="87"/>
      <c r="AF170" s="87"/>
      <c r="AG170" s="96"/>
      <c r="AH170" s="96"/>
      <c r="AI170" s="87"/>
    </row>
    <row r="171" spans="2:35" x14ac:dyDescent="0.25">
      <c r="B171" s="206">
        <v>41654</v>
      </c>
      <c r="C171" s="85">
        <v>5.13</v>
      </c>
      <c r="D171" s="86"/>
      <c r="E171" s="86"/>
      <c r="F171" s="87"/>
      <c r="G171" s="87"/>
      <c r="H171" s="87"/>
      <c r="I171" s="87"/>
      <c r="J171" s="96"/>
      <c r="K171" s="87"/>
      <c r="L171" s="87"/>
      <c r="M171" s="87"/>
      <c r="N171" s="87"/>
      <c r="O171" s="87"/>
      <c r="P171" s="94"/>
      <c r="Q171" s="94"/>
      <c r="R171" s="87"/>
      <c r="S171" s="87"/>
      <c r="T171" s="87"/>
      <c r="U171" s="87"/>
      <c r="V171" s="87"/>
      <c r="W171" s="87"/>
      <c r="X171" s="87"/>
      <c r="Y171" s="87"/>
      <c r="Z171" s="87"/>
      <c r="AA171" s="87"/>
      <c r="AB171" s="87"/>
      <c r="AC171" s="87"/>
      <c r="AD171" s="87"/>
      <c r="AE171" s="87"/>
      <c r="AF171" s="87"/>
      <c r="AG171" s="96"/>
      <c r="AH171" s="96"/>
      <c r="AI171" s="87"/>
    </row>
    <row r="172" spans="2:35" x14ac:dyDescent="0.25">
      <c r="B172" s="206">
        <v>41654.083333333336</v>
      </c>
      <c r="C172" s="85">
        <v>5.13</v>
      </c>
      <c r="D172" s="86"/>
      <c r="E172" s="86"/>
      <c r="F172" s="87"/>
      <c r="G172" s="87"/>
      <c r="H172" s="87"/>
      <c r="I172" s="87"/>
      <c r="J172" s="96"/>
      <c r="K172" s="87"/>
      <c r="L172" s="87"/>
      <c r="M172" s="87"/>
      <c r="N172" s="87"/>
      <c r="O172" s="87"/>
      <c r="P172" s="94"/>
      <c r="Q172" s="94"/>
      <c r="R172" s="87"/>
      <c r="S172" s="87"/>
      <c r="T172" s="87"/>
      <c r="U172" s="87"/>
      <c r="V172" s="87"/>
      <c r="W172" s="87"/>
      <c r="X172" s="87"/>
      <c r="Y172" s="87"/>
      <c r="Z172" s="87"/>
      <c r="AA172" s="87"/>
      <c r="AB172" s="87"/>
      <c r="AC172" s="87"/>
      <c r="AD172" s="87"/>
      <c r="AE172" s="87"/>
      <c r="AF172" s="87"/>
      <c r="AG172" s="96"/>
      <c r="AH172" s="96"/>
      <c r="AI172" s="87"/>
    </row>
    <row r="173" spans="2:35" x14ac:dyDescent="0.25">
      <c r="B173" s="206">
        <v>41654.166666666664</v>
      </c>
      <c r="C173" s="85">
        <v>5.13</v>
      </c>
      <c r="D173" s="86"/>
      <c r="E173" s="86"/>
      <c r="F173" s="87"/>
      <c r="G173" s="87"/>
      <c r="H173" s="87"/>
      <c r="I173" s="87"/>
      <c r="J173" s="96"/>
      <c r="K173" s="87"/>
      <c r="L173" s="87"/>
      <c r="M173" s="87"/>
      <c r="N173" s="87"/>
      <c r="O173" s="87"/>
      <c r="P173" s="94"/>
      <c r="Q173" s="94"/>
      <c r="R173" s="87"/>
      <c r="S173" s="87"/>
      <c r="T173" s="87"/>
      <c r="U173" s="87"/>
      <c r="V173" s="87"/>
      <c r="W173" s="87"/>
      <c r="X173" s="87"/>
      <c r="Y173" s="87"/>
      <c r="Z173" s="87"/>
      <c r="AA173" s="87"/>
      <c r="AB173" s="87"/>
      <c r="AC173" s="87"/>
      <c r="AD173" s="87"/>
      <c r="AE173" s="87"/>
      <c r="AF173" s="87"/>
      <c r="AG173" s="96"/>
      <c r="AH173" s="96"/>
      <c r="AI173" s="87"/>
    </row>
    <row r="174" spans="2:35" x14ac:dyDescent="0.25">
      <c r="B174" s="206">
        <v>41654.25</v>
      </c>
      <c r="C174" s="85">
        <v>5.14</v>
      </c>
      <c r="D174" s="86"/>
      <c r="E174" s="86"/>
      <c r="F174" s="87"/>
      <c r="G174" s="87"/>
      <c r="H174" s="87"/>
      <c r="I174" s="87"/>
      <c r="J174" s="96"/>
      <c r="K174" s="87"/>
      <c r="L174" s="87"/>
      <c r="M174" s="87"/>
      <c r="N174" s="87"/>
      <c r="O174" s="87"/>
      <c r="P174" s="94"/>
      <c r="Q174" s="94"/>
      <c r="R174" s="87"/>
      <c r="S174" s="87"/>
      <c r="T174" s="87"/>
      <c r="U174" s="87"/>
      <c r="V174" s="87"/>
      <c r="W174" s="87"/>
      <c r="X174" s="87"/>
      <c r="Y174" s="87"/>
      <c r="Z174" s="87"/>
      <c r="AA174" s="87"/>
      <c r="AB174" s="87"/>
      <c r="AC174" s="87"/>
      <c r="AD174" s="87"/>
      <c r="AE174" s="87"/>
      <c r="AF174" s="87"/>
      <c r="AG174" s="96"/>
      <c r="AH174" s="96"/>
      <c r="AI174" s="87"/>
    </row>
    <row r="175" spans="2:35" x14ac:dyDescent="0.25">
      <c r="B175" s="206">
        <v>41654.333333333336</v>
      </c>
      <c r="C175" s="85">
        <v>5.14</v>
      </c>
      <c r="D175" s="86"/>
      <c r="E175" s="86"/>
      <c r="F175" s="87"/>
      <c r="G175" s="87"/>
      <c r="H175" s="87"/>
      <c r="I175" s="87"/>
      <c r="J175" s="96"/>
      <c r="K175" s="87"/>
      <c r="L175" s="87"/>
      <c r="M175" s="87"/>
      <c r="N175" s="87"/>
      <c r="O175" s="87"/>
      <c r="P175" s="94"/>
      <c r="Q175" s="94"/>
      <c r="R175" s="87"/>
      <c r="S175" s="87"/>
      <c r="T175" s="87"/>
      <c r="U175" s="87"/>
      <c r="V175" s="87"/>
      <c r="W175" s="87"/>
      <c r="X175" s="87"/>
      <c r="Y175" s="87"/>
      <c r="Z175" s="87"/>
      <c r="AA175" s="87"/>
      <c r="AB175" s="87"/>
      <c r="AC175" s="87"/>
      <c r="AD175" s="87"/>
      <c r="AE175" s="87"/>
      <c r="AF175" s="87"/>
      <c r="AG175" s="96"/>
      <c r="AH175" s="96"/>
      <c r="AI175" s="87"/>
    </row>
    <row r="176" spans="2:35" x14ac:dyDescent="0.25">
      <c r="B176" s="206">
        <v>41654.416666666664</v>
      </c>
      <c r="C176" s="85">
        <v>5.16</v>
      </c>
      <c r="D176" s="86"/>
      <c r="E176" s="86"/>
      <c r="F176" s="87"/>
      <c r="G176" s="87"/>
      <c r="H176" s="87"/>
      <c r="I176" s="87"/>
      <c r="J176" s="96"/>
      <c r="K176" s="87"/>
      <c r="L176" s="87"/>
      <c r="M176" s="87"/>
      <c r="N176" s="87"/>
      <c r="O176" s="87"/>
      <c r="P176" s="94"/>
      <c r="Q176" s="94"/>
      <c r="R176" s="87"/>
      <c r="S176" s="87"/>
      <c r="T176" s="87"/>
      <c r="U176" s="87"/>
      <c r="V176" s="87"/>
      <c r="W176" s="87"/>
      <c r="X176" s="87"/>
      <c r="Y176" s="87"/>
      <c r="Z176" s="87"/>
      <c r="AA176" s="87"/>
      <c r="AB176" s="87"/>
      <c r="AC176" s="87"/>
      <c r="AD176" s="87"/>
      <c r="AE176" s="87"/>
      <c r="AF176" s="87"/>
      <c r="AG176" s="96"/>
      <c r="AH176" s="96"/>
      <c r="AI176" s="87"/>
    </row>
    <row r="177" spans="2:35" x14ac:dyDescent="0.25">
      <c r="B177" s="206">
        <v>41654.5</v>
      </c>
      <c r="C177" s="85">
        <v>5.16</v>
      </c>
      <c r="D177" s="86"/>
      <c r="E177" s="86"/>
      <c r="F177" s="87"/>
      <c r="G177" s="87"/>
      <c r="H177" s="87"/>
      <c r="I177" s="87"/>
      <c r="J177" s="96"/>
      <c r="K177" s="87"/>
      <c r="L177" s="87"/>
      <c r="M177" s="87"/>
      <c r="N177" s="87"/>
      <c r="O177" s="87"/>
      <c r="P177" s="94"/>
      <c r="Q177" s="94"/>
      <c r="R177" s="87"/>
      <c r="S177" s="87"/>
      <c r="T177" s="87"/>
      <c r="U177" s="87"/>
      <c r="V177" s="87"/>
      <c r="W177" s="87"/>
      <c r="X177" s="87"/>
      <c r="Y177" s="87"/>
      <c r="Z177" s="87"/>
      <c r="AA177" s="87"/>
      <c r="AB177" s="87"/>
      <c r="AC177" s="87"/>
      <c r="AD177" s="87"/>
      <c r="AE177" s="87"/>
      <c r="AF177" s="87"/>
      <c r="AG177" s="96"/>
      <c r="AH177" s="96"/>
      <c r="AI177" s="87"/>
    </row>
    <row r="178" spans="2:35" x14ac:dyDescent="0.25">
      <c r="B178" s="206">
        <v>41654.583333333336</v>
      </c>
      <c r="C178" s="85">
        <v>5.16</v>
      </c>
      <c r="D178" s="86"/>
      <c r="E178" s="86"/>
      <c r="F178" s="87"/>
      <c r="G178" s="87"/>
      <c r="H178" s="87"/>
      <c r="I178" s="87"/>
      <c r="J178" s="96"/>
      <c r="K178" s="87"/>
      <c r="L178" s="87"/>
      <c r="M178" s="87"/>
      <c r="N178" s="87"/>
      <c r="O178" s="87"/>
      <c r="P178" s="94"/>
      <c r="Q178" s="94"/>
      <c r="R178" s="87"/>
      <c r="S178" s="87"/>
      <c r="T178" s="87"/>
      <c r="U178" s="87"/>
      <c r="V178" s="87"/>
      <c r="W178" s="87"/>
      <c r="X178" s="87"/>
      <c r="Y178" s="87"/>
      <c r="Z178" s="87"/>
      <c r="AA178" s="87"/>
      <c r="AB178" s="87"/>
      <c r="AC178" s="87"/>
      <c r="AD178" s="87"/>
      <c r="AE178" s="87"/>
      <c r="AF178" s="87"/>
      <c r="AG178" s="96"/>
      <c r="AH178" s="96"/>
      <c r="AI178" s="87"/>
    </row>
    <row r="179" spans="2:35" x14ac:dyDescent="0.25">
      <c r="B179" s="206">
        <v>41654.666666666664</v>
      </c>
      <c r="C179" s="85">
        <v>5.15</v>
      </c>
      <c r="D179" s="86"/>
      <c r="E179" s="86"/>
      <c r="F179" s="87"/>
      <c r="G179" s="87"/>
      <c r="H179" s="87"/>
      <c r="I179" s="87"/>
      <c r="J179" s="96"/>
      <c r="K179" s="87"/>
      <c r="L179" s="87"/>
      <c r="M179" s="87"/>
      <c r="N179" s="87"/>
      <c r="O179" s="87"/>
      <c r="P179" s="94"/>
      <c r="Q179" s="94"/>
      <c r="R179" s="87"/>
      <c r="S179" s="87"/>
      <c r="T179" s="87"/>
      <c r="U179" s="87"/>
      <c r="V179" s="87"/>
      <c r="W179" s="87"/>
      <c r="X179" s="87"/>
      <c r="Y179" s="87"/>
      <c r="Z179" s="87"/>
      <c r="AA179" s="87"/>
      <c r="AB179" s="87"/>
      <c r="AC179" s="87"/>
      <c r="AD179" s="87"/>
      <c r="AE179" s="87"/>
      <c r="AF179" s="87"/>
      <c r="AG179" s="96"/>
      <c r="AH179" s="96"/>
      <c r="AI179" s="87"/>
    </row>
    <row r="180" spans="2:35" x14ac:dyDescent="0.25">
      <c r="B180" s="206">
        <v>41654.75</v>
      </c>
      <c r="C180" s="85">
        <v>5.13</v>
      </c>
      <c r="D180" s="86"/>
      <c r="E180" s="86"/>
      <c r="F180" s="87"/>
      <c r="G180" s="87"/>
      <c r="H180" s="87"/>
      <c r="I180" s="87"/>
      <c r="J180" s="96"/>
      <c r="K180" s="87"/>
      <c r="L180" s="87"/>
      <c r="M180" s="87"/>
      <c r="N180" s="87"/>
      <c r="O180" s="87"/>
      <c r="P180" s="94"/>
      <c r="Q180" s="94"/>
      <c r="R180" s="87"/>
      <c r="S180" s="87"/>
      <c r="T180" s="87"/>
      <c r="U180" s="87"/>
      <c r="V180" s="87"/>
      <c r="W180" s="87"/>
      <c r="X180" s="87"/>
      <c r="Y180" s="87"/>
      <c r="Z180" s="87"/>
      <c r="AA180" s="87"/>
      <c r="AB180" s="87"/>
      <c r="AC180" s="87"/>
      <c r="AD180" s="87"/>
      <c r="AE180" s="87"/>
      <c r="AF180" s="87"/>
      <c r="AG180" s="96"/>
      <c r="AH180" s="96"/>
      <c r="AI180" s="87"/>
    </row>
    <row r="181" spans="2:35" x14ac:dyDescent="0.25">
      <c r="B181" s="206">
        <v>41654.833333333336</v>
      </c>
      <c r="C181" s="85">
        <v>5.1100000000000003</v>
      </c>
      <c r="D181" s="86"/>
      <c r="E181" s="86"/>
      <c r="F181" s="87"/>
      <c r="G181" s="87"/>
      <c r="H181" s="87"/>
      <c r="I181" s="87"/>
      <c r="J181" s="96"/>
      <c r="K181" s="87"/>
      <c r="L181" s="87"/>
      <c r="M181" s="87"/>
      <c r="N181" s="87"/>
      <c r="O181" s="87"/>
      <c r="P181" s="94"/>
      <c r="Q181" s="94"/>
      <c r="R181" s="87"/>
      <c r="S181" s="87"/>
      <c r="T181" s="87"/>
      <c r="U181" s="87"/>
      <c r="V181" s="87"/>
      <c r="W181" s="87"/>
      <c r="X181" s="87"/>
      <c r="Y181" s="87"/>
      <c r="Z181" s="87"/>
      <c r="AA181" s="87"/>
      <c r="AB181" s="87"/>
      <c r="AC181" s="87"/>
      <c r="AD181" s="87"/>
      <c r="AE181" s="87"/>
      <c r="AF181" s="87"/>
      <c r="AG181" s="96"/>
      <c r="AH181" s="96"/>
      <c r="AI181" s="87"/>
    </row>
    <row r="182" spans="2:35" x14ac:dyDescent="0.25">
      <c r="B182" s="206">
        <v>41654.916666666664</v>
      </c>
      <c r="C182" s="85">
        <v>5.0999999999999996</v>
      </c>
      <c r="D182" s="86"/>
      <c r="E182" s="86"/>
      <c r="F182" s="87"/>
      <c r="G182" s="87"/>
      <c r="H182" s="87"/>
      <c r="I182" s="87"/>
      <c r="J182" s="96"/>
      <c r="K182" s="87"/>
      <c r="L182" s="87"/>
      <c r="M182" s="87"/>
      <c r="N182" s="87"/>
      <c r="O182" s="87"/>
      <c r="P182" s="94"/>
      <c r="Q182" s="94"/>
      <c r="R182" s="87"/>
      <c r="S182" s="87"/>
      <c r="T182" s="87"/>
      <c r="U182" s="87"/>
      <c r="V182" s="87"/>
      <c r="W182" s="87"/>
      <c r="X182" s="87"/>
      <c r="Y182" s="87"/>
      <c r="Z182" s="87"/>
      <c r="AA182" s="87"/>
      <c r="AB182" s="87"/>
      <c r="AC182" s="87"/>
      <c r="AD182" s="87"/>
      <c r="AE182" s="87"/>
      <c r="AF182" s="87"/>
      <c r="AG182" s="96"/>
      <c r="AH182" s="96"/>
      <c r="AI182" s="87"/>
    </row>
    <row r="183" spans="2:35" x14ac:dyDescent="0.25">
      <c r="B183" s="206">
        <v>41655</v>
      </c>
      <c r="C183" s="85">
        <v>5.09</v>
      </c>
      <c r="D183" s="86"/>
      <c r="E183" s="86"/>
      <c r="F183" s="87"/>
      <c r="G183" s="87"/>
      <c r="H183" s="87"/>
      <c r="I183" s="87"/>
      <c r="J183" s="96"/>
      <c r="K183" s="87"/>
      <c r="L183" s="87"/>
      <c r="M183" s="87"/>
      <c r="N183" s="87"/>
      <c r="O183" s="87"/>
      <c r="P183" s="94"/>
      <c r="Q183" s="94"/>
      <c r="R183" s="87"/>
      <c r="S183" s="87"/>
      <c r="T183" s="87"/>
      <c r="U183" s="87"/>
      <c r="V183" s="87"/>
      <c r="W183" s="87"/>
      <c r="X183" s="87"/>
      <c r="Y183" s="87"/>
      <c r="Z183" s="87"/>
      <c r="AA183" s="87"/>
      <c r="AB183" s="87"/>
      <c r="AC183" s="87"/>
      <c r="AD183" s="87"/>
      <c r="AE183" s="87"/>
      <c r="AF183" s="87"/>
      <c r="AG183" s="96"/>
      <c r="AH183" s="96"/>
      <c r="AI183" s="87"/>
    </row>
    <row r="184" spans="2:35" x14ac:dyDescent="0.25">
      <c r="B184" s="206">
        <v>41655.083333333336</v>
      </c>
      <c r="C184" s="85">
        <v>5.09</v>
      </c>
      <c r="D184" s="86"/>
      <c r="E184" s="86"/>
      <c r="F184" s="87"/>
      <c r="G184" s="87"/>
      <c r="H184" s="87"/>
      <c r="I184" s="87"/>
      <c r="J184" s="96"/>
      <c r="K184" s="87"/>
      <c r="L184" s="87"/>
      <c r="M184" s="87"/>
      <c r="N184" s="87"/>
      <c r="O184" s="87"/>
      <c r="P184" s="94"/>
      <c r="Q184" s="94"/>
      <c r="R184" s="87"/>
      <c r="S184" s="87"/>
      <c r="T184" s="87"/>
      <c r="U184" s="87"/>
      <c r="V184" s="87"/>
      <c r="W184" s="87"/>
      <c r="X184" s="87"/>
      <c r="Y184" s="87"/>
      <c r="Z184" s="87"/>
      <c r="AA184" s="87"/>
      <c r="AB184" s="87"/>
      <c r="AC184" s="87"/>
      <c r="AD184" s="87"/>
      <c r="AE184" s="87"/>
      <c r="AF184" s="87"/>
      <c r="AG184" s="96"/>
      <c r="AH184" s="96"/>
      <c r="AI184" s="87"/>
    </row>
    <row r="185" spans="2:35" x14ac:dyDescent="0.25">
      <c r="B185" s="206">
        <v>41655.166666666664</v>
      </c>
      <c r="C185" s="85">
        <v>5.09</v>
      </c>
      <c r="D185" s="86"/>
      <c r="E185" s="86"/>
      <c r="F185" s="87"/>
      <c r="G185" s="87"/>
      <c r="H185" s="87"/>
      <c r="I185" s="87"/>
      <c r="J185" s="96"/>
      <c r="K185" s="87"/>
      <c r="L185" s="87"/>
      <c r="M185" s="87"/>
      <c r="N185" s="87"/>
      <c r="O185" s="87"/>
      <c r="P185" s="94"/>
      <c r="Q185" s="94"/>
      <c r="R185" s="87"/>
      <c r="S185" s="87"/>
      <c r="T185" s="87"/>
      <c r="U185" s="87"/>
      <c r="V185" s="87"/>
      <c r="W185" s="87"/>
      <c r="X185" s="87"/>
      <c r="Y185" s="87"/>
      <c r="Z185" s="87"/>
      <c r="AA185" s="87"/>
      <c r="AB185" s="87"/>
      <c r="AC185" s="87"/>
      <c r="AD185" s="87"/>
      <c r="AE185" s="87"/>
      <c r="AF185" s="87"/>
      <c r="AG185" s="96"/>
      <c r="AH185" s="96"/>
      <c r="AI185" s="87"/>
    </row>
    <row r="186" spans="2:35" x14ac:dyDescent="0.25">
      <c r="B186" s="206">
        <v>41655.25</v>
      </c>
      <c r="C186" s="85">
        <v>5.1100000000000003</v>
      </c>
      <c r="D186" s="86"/>
      <c r="E186" s="86"/>
      <c r="F186" s="87"/>
      <c r="G186" s="87"/>
      <c r="H186" s="87"/>
      <c r="I186" s="87"/>
      <c r="J186" s="96"/>
      <c r="K186" s="87"/>
      <c r="L186" s="87"/>
      <c r="M186" s="87"/>
      <c r="N186" s="87"/>
      <c r="O186" s="87"/>
      <c r="P186" s="94"/>
      <c r="Q186" s="94"/>
      <c r="R186" s="87"/>
      <c r="S186" s="87"/>
      <c r="T186" s="87"/>
      <c r="U186" s="87"/>
      <c r="V186" s="87"/>
      <c r="W186" s="87"/>
      <c r="X186" s="87"/>
      <c r="Y186" s="87"/>
      <c r="Z186" s="87"/>
      <c r="AA186" s="87"/>
      <c r="AB186" s="87"/>
      <c r="AC186" s="87"/>
      <c r="AD186" s="87"/>
      <c r="AE186" s="87"/>
      <c r="AF186" s="87"/>
      <c r="AG186" s="96"/>
      <c r="AH186" s="96"/>
      <c r="AI186" s="87"/>
    </row>
    <row r="187" spans="2:35" x14ac:dyDescent="0.25">
      <c r="B187" s="206">
        <v>41655.333333333336</v>
      </c>
      <c r="C187" s="85">
        <v>5.13</v>
      </c>
      <c r="D187" s="86"/>
      <c r="E187" s="86"/>
      <c r="F187" s="87"/>
      <c r="G187" s="87"/>
      <c r="H187" s="87"/>
      <c r="I187" s="87"/>
      <c r="J187" s="96"/>
      <c r="K187" s="87"/>
      <c r="L187" s="87"/>
      <c r="M187" s="87"/>
      <c r="N187" s="87"/>
      <c r="O187" s="87"/>
      <c r="P187" s="94"/>
      <c r="Q187" s="94"/>
      <c r="R187" s="87"/>
      <c r="S187" s="87"/>
      <c r="T187" s="87"/>
      <c r="U187" s="87"/>
      <c r="V187" s="87"/>
      <c r="W187" s="87"/>
      <c r="X187" s="87"/>
      <c r="Y187" s="87"/>
      <c r="Z187" s="87"/>
      <c r="AA187" s="87"/>
      <c r="AB187" s="87"/>
      <c r="AC187" s="87"/>
      <c r="AD187" s="87"/>
      <c r="AE187" s="87"/>
      <c r="AF187" s="87"/>
      <c r="AG187" s="96"/>
      <c r="AH187" s="96"/>
      <c r="AI187" s="87"/>
    </row>
    <row r="188" spans="2:35" x14ac:dyDescent="0.25">
      <c r="B188" s="206">
        <v>41655.416666666664</v>
      </c>
      <c r="C188" s="85">
        <v>5.1100000000000003</v>
      </c>
      <c r="D188" s="86"/>
      <c r="E188" s="86"/>
      <c r="F188" s="87"/>
      <c r="G188" s="87"/>
      <c r="H188" s="87"/>
      <c r="I188" s="87"/>
      <c r="J188" s="96"/>
      <c r="K188" s="87"/>
      <c r="L188" s="87"/>
      <c r="M188" s="87"/>
      <c r="N188" s="87"/>
      <c r="O188" s="87"/>
      <c r="P188" s="94"/>
      <c r="Q188" s="94"/>
      <c r="R188" s="87"/>
      <c r="S188" s="87"/>
      <c r="T188" s="87"/>
      <c r="U188" s="87"/>
      <c r="V188" s="87"/>
      <c r="W188" s="87"/>
      <c r="X188" s="87"/>
      <c r="Y188" s="87"/>
      <c r="Z188" s="87"/>
      <c r="AA188" s="87"/>
      <c r="AB188" s="87"/>
      <c r="AC188" s="87"/>
      <c r="AD188" s="87"/>
      <c r="AE188" s="87"/>
      <c r="AF188" s="87"/>
      <c r="AG188" s="96"/>
      <c r="AH188" s="96"/>
      <c r="AI188" s="87"/>
    </row>
    <row r="189" spans="2:35" x14ac:dyDescent="0.25">
      <c r="B189" s="206">
        <v>41655.5</v>
      </c>
      <c r="C189" s="85">
        <v>5.13</v>
      </c>
      <c r="D189" s="86"/>
      <c r="E189" s="86"/>
      <c r="F189" s="87"/>
      <c r="G189" s="87"/>
      <c r="H189" s="87"/>
      <c r="I189" s="87"/>
      <c r="J189" s="96"/>
      <c r="K189" s="87"/>
      <c r="L189" s="87"/>
      <c r="M189" s="87"/>
      <c r="N189" s="87"/>
      <c r="O189" s="87"/>
      <c r="P189" s="94"/>
      <c r="Q189" s="94"/>
      <c r="R189" s="87"/>
      <c r="S189" s="87"/>
      <c r="T189" s="87"/>
      <c r="U189" s="87"/>
      <c r="V189" s="87"/>
      <c r="W189" s="87"/>
      <c r="X189" s="87"/>
      <c r="Y189" s="87"/>
      <c r="Z189" s="87"/>
      <c r="AA189" s="87"/>
      <c r="AB189" s="87"/>
      <c r="AC189" s="87"/>
      <c r="AD189" s="87"/>
      <c r="AE189" s="87"/>
      <c r="AF189" s="87"/>
      <c r="AG189" s="96"/>
      <c r="AH189" s="96"/>
      <c r="AI189" s="87"/>
    </row>
    <row r="190" spans="2:35" x14ac:dyDescent="0.25">
      <c r="B190" s="206">
        <v>41655.583333333336</v>
      </c>
      <c r="C190" s="85">
        <v>5.13</v>
      </c>
      <c r="D190" s="86"/>
      <c r="E190" s="86"/>
      <c r="F190" s="87"/>
      <c r="G190" s="87"/>
      <c r="H190" s="87"/>
      <c r="I190" s="87"/>
      <c r="J190" s="96"/>
      <c r="K190" s="87"/>
      <c r="L190" s="87"/>
      <c r="M190" s="87"/>
      <c r="N190" s="87"/>
      <c r="O190" s="87"/>
      <c r="P190" s="94"/>
      <c r="Q190" s="94"/>
      <c r="R190" s="87"/>
      <c r="S190" s="87"/>
      <c r="T190" s="87"/>
      <c r="U190" s="87"/>
      <c r="V190" s="87"/>
      <c r="W190" s="87"/>
      <c r="X190" s="87"/>
      <c r="Y190" s="87"/>
      <c r="Z190" s="87"/>
      <c r="AA190" s="87"/>
      <c r="AB190" s="87"/>
      <c r="AC190" s="87"/>
      <c r="AD190" s="87"/>
      <c r="AE190" s="87"/>
      <c r="AF190" s="87"/>
      <c r="AG190" s="96"/>
      <c r="AH190" s="96"/>
      <c r="AI190" s="87"/>
    </row>
    <row r="191" spans="2:35" x14ac:dyDescent="0.25">
      <c r="B191" s="206">
        <v>41655.666666666664</v>
      </c>
      <c r="C191" s="85">
        <v>5.12</v>
      </c>
      <c r="D191" s="86"/>
      <c r="E191" s="86"/>
      <c r="F191" s="87"/>
      <c r="G191" s="87"/>
      <c r="H191" s="87"/>
      <c r="I191" s="87"/>
      <c r="J191" s="96"/>
      <c r="K191" s="87"/>
      <c r="L191" s="87"/>
      <c r="M191" s="87"/>
      <c r="N191" s="87"/>
      <c r="O191" s="87"/>
      <c r="P191" s="94"/>
      <c r="Q191" s="94"/>
      <c r="R191" s="87"/>
      <c r="S191" s="87"/>
      <c r="T191" s="87"/>
      <c r="U191" s="87"/>
      <c r="V191" s="87"/>
      <c r="W191" s="87"/>
      <c r="X191" s="87"/>
      <c r="Y191" s="87"/>
      <c r="Z191" s="87"/>
      <c r="AA191" s="87"/>
      <c r="AB191" s="87"/>
      <c r="AC191" s="87"/>
      <c r="AD191" s="87"/>
      <c r="AE191" s="87"/>
      <c r="AF191" s="87"/>
      <c r="AG191" s="96"/>
      <c r="AH191" s="96"/>
      <c r="AI191" s="87"/>
    </row>
    <row r="192" spans="2:35" x14ac:dyDescent="0.25">
      <c r="B192" s="206">
        <v>41655.75</v>
      </c>
      <c r="C192" s="85">
        <v>5.12</v>
      </c>
      <c r="D192" s="86"/>
      <c r="E192" s="86"/>
      <c r="F192" s="87"/>
      <c r="G192" s="87"/>
      <c r="H192" s="87"/>
      <c r="I192" s="87"/>
      <c r="J192" s="96"/>
      <c r="K192" s="87"/>
      <c r="L192" s="87"/>
      <c r="M192" s="87"/>
      <c r="N192" s="87"/>
      <c r="O192" s="87"/>
      <c r="P192" s="94"/>
      <c r="Q192" s="94"/>
      <c r="R192" s="87"/>
      <c r="S192" s="87"/>
      <c r="T192" s="87"/>
      <c r="U192" s="87"/>
      <c r="V192" s="87"/>
      <c r="W192" s="87"/>
      <c r="X192" s="87"/>
      <c r="Y192" s="87"/>
      <c r="Z192" s="87"/>
      <c r="AA192" s="87"/>
      <c r="AB192" s="87"/>
      <c r="AC192" s="87"/>
      <c r="AD192" s="87"/>
      <c r="AE192" s="87"/>
      <c r="AF192" s="87"/>
      <c r="AG192" s="96"/>
      <c r="AH192" s="96"/>
      <c r="AI192" s="87"/>
    </row>
    <row r="193" spans="2:35" x14ac:dyDescent="0.25">
      <c r="B193" s="206">
        <v>41655.833333333336</v>
      </c>
      <c r="C193" s="85">
        <v>5.12</v>
      </c>
      <c r="D193" s="86"/>
      <c r="E193" s="86"/>
      <c r="F193" s="87"/>
      <c r="G193" s="87"/>
      <c r="H193" s="87"/>
      <c r="I193" s="87"/>
      <c r="J193" s="96"/>
      <c r="K193" s="87"/>
      <c r="L193" s="87"/>
      <c r="M193" s="87"/>
      <c r="N193" s="87"/>
      <c r="O193" s="87"/>
      <c r="P193" s="94"/>
      <c r="Q193" s="94"/>
      <c r="R193" s="87"/>
      <c r="S193" s="87"/>
      <c r="T193" s="87"/>
      <c r="U193" s="87"/>
      <c r="V193" s="87"/>
      <c r="W193" s="87"/>
      <c r="X193" s="87"/>
      <c r="Y193" s="87"/>
      <c r="Z193" s="87"/>
      <c r="AA193" s="87"/>
      <c r="AB193" s="87"/>
      <c r="AC193" s="87"/>
      <c r="AD193" s="87"/>
      <c r="AE193" s="87"/>
      <c r="AF193" s="87"/>
      <c r="AG193" s="96"/>
      <c r="AH193" s="96"/>
      <c r="AI193" s="87"/>
    </row>
    <row r="194" spans="2:35" x14ac:dyDescent="0.25">
      <c r="B194" s="206">
        <v>41655.916666666664</v>
      </c>
      <c r="C194" s="85">
        <v>5.1100000000000003</v>
      </c>
      <c r="D194" s="86"/>
      <c r="E194" s="86"/>
      <c r="F194" s="87"/>
      <c r="G194" s="87"/>
      <c r="H194" s="87"/>
      <c r="I194" s="87"/>
      <c r="J194" s="96"/>
      <c r="K194" s="87"/>
      <c r="L194" s="87"/>
      <c r="M194" s="87"/>
      <c r="N194" s="87"/>
      <c r="O194" s="87"/>
      <c r="P194" s="94"/>
      <c r="Q194" s="94"/>
      <c r="R194" s="87"/>
      <c r="S194" s="87"/>
      <c r="T194" s="87"/>
      <c r="U194" s="87"/>
      <c r="V194" s="87"/>
      <c r="W194" s="87"/>
      <c r="X194" s="87"/>
      <c r="Y194" s="87"/>
      <c r="Z194" s="87"/>
      <c r="AA194" s="87"/>
      <c r="AB194" s="87"/>
      <c r="AC194" s="87"/>
      <c r="AD194" s="87"/>
      <c r="AE194" s="87"/>
      <c r="AF194" s="87"/>
      <c r="AG194" s="96"/>
      <c r="AH194" s="96"/>
      <c r="AI194" s="87"/>
    </row>
    <row r="195" spans="2:35" x14ac:dyDescent="0.25">
      <c r="B195" s="206">
        <v>41656</v>
      </c>
      <c r="C195" s="85">
        <v>5.0999999999999996</v>
      </c>
      <c r="D195" s="86"/>
      <c r="E195" s="86"/>
      <c r="F195" s="87"/>
      <c r="G195" s="87"/>
      <c r="H195" s="87"/>
      <c r="I195" s="87"/>
      <c r="J195" s="96"/>
      <c r="K195" s="87"/>
      <c r="L195" s="87"/>
      <c r="M195" s="87"/>
      <c r="N195" s="87"/>
      <c r="O195" s="87"/>
      <c r="P195" s="94"/>
      <c r="Q195" s="94"/>
      <c r="R195" s="87"/>
      <c r="S195" s="87"/>
      <c r="T195" s="87"/>
      <c r="U195" s="87"/>
      <c r="V195" s="87"/>
      <c r="W195" s="87"/>
      <c r="X195" s="87"/>
      <c r="Y195" s="87"/>
      <c r="Z195" s="87"/>
      <c r="AA195" s="87"/>
      <c r="AB195" s="87"/>
      <c r="AC195" s="87"/>
      <c r="AD195" s="87"/>
      <c r="AE195" s="87"/>
      <c r="AF195" s="87"/>
      <c r="AG195" s="96"/>
      <c r="AH195" s="96"/>
      <c r="AI195" s="87"/>
    </row>
    <row r="196" spans="2:35" x14ac:dyDescent="0.25">
      <c r="B196" s="206">
        <v>41656.083333333336</v>
      </c>
      <c r="C196" s="85">
        <v>5.09</v>
      </c>
      <c r="D196" s="86"/>
      <c r="E196" s="86"/>
      <c r="F196" s="87"/>
      <c r="G196" s="87"/>
      <c r="H196" s="87"/>
      <c r="I196" s="87"/>
      <c r="J196" s="96"/>
      <c r="K196" s="87"/>
      <c r="L196" s="87"/>
      <c r="M196" s="87"/>
      <c r="N196" s="87"/>
      <c r="O196" s="87"/>
      <c r="P196" s="94"/>
      <c r="Q196" s="94"/>
      <c r="R196" s="87"/>
      <c r="S196" s="87"/>
      <c r="T196" s="87"/>
      <c r="U196" s="87"/>
      <c r="V196" s="87"/>
      <c r="W196" s="87"/>
      <c r="X196" s="87"/>
      <c r="Y196" s="87"/>
      <c r="Z196" s="87"/>
      <c r="AA196" s="87"/>
      <c r="AB196" s="87"/>
      <c r="AC196" s="87"/>
      <c r="AD196" s="87"/>
      <c r="AE196" s="87"/>
      <c r="AF196" s="87"/>
      <c r="AG196" s="96"/>
      <c r="AH196" s="96"/>
      <c r="AI196" s="87"/>
    </row>
    <row r="197" spans="2:35" x14ac:dyDescent="0.25">
      <c r="B197" s="206">
        <v>41656.166666666664</v>
      </c>
      <c r="C197" s="85">
        <v>5.1100000000000003</v>
      </c>
      <c r="D197" s="86"/>
      <c r="E197" s="86"/>
      <c r="F197" s="87"/>
      <c r="G197" s="87"/>
      <c r="H197" s="87"/>
      <c r="I197" s="87"/>
      <c r="J197" s="96"/>
      <c r="K197" s="87"/>
      <c r="L197" s="87"/>
      <c r="M197" s="87"/>
      <c r="N197" s="87"/>
      <c r="O197" s="87"/>
      <c r="P197" s="94"/>
      <c r="Q197" s="94"/>
      <c r="R197" s="87"/>
      <c r="S197" s="87"/>
      <c r="T197" s="87"/>
      <c r="U197" s="87"/>
      <c r="V197" s="87"/>
      <c r="W197" s="87"/>
      <c r="X197" s="87"/>
      <c r="Y197" s="87"/>
      <c r="Z197" s="87"/>
      <c r="AA197" s="87"/>
      <c r="AB197" s="87"/>
      <c r="AC197" s="87"/>
      <c r="AD197" s="87"/>
      <c r="AE197" s="87"/>
      <c r="AF197" s="87"/>
      <c r="AG197" s="96"/>
      <c r="AH197" s="96"/>
      <c r="AI197" s="87"/>
    </row>
    <row r="198" spans="2:35" x14ac:dyDescent="0.25">
      <c r="B198" s="206">
        <v>41656.25</v>
      </c>
      <c r="C198" s="85">
        <v>5.1100000000000003</v>
      </c>
      <c r="D198" s="86"/>
      <c r="E198" s="86"/>
      <c r="F198" s="87"/>
      <c r="G198" s="87"/>
      <c r="H198" s="87"/>
      <c r="I198" s="87"/>
      <c r="J198" s="96"/>
      <c r="K198" s="87"/>
      <c r="L198" s="87"/>
      <c r="M198" s="87"/>
      <c r="N198" s="87"/>
      <c r="O198" s="87"/>
      <c r="P198" s="94"/>
      <c r="Q198" s="94"/>
      <c r="R198" s="87"/>
      <c r="S198" s="87"/>
      <c r="T198" s="87"/>
      <c r="U198" s="87"/>
      <c r="V198" s="87"/>
      <c r="W198" s="87"/>
      <c r="X198" s="87"/>
      <c r="Y198" s="87"/>
      <c r="Z198" s="87"/>
      <c r="AA198" s="87"/>
      <c r="AB198" s="87"/>
      <c r="AC198" s="87"/>
      <c r="AD198" s="87"/>
      <c r="AE198" s="87"/>
      <c r="AF198" s="87"/>
      <c r="AG198" s="96"/>
      <c r="AH198" s="96"/>
      <c r="AI198" s="87"/>
    </row>
    <row r="199" spans="2:35" x14ac:dyDescent="0.25">
      <c r="B199" s="206">
        <v>41656.333333333336</v>
      </c>
      <c r="C199" s="85">
        <v>5.12</v>
      </c>
      <c r="D199" s="86"/>
      <c r="E199" s="86"/>
      <c r="F199" s="87"/>
      <c r="G199" s="87"/>
      <c r="H199" s="87"/>
      <c r="I199" s="87"/>
      <c r="J199" s="96"/>
      <c r="K199" s="87"/>
      <c r="L199" s="87"/>
      <c r="M199" s="87"/>
      <c r="N199" s="87"/>
      <c r="O199" s="87"/>
      <c r="P199" s="94"/>
      <c r="Q199" s="94"/>
      <c r="R199" s="87"/>
      <c r="S199" s="87"/>
      <c r="T199" s="87"/>
      <c r="U199" s="87"/>
      <c r="V199" s="87"/>
      <c r="W199" s="87"/>
      <c r="X199" s="87"/>
      <c r="Y199" s="87"/>
      <c r="Z199" s="87"/>
      <c r="AA199" s="87"/>
      <c r="AB199" s="87"/>
      <c r="AC199" s="87"/>
      <c r="AD199" s="87"/>
      <c r="AE199" s="87"/>
      <c r="AF199" s="87"/>
      <c r="AG199" s="96"/>
      <c r="AH199" s="96"/>
      <c r="AI199" s="87"/>
    </row>
    <row r="200" spans="2:35" x14ac:dyDescent="0.25">
      <c r="B200" s="206">
        <v>41656.416666666664</v>
      </c>
      <c r="C200" s="85">
        <v>5.12</v>
      </c>
      <c r="D200" s="86"/>
      <c r="E200" s="86"/>
      <c r="F200" s="87"/>
      <c r="G200" s="87"/>
      <c r="H200" s="87"/>
      <c r="I200" s="87"/>
      <c r="J200" s="96"/>
      <c r="K200" s="87"/>
      <c r="L200" s="87"/>
      <c r="M200" s="87"/>
      <c r="N200" s="87"/>
      <c r="O200" s="87"/>
      <c r="P200" s="94"/>
      <c r="Q200" s="94"/>
      <c r="R200" s="87"/>
      <c r="S200" s="87"/>
      <c r="T200" s="87"/>
      <c r="U200" s="87"/>
      <c r="V200" s="87"/>
      <c r="W200" s="87"/>
      <c r="X200" s="87"/>
      <c r="Y200" s="87"/>
      <c r="Z200" s="87"/>
      <c r="AA200" s="87"/>
      <c r="AB200" s="87"/>
      <c r="AC200" s="87"/>
      <c r="AD200" s="87"/>
      <c r="AE200" s="87"/>
      <c r="AF200" s="87"/>
      <c r="AG200" s="96"/>
      <c r="AH200" s="96"/>
      <c r="AI200" s="87"/>
    </row>
    <row r="201" spans="2:35" x14ac:dyDescent="0.25">
      <c r="B201" s="206">
        <v>41656.5</v>
      </c>
      <c r="C201" s="85">
        <v>5.1100000000000003</v>
      </c>
      <c r="D201" s="86"/>
      <c r="E201" s="86"/>
      <c r="F201" s="87"/>
      <c r="G201" s="87"/>
      <c r="H201" s="87"/>
      <c r="I201" s="87"/>
      <c r="J201" s="96"/>
      <c r="K201" s="87"/>
      <c r="L201" s="87"/>
      <c r="M201" s="87"/>
      <c r="N201" s="87"/>
      <c r="O201" s="87"/>
      <c r="P201" s="94"/>
      <c r="Q201" s="94"/>
      <c r="R201" s="87"/>
      <c r="S201" s="87"/>
      <c r="T201" s="87"/>
      <c r="U201" s="87"/>
      <c r="V201" s="87"/>
      <c r="W201" s="87"/>
      <c r="X201" s="87"/>
      <c r="Y201" s="87"/>
      <c r="Z201" s="87"/>
      <c r="AA201" s="87"/>
      <c r="AB201" s="87"/>
      <c r="AC201" s="87"/>
      <c r="AD201" s="87"/>
      <c r="AE201" s="87"/>
      <c r="AF201" s="87"/>
      <c r="AG201" s="96"/>
      <c r="AH201" s="96"/>
      <c r="AI201" s="87"/>
    </row>
    <row r="202" spans="2:35" x14ac:dyDescent="0.25">
      <c r="B202" s="206">
        <v>41656.583333333336</v>
      </c>
      <c r="C202" s="85">
        <v>5.1100000000000003</v>
      </c>
      <c r="D202" s="86"/>
      <c r="E202" s="86"/>
      <c r="F202" s="87"/>
      <c r="G202" s="87"/>
      <c r="H202" s="87"/>
      <c r="I202" s="87"/>
      <c r="J202" s="96"/>
      <c r="K202" s="87"/>
      <c r="L202" s="87"/>
      <c r="M202" s="87"/>
      <c r="N202" s="87"/>
      <c r="O202" s="87"/>
      <c r="P202" s="94"/>
      <c r="Q202" s="94"/>
      <c r="R202" s="87"/>
      <c r="S202" s="87"/>
      <c r="T202" s="87"/>
      <c r="U202" s="87"/>
      <c r="V202" s="87"/>
      <c r="W202" s="87"/>
      <c r="X202" s="87"/>
      <c r="Y202" s="87"/>
      <c r="Z202" s="87"/>
      <c r="AA202" s="87"/>
      <c r="AB202" s="87"/>
      <c r="AC202" s="87"/>
      <c r="AD202" s="87"/>
      <c r="AE202" s="87"/>
      <c r="AF202" s="87"/>
      <c r="AG202" s="96"/>
      <c r="AH202" s="96"/>
      <c r="AI202" s="87"/>
    </row>
    <row r="203" spans="2:35" x14ac:dyDescent="0.25">
      <c r="B203" s="206">
        <v>41656.666666666664</v>
      </c>
      <c r="C203" s="85">
        <v>5.09</v>
      </c>
      <c r="D203" s="86"/>
      <c r="E203" s="86"/>
      <c r="F203" s="87"/>
      <c r="G203" s="87"/>
      <c r="H203" s="87"/>
      <c r="I203" s="87"/>
      <c r="J203" s="96"/>
      <c r="K203" s="87"/>
      <c r="L203" s="87"/>
      <c r="M203" s="87"/>
      <c r="N203" s="87"/>
      <c r="O203" s="87"/>
      <c r="P203" s="94"/>
      <c r="Q203" s="94"/>
      <c r="R203" s="87"/>
      <c r="S203" s="87"/>
      <c r="T203" s="87"/>
      <c r="U203" s="87"/>
      <c r="V203" s="87"/>
      <c r="W203" s="87"/>
      <c r="X203" s="87"/>
      <c r="Y203" s="87"/>
      <c r="Z203" s="87"/>
      <c r="AA203" s="87"/>
      <c r="AB203" s="87"/>
      <c r="AC203" s="87"/>
      <c r="AD203" s="87"/>
      <c r="AE203" s="87"/>
      <c r="AF203" s="87"/>
      <c r="AG203" s="96"/>
      <c r="AH203" s="96"/>
      <c r="AI203" s="87"/>
    </row>
    <row r="204" spans="2:35" x14ac:dyDescent="0.25">
      <c r="B204" s="206">
        <v>41656.75</v>
      </c>
      <c r="C204" s="85">
        <v>5.07</v>
      </c>
      <c r="D204" s="86"/>
      <c r="E204" s="86"/>
      <c r="F204" s="87"/>
      <c r="G204" s="87"/>
      <c r="H204" s="87"/>
      <c r="I204" s="87"/>
      <c r="J204" s="96"/>
      <c r="K204" s="87"/>
      <c r="L204" s="87"/>
      <c r="M204" s="87"/>
      <c r="N204" s="87"/>
      <c r="O204" s="87"/>
      <c r="P204" s="94"/>
      <c r="Q204" s="94"/>
      <c r="R204" s="87"/>
      <c r="S204" s="87"/>
      <c r="T204" s="87"/>
      <c r="U204" s="87"/>
      <c r="V204" s="87"/>
      <c r="W204" s="87"/>
      <c r="X204" s="87"/>
      <c r="Y204" s="87"/>
      <c r="Z204" s="87"/>
      <c r="AA204" s="87"/>
      <c r="AB204" s="87"/>
      <c r="AC204" s="87"/>
      <c r="AD204" s="87"/>
      <c r="AE204" s="87"/>
      <c r="AF204" s="87"/>
      <c r="AG204" s="96"/>
      <c r="AH204" s="96"/>
      <c r="AI204" s="87"/>
    </row>
    <row r="205" spans="2:35" x14ac:dyDescent="0.25">
      <c r="B205" s="206">
        <v>41656.833333333336</v>
      </c>
      <c r="C205" s="85">
        <v>5.0599999999999996</v>
      </c>
      <c r="D205" s="86"/>
      <c r="E205" s="86"/>
      <c r="F205" s="87"/>
      <c r="G205" s="87"/>
      <c r="H205" s="87"/>
      <c r="I205" s="87"/>
      <c r="J205" s="96"/>
      <c r="K205" s="87"/>
      <c r="L205" s="87"/>
      <c r="M205" s="87"/>
      <c r="N205" s="87"/>
      <c r="O205" s="87"/>
      <c r="P205" s="94"/>
      <c r="Q205" s="94"/>
      <c r="R205" s="87"/>
      <c r="S205" s="87"/>
      <c r="T205" s="87"/>
      <c r="U205" s="87"/>
      <c r="V205" s="87"/>
      <c r="W205" s="87"/>
      <c r="X205" s="87"/>
      <c r="Y205" s="87"/>
      <c r="Z205" s="87"/>
      <c r="AA205" s="87"/>
      <c r="AB205" s="87"/>
      <c r="AC205" s="87"/>
      <c r="AD205" s="87"/>
      <c r="AE205" s="87"/>
      <c r="AF205" s="87"/>
      <c r="AG205" s="96"/>
      <c r="AH205" s="96"/>
      <c r="AI205" s="87"/>
    </row>
    <row r="206" spans="2:35" x14ac:dyDescent="0.25">
      <c r="B206" s="206">
        <v>41656.916666666664</v>
      </c>
      <c r="C206" s="85">
        <v>5.05</v>
      </c>
      <c r="D206" s="86"/>
      <c r="E206" s="86"/>
      <c r="F206" s="87"/>
      <c r="G206" s="87"/>
      <c r="H206" s="87"/>
      <c r="I206" s="87"/>
      <c r="J206" s="96"/>
      <c r="K206" s="87"/>
      <c r="L206" s="87"/>
      <c r="M206" s="87"/>
      <c r="N206" s="87"/>
      <c r="O206" s="87"/>
      <c r="P206" s="94"/>
      <c r="Q206" s="94"/>
      <c r="R206" s="87"/>
      <c r="S206" s="87"/>
      <c r="T206" s="87"/>
      <c r="U206" s="87"/>
      <c r="V206" s="87"/>
      <c r="W206" s="87"/>
      <c r="X206" s="87"/>
      <c r="Y206" s="87"/>
      <c r="Z206" s="87"/>
      <c r="AA206" s="87"/>
      <c r="AB206" s="87"/>
      <c r="AC206" s="87"/>
      <c r="AD206" s="87"/>
      <c r="AE206" s="87"/>
      <c r="AF206" s="87"/>
      <c r="AG206" s="96"/>
      <c r="AH206" s="96"/>
      <c r="AI206" s="87"/>
    </row>
    <row r="207" spans="2:35" x14ac:dyDescent="0.25">
      <c r="B207" s="206">
        <v>41657</v>
      </c>
      <c r="C207" s="85">
        <v>5.04</v>
      </c>
      <c r="D207" s="86"/>
      <c r="E207" s="86"/>
      <c r="F207" s="87"/>
      <c r="G207" s="87"/>
      <c r="H207" s="87"/>
      <c r="I207" s="87"/>
      <c r="J207" s="96"/>
      <c r="K207" s="87"/>
      <c r="L207" s="87"/>
      <c r="M207" s="87"/>
      <c r="N207" s="87"/>
      <c r="O207" s="87"/>
      <c r="P207" s="94"/>
      <c r="Q207" s="94"/>
      <c r="R207" s="87"/>
      <c r="S207" s="87"/>
      <c r="T207" s="87"/>
      <c r="U207" s="87"/>
      <c r="V207" s="87"/>
      <c r="W207" s="87"/>
      <c r="X207" s="87"/>
      <c r="Y207" s="87"/>
      <c r="Z207" s="87"/>
      <c r="AA207" s="87"/>
      <c r="AB207" s="87"/>
      <c r="AC207" s="87"/>
      <c r="AD207" s="87"/>
      <c r="AE207" s="87"/>
      <c r="AF207" s="87"/>
      <c r="AG207" s="96"/>
      <c r="AH207" s="96"/>
      <c r="AI207" s="87"/>
    </row>
    <row r="208" spans="2:35" x14ac:dyDescent="0.25">
      <c r="B208" s="206">
        <v>41657.083333333336</v>
      </c>
      <c r="C208" s="85">
        <v>5.04</v>
      </c>
      <c r="D208" s="86"/>
      <c r="E208" s="86"/>
      <c r="F208" s="87"/>
      <c r="G208" s="87"/>
      <c r="H208" s="87"/>
      <c r="I208" s="87"/>
      <c r="J208" s="96"/>
      <c r="K208" s="87"/>
      <c r="L208" s="87"/>
      <c r="M208" s="87"/>
      <c r="N208" s="87"/>
      <c r="O208" s="87"/>
      <c r="P208" s="94"/>
      <c r="Q208" s="94"/>
      <c r="R208" s="87"/>
      <c r="S208" s="87"/>
      <c r="T208" s="87"/>
      <c r="U208" s="87"/>
      <c r="V208" s="87"/>
      <c r="W208" s="87"/>
      <c r="X208" s="87"/>
      <c r="Y208" s="87"/>
      <c r="Z208" s="87"/>
      <c r="AA208" s="87"/>
      <c r="AB208" s="87"/>
      <c r="AC208" s="87"/>
      <c r="AD208" s="87"/>
      <c r="AE208" s="87"/>
      <c r="AF208" s="87"/>
      <c r="AG208" s="96"/>
      <c r="AH208" s="96"/>
      <c r="AI208" s="87"/>
    </row>
    <row r="209" spans="2:35" x14ac:dyDescent="0.25">
      <c r="B209" s="206">
        <v>41657.166666666664</v>
      </c>
      <c r="C209" s="85">
        <v>5.04</v>
      </c>
      <c r="D209" s="86"/>
      <c r="E209" s="86"/>
      <c r="F209" s="87"/>
      <c r="G209" s="87"/>
      <c r="H209" s="87"/>
      <c r="I209" s="87"/>
      <c r="J209" s="96"/>
      <c r="K209" s="87"/>
      <c r="L209" s="87"/>
      <c r="M209" s="87"/>
      <c r="N209" s="87"/>
      <c r="O209" s="87"/>
      <c r="P209" s="94"/>
      <c r="Q209" s="94"/>
      <c r="R209" s="87"/>
      <c r="S209" s="87"/>
      <c r="T209" s="87"/>
      <c r="U209" s="87"/>
      <c r="V209" s="87"/>
      <c r="W209" s="87"/>
      <c r="X209" s="87"/>
      <c r="Y209" s="87"/>
      <c r="Z209" s="87"/>
      <c r="AA209" s="87"/>
      <c r="AB209" s="87"/>
      <c r="AC209" s="87"/>
      <c r="AD209" s="87"/>
      <c r="AE209" s="87"/>
      <c r="AF209" s="87"/>
      <c r="AG209" s="96"/>
      <c r="AH209" s="96"/>
      <c r="AI209" s="87"/>
    </row>
    <row r="210" spans="2:35" x14ac:dyDescent="0.25">
      <c r="B210" s="206">
        <v>41657.25</v>
      </c>
      <c r="C210" s="85">
        <v>5.04</v>
      </c>
      <c r="D210" s="86"/>
      <c r="E210" s="86"/>
      <c r="F210" s="87"/>
      <c r="G210" s="87"/>
      <c r="H210" s="87"/>
      <c r="I210" s="87"/>
      <c r="J210" s="96"/>
      <c r="K210" s="87"/>
      <c r="L210" s="87"/>
      <c r="M210" s="87"/>
      <c r="N210" s="87"/>
      <c r="O210" s="87"/>
      <c r="P210" s="94"/>
      <c r="Q210" s="94"/>
      <c r="R210" s="87"/>
      <c r="S210" s="87"/>
      <c r="T210" s="87"/>
      <c r="U210" s="87"/>
      <c r="V210" s="87"/>
      <c r="W210" s="87"/>
      <c r="X210" s="87"/>
      <c r="Y210" s="87"/>
      <c r="Z210" s="87"/>
      <c r="AA210" s="87"/>
      <c r="AB210" s="87"/>
      <c r="AC210" s="87"/>
      <c r="AD210" s="87"/>
      <c r="AE210" s="87"/>
      <c r="AF210" s="87"/>
      <c r="AG210" s="96"/>
      <c r="AH210" s="96"/>
      <c r="AI210" s="87"/>
    </row>
    <row r="211" spans="2:35" x14ac:dyDescent="0.25">
      <c r="B211" s="206">
        <v>41657.333333333336</v>
      </c>
      <c r="C211" s="85">
        <v>5.03</v>
      </c>
      <c r="D211" s="86"/>
      <c r="E211" s="86"/>
      <c r="F211" s="87"/>
      <c r="G211" s="87"/>
      <c r="H211" s="87"/>
      <c r="I211" s="87"/>
      <c r="J211" s="96"/>
      <c r="K211" s="87"/>
      <c r="L211" s="87"/>
      <c r="M211" s="87"/>
      <c r="N211" s="87"/>
      <c r="O211" s="87"/>
      <c r="P211" s="94"/>
      <c r="Q211" s="94"/>
      <c r="R211" s="87"/>
      <c r="S211" s="87"/>
      <c r="T211" s="87"/>
      <c r="U211" s="87"/>
      <c r="V211" s="87"/>
      <c r="W211" s="87"/>
      <c r="X211" s="87"/>
      <c r="Y211" s="87"/>
      <c r="Z211" s="87"/>
      <c r="AA211" s="87"/>
      <c r="AB211" s="87"/>
      <c r="AC211" s="87"/>
      <c r="AD211" s="87"/>
      <c r="AE211" s="87"/>
      <c r="AF211" s="87"/>
      <c r="AG211" s="96"/>
      <c r="AH211" s="96"/>
      <c r="AI211" s="87"/>
    </row>
    <row r="212" spans="2:35" x14ac:dyDescent="0.25">
      <c r="B212" s="206">
        <v>41657.416666666664</v>
      </c>
      <c r="C212" s="85">
        <v>5.0199999999999996</v>
      </c>
      <c r="D212" s="86"/>
      <c r="E212" s="86"/>
      <c r="F212" s="87"/>
      <c r="G212" s="87"/>
      <c r="H212" s="87"/>
      <c r="I212" s="87"/>
      <c r="J212" s="96"/>
      <c r="K212" s="87"/>
      <c r="L212" s="87"/>
      <c r="M212" s="87"/>
      <c r="N212" s="87"/>
      <c r="O212" s="87"/>
      <c r="P212" s="94"/>
      <c r="Q212" s="94"/>
      <c r="R212" s="87"/>
      <c r="S212" s="87"/>
      <c r="T212" s="87"/>
      <c r="U212" s="87"/>
      <c r="V212" s="87"/>
      <c r="W212" s="87"/>
      <c r="X212" s="87"/>
      <c r="Y212" s="87"/>
      <c r="Z212" s="87"/>
      <c r="AA212" s="87"/>
      <c r="AB212" s="87"/>
      <c r="AC212" s="87"/>
      <c r="AD212" s="87"/>
      <c r="AE212" s="87"/>
      <c r="AF212" s="87"/>
      <c r="AG212" s="96"/>
      <c r="AH212" s="96"/>
      <c r="AI212" s="87"/>
    </row>
    <row r="213" spans="2:35" x14ac:dyDescent="0.25">
      <c r="B213" s="206">
        <v>41657.5</v>
      </c>
      <c r="C213" s="85">
        <v>5.0199999999999996</v>
      </c>
      <c r="D213" s="86"/>
      <c r="E213" s="86"/>
      <c r="F213" s="87"/>
      <c r="G213" s="87"/>
      <c r="H213" s="87"/>
      <c r="I213" s="87"/>
      <c r="J213" s="96"/>
      <c r="K213" s="87"/>
      <c r="L213" s="87"/>
      <c r="M213" s="87"/>
      <c r="N213" s="87"/>
      <c r="O213" s="87"/>
      <c r="P213" s="94"/>
      <c r="Q213" s="94"/>
      <c r="R213" s="87"/>
      <c r="S213" s="87"/>
      <c r="T213" s="87"/>
      <c r="U213" s="87"/>
      <c r="V213" s="87"/>
      <c r="W213" s="87"/>
      <c r="X213" s="87"/>
      <c r="Y213" s="87"/>
      <c r="Z213" s="87"/>
      <c r="AA213" s="87"/>
      <c r="AB213" s="87"/>
      <c r="AC213" s="87"/>
      <c r="AD213" s="87"/>
      <c r="AE213" s="87"/>
      <c r="AF213" s="87"/>
      <c r="AG213" s="96"/>
      <c r="AH213" s="96"/>
      <c r="AI213" s="87"/>
    </row>
    <row r="214" spans="2:35" x14ac:dyDescent="0.25">
      <c r="B214" s="206">
        <v>41657.583333333336</v>
      </c>
      <c r="C214" s="85">
        <v>5.0199999999999996</v>
      </c>
      <c r="D214" s="86"/>
      <c r="E214" s="86"/>
      <c r="F214" s="87"/>
      <c r="G214" s="87"/>
      <c r="H214" s="87"/>
      <c r="I214" s="87"/>
      <c r="J214" s="96"/>
      <c r="K214" s="87"/>
      <c r="L214" s="87"/>
      <c r="M214" s="87"/>
      <c r="N214" s="87"/>
      <c r="O214" s="87"/>
      <c r="P214" s="94"/>
      <c r="Q214" s="94"/>
      <c r="R214" s="87"/>
      <c r="S214" s="87"/>
      <c r="T214" s="87"/>
      <c r="U214" s="87"/>
      <c r="V214" s="87"/>
      <c r="W214" s="87"/>
      <c r="X214" s="87"/>
      <c r="Y214" s="87"/>
      <c r="Z214" s="87"/>
      <c r="AA214" s="87"/>
      <c r="AB214" s="87"/>
      <c r="AC214" s="87"/>
      <c r="AD214" s="87"/>
      <c r="AE214" s="87"/>
      <c r="AF214" s="87"/>
      <c r="AG214" s="96"/>
      <c r="AH214" s="96"/>
      <c r="AI214" s="87"/>
    </row>
    <row r="215" spans="2:35" x14ac:dyDescent="0.25">
      <c r="B215" s="206">
        <v>41657.666666666664</v>
      </c>
      <c r="C215" s="85">
        <v>5.01</v>
      </c>
      <c r="D215" s="86"/>
      <c r="E215" s="86"/>
      <c r="F215" s="87"/>
      <c r="G215" s="87"/>
      <c r="H215" s="87"/>
      <c r="I215" s="87"/>
      <c r="J215" s="96"/>
      <c r="K215" s="87"/>
      <c r="L215" s="87"/>
      <c r="M215" s="87"/>
      <c r="N215" s="87"/>
      <c r="O215" s="87"/>
      <c r="P215" s="94"/>
      <c r="Q215" s="94"/>
      <c r="R215" s="87"/>
      <c r="S215" s="87"/>
      <c r="T215" s="87"/>
      <c r="U215" s="87"/>
      <c r="V215" s="87"/>
      <c r="W215" s="87"/>
      <c r="X215" s="87"/>
      <c r="Y215" s="87"/>
      <c r="Z215" s="87"/>
      <c r="AA215" s="87"/>
      <c r="AB215" s="87"/>
      <c r="AC215" s="87"/>
      <c r="AD215" s="87"/>
      <c r="AE215" s="87"/>
      <c r="AF215" s="87"/>
      <c r="AG215" s="96"/>
      <c r="AH215" s="96"/>
      <c r="AI215" s="87"/>
    </row>
    <row r="216" spans="2:35" x14ac:dyDescent="0.25">
      <c r="B216" s="206">
        <v>41657.75</v>
      </c>
      <c r="C216" s="85">
        <v>5</v>
      </c>
      <c r="D216" s="86"/>
      <c r="E216" s="86"/>
      <c r="F216" s="87"/>
      <c r="G216" s="87"/>
      <c r="H216" s="87"/>
      <c r="I216" s="87"/>
      <c r="J216" s="96"/>
      <c r="K216" s="87"/>
      <c r="L216" s="87"/>
      <c r="M216" s="87"/>
      <c r="N216" s="87"/>
      <c r="O216" s="87"/>
      <c r="P216" s="94"/>
      <c r="Q216" s="94"/>
      <c r="R216" s="87"/>
      <c r="S216" s="87"/>
      <c r="T216" s="87"/>
      <c r="U216" s="87"/>
      <c r="V216" s="87"/>
      <c r="W216" s="87"/>
      <c r="X216" s="87"/>
      <c r="Y216" s="87"/>
      <c r="Z216" s="87"/>
      <c r="AA216" s="87"/>
      <c r="AB216" s="87"/>
      <c r="AC216" s="87"/>
      <c r="AD216" s="87"/>
      <c r="AE216" s="87"/>
      <c r="AF216" s="87"/>
      <c r="AG216" s="96"/>
      <c r="AH216" s="96"/>
      <c r="AI216" s="87"/>
    </row>
    <row r="217" spans="2:35" x14ac:dyDescent="0.25">
      <c r="B217" s="206">
        <v>41657.833333333336</v>
      </c>
      <c r="C217" s="85">
        <v>5.01</v>
      </c>
      <c r="D217" s="86"/>
      <c r="E217" s="86"/>
      <c r="F217" s="87"/>
      <c r="G217" s="87"/>
      <c r="H217" s="87"/>
      <c r="I217" s="87"/>
      <c r="J217" s="96"/>
      <c r="K217" s="87"/>
      <c r="L217" s="87"/>
      <c r="M217" s="87"/>
      <c r="N217" s="87"/>
      <c r="O217" s="87"/>
      <c r="P217" s="94"/>
      <c r="Q217" s="94"/>
      <c r="R217" s="87"/>
      <c r="S217" s="87"/>
      <c r="T217" s="87"/>
      <c r="U217" s="87"/>
      <c r="V217" s="87"/>
      <c r="W217" s="87"/>
      <c r="X217" s="87"/>
      <c r="Y217" s="87"/>
      <c r="Z217" s="87"/>
      <c r="AA217" s="87"/>
      <c r="AB217" s="87"/>
      <c r="AC217" s="87"/>
      <c r="AD217" s="87"/>
      <c r="AE217" s="87"/>
      <c r="AF217" s="87"/>
      <c r="AG217" s="96"/>
      <c r="AH217" s="96"/>
      <c r="AI217" s="87"/>
    </row>
    <row r="218" spans="2:35" x14ac:dyDescent="0.25">
      <c r="B218" s="206">
        <v>41657.916666666664</v>
      </c>
      <c r="C218" s="85">
        <v>5</v>
      </c>
      <c r="D218" s="86"/>
      <c r="E218" s="86"/>
      <c r="F218" s="87"/>
      <c r="G218" s="87"/>
      <c r="H218" s="87"/>
      <c r="I218" s="87"/>
      <c r="J218" s="96"/>
      <c r="K218" s="87"/>
      <c r="L218" s="87"/>
      <c r="M218" s="87"/>
      <c r="N218" s="87"/>
      <c r="O218" s="87"/>
      <c r="P218" s="94"/>
      <c r="Q218" s="94"/>
      <c r="R218" s="87"/>
      <c r="S218" s="87"/>
      <c r="T218" s="87"/>
      <c r="U218" s="87"/>
      <c r="V218" s="87"/>
      <c r="W218" s="87"/>
      <c r="X218" s="87"/>
      <c r="Y218" s="87"/>
      <c r="Z218" s="87"/>
      <c r="AA218" s="87"/>
      <c r="AB218" s="87"/>
      <c r="AC218" s="87"/>
      <c r="AD218" s="87"/>
      <c r="AE218" s="87"/>
      <c r="AF218" s="87"/>
      <c r="AG218" s="96"/>
      <c r="AH218" s="96"/>
      <c r="AI218" s="87"/>
    </row>
    <row r="219" spans="2:35" x14ac:dyDescent="0.25">
      <c r="B219" s="206">
        <v>41658</v>
      </c>
      <c r="C219" s="85">
        <v>4.99</v>
      </c>
      <c r="D219" s="86"/>
      <c r="E219" s="86"/>
      <c r="F219" s="87"/>
      <c r="G219" s="87"/>
      <c r="H219" s="87"/>
      <c r="I219" s="87"/>
      <c r="J219" s="96"/>
      <c r="K219" s="87"/>
      <c r="L219" s="87"/>
      <c r="M219" s="87"/>
      <c r="N219" s="87"/>
      <c r="O219" s="87"/>
      <c r="P219" s="94"/>
      <c r="Q219" s="94"/>
      <c r="R219" s="87"/>
      <c r="S219" s="87"/>
      <c r="T219" s="87"/>
      <c r="U219" s="87"/>
      <c r="V219" s="87"/>
      <c r="W219" s="87"/>
      <c r="X219" s="87"/>
      <c r="Y219" s="87"/>
      <c r="Z219" s="87"/>
      <c r="AA219" s="87"/>
      <c r="AB219" s="87"/>
      <c r="AC219" s="87"/>
      <c r="AD219" s="87"/>
      <c r="AE219" s="87"/>
      <c r="AF219" s="87"/>
      <c r="AG219" s="96"/>
      <c r="AH219" s="96"/>
      <c r="AI219" s="87"/>
    </row>
    <row r="220" spans="2:35" x14ac:dyDescent="0.25">
      <c r="B220" s="206">
        <v>41658.083333333336</v>
      </c>
      <c r="C220" s="85">
        <v>4.99</v>
      </c>
      <c r="D220" s="86"/>
      <c r="E220" s="86"/>
      <c r="F220" s="87"/>
      <c r="G220" s="87"/>
      <c r="H220" s="87"/>
      <c r="I220" s="87"/>
      <c r="J220" s="96"/>
      <c r="K220" s="87"/>
      <c r="L220" s="87"/>
      <c r="M220" s="87"/>
      <c r="N220" s="87"/>
      <c r="O220" s="87"/>
      <c r="P220" s="94"/>
      <c r="Q220" s="94"/>
      <c r="R220" s="87"/>
      <c r="S220" s="87"/>
      <c r="T220" s="87"/>
      <c r="U220" s="87"/>
      <c r="V220" s="87"/>
      <c r="W220" s="87"/>
      <c r="X220" s="87"/>
      <c r="Y220" s="87"/>
      <c r="Z220" s="87"/>
      <c r="AA220" s="87"/>
      <c r="AB220" s="87"/>
      <c r="AC220" s="87"/>
      <c r="AD220" s="87"/>
      <c r="AE220" s="87"/>
      <c r="AF220" s="87"/>
      <c r="AG220" s="96"/>
      <c r="AH220" s="96"/>
      <c r="AI220" s="87"/>
    </row>
    <row r="221" spans="2:35" x14ac:dyDescent="0.25">
      <c r="B221" s="206">
        <v>41658.166666666664</v>
      </c>
      <c r="C221" s="85">
        <v>5</v>
      </c>
      <c r="D221" s="86"/>
      <c r="E221" s="86"/>
      <c r="F221" s="87"/>
      <c r="G221" s="87"/>
      <c r="H221" s="87"/>
      <c r="I221" s="87"/>
      <c r="J221" s="96"/>
      <c r="K221" s="87"/>
      <c r="L221" s="87"/>
      <c r="M221" s="87"/>
      <c r="N221" s="87"/>
      <c r="O221" s="87"/>
      <c r="P221" s="94"/>
      <c r="Q221" s="94"/>
      <c r="R221" s="87"/>
      <c r="S221" s="87"/>
      <c r="T221" s="87"/>
      <c r="U221" s="87"/>
      <c r="V221" s="87"/>
      <c r="W221" s="87"/>
      <c r="X221" s="87"/>
      <c r="Y221" s="87"/>
      <c r="Z221" s="87"/>
      <c r="AA221" s="87"/>
      <c r="AB221" s="87"/>
      <c r="AC221" s="87"/>
      <c r="AD221" s="87"/>
      <c r="AE221" s="87"/>
      <c r="AF221" s="87"/>
      <c r="AG221" s="96"/>
      <c r="AH221" s="96"/>
      <c r="AI221" s="87"/>
    </row>
    <row r="222" spans="2:35" x14ac:dyDescent="0.25">
      <c r="B222" s="206">
        <v>41658.25</v>
      </c>
      <c r="C222" s="85">
        <v>5</v>
      </c>
      <c r="D222" s="86"/>
      <c r="E222" s="86"/>
      <c r="F222" s="87"/>
      <c r="G222" s="87"/>
      <c r="H222" s="87"/>
      <c r="I222" s="87"/>
      <c r="J222" s="96"/>
      <c r="K222" s="87"/>
      <c r="L222" s="87"/>
      <c r="M222" s="87"/>
      <c r="N222" s="87"/>
      <c r="O222" s="87"/>
      <c r="P222" s="94"/>
      <c r="Q222" s="94"/>
      <c r="R222" s="87"/>
      <c r="S222" s="87"/>
      <c r="T222" s="87"/>
      <c r="U222" s="87"/>
      <c r="V222" s="87"/>
      <c r="W222" s="87"/>
      <c r="X222" s="87"/>
      <c r="Y222" s="87"/>
      <c r="Z222" s="87"/>
      <c r="AA222" s="87"/>
      <c r="AB222" s="87"/>
      <c r="AC222" s="87"/>
      <c r="AD222" s="87"/>
      <c r="AE222" s="87"/>
      <c r="AF222" s="87"/>
      <c r="AG222" s="96"/>
      <c r="AH222" s="96"/>
      <c r="AI222" s="87"/>
    </row>
    <row r="223" spans="2:35" x14ac:dyDescent="0.25">
      <c r="B223" s="206">
        <v>41658.333333333336</v>
      </c>
      <c r="C223" s="85">
        <v>5</v>
      </c>
      <c r="D223" s="86"/>
      <c r="E223" s="86"/>
      <c r="F223" s="87"/>
      <c r="G223" s="87"/>
      <c r="H223" s="87"/>
      <c r="I223" s="87"/>
      <c r="J223" s="96"/>
      <c r="K223" s="87"/>
      <c r="L223" s="87"/>
      <c r="M223" s="87"/>
      <c r="N223" s="87"/>
      <c r="O223" s="87"/>
      <c r="P223" s="94"/>
      <c r="Q223" s="94"/>
      <c r="R223" s="87"/>
      <c r="S223" s="87"/>
      <c r="T223" s="87"/>
      <c r="U223" s="87"/>
      <c r="V223" s="87"/>
      <c r="W223" s="87"/>
      <c r="X223" s="87"/>
      <c r="Y223" s="87"/>
      <c r="Z223" s="87"/>
      <c r="AA223" s="87"/>
      <c r="AB223" s="87"/>
      <c r="AC223" s="87"/>
      <c r="AD223" s="87"/>
      <c r="AE223" s="87"/>
      <c r="AF223" s="87"/>
      <c r="AG223" s="96"/>
      <c r="AH223" s="96"/>
      <c r="AI223" s="87"/>
    </row>
    <row r="224" spans="2:35" x14ac:dyDescent="0.25">
      <c r="B224" s="206">
        <v>41658.416666666664</v>
      </c>
      <c r="C224" s="85">
        <v>4.99</v>
      </c>
      <c r="D224" s="86"/>
      <c r="E224" s="86"/>
      <c r="F224" s="87"/>
      <c r="G224" s="87"/>
      <c r="H224" s="87"/>
      <c r="I224" s="87"/>
      <c r="J224" s="96"/>
      <c r="K224" s="87"/>
      <c r="L224" s="87"/>
      <c r="M224" s="87"/>
      <c r="N224" s="87"/>
      <c r="O224" s="87"/>
      <c r="P224" s="94"/>
      <c r="Q224" s="94"/>
      <c r="R224" s="87"/>
      <c r="S224" s="87"/>
      <c r="T224" s="87"/>
      <c r="U224" s="87"/>
      <c r="V224" s="87"/>
      <c r="W224" s="87"/>
      <c r="X224" s="87"/>
      <c r="Y224" s="87"/>
      <c r="Z224" s="87"/>
      <c r="AA224" s="87"/>
      <c r="AB224" s="87"/>
      <c r="AC224" s="87"/>
      <c r="AD224" s="87"/>
      <c r="AE224" s="87"/>
      <c r="AF224" s="87"/>
      <c r="AG224" s="96"/>
      <c r="AH224" s="96"/>
      <c r="AI224" s="87"/>
    </row>
    <row r="225" spans="2:35" x14ac:dyDescent="0.25">
      <c r="B225" s="206">
        <v>41658.5</v>
      </c>
      <c r="C225" s="85">
        <v>4.99</v>
      </c>
      <c r="D225" s="86"/>
      <c r="E225" s="86"/>
      <c r="F225" s="87"/>
      <c r="G225" s="87"/>
      <c r="H225" s="87"/>
      <c r="I225" s="87"/>
      <c r="J225" s="96"/>
      <c r="K225" s="87"/>
      <c r="L225" s="87"/>
      <c r="M225" s="87"/>
      <c r="N225" s="87"/>
      <c r="O225" s="87"/>
      <c r="P225" s="94"/>
      <c r="Q225" s="94"/>
      <c r="R225" s="87"/>
      <c r="S225" s="87"/>
      <c r="T225" s="87"/>
      <c r="U225" s="87"/>
      <c r="V225" s="87"/>
      <c r="W225" s="87"/>
      <c r="X225" s="87"/>
      <c r="Y225" s="87"/>
      <c r="Z225" s="87"/>
      <c r="AA225" s="87"/>
      <c r="AB225" s="87"/>
      <c r="AC225" s="87"/>
      <c r="AD225" s="87"/>
      <c r="AE225" s="87"/>
      <c r="AF225" s="87"/>
      <c r="AG225" s="96"/>
      <c r="AH225" s="96"/>
      <c r="AI225" s="87"/>
    </row>
    <row r="226" spans="2:35" x14ac:dyDescent="0.25">
      <c r="B226" s="206">
        <v>41658.583333333336</v>
      </c>
      <c r="C226" s="85">
        <v>4.99</v>
      </c>
      <c r="D226" s="86"/>
      <c r="E226" s="86"/>
      <c r="F226" s="87"/>
      <c r="G226" s="87"/>
      <c r="H226" s="87"/>
      <c r="I226" s="87"/>
      <c r="J226" s="96"/>
      <c r="K226" s="87"/>
      <c r="L226" s="87"/>
      <c r="M226" s="87"/>
      <c r="N226" s="87"/>
      <c r="O226" s="87"/>
      <c r="P226" s="94"/>
      <c r="Q226" s="94"/>
      <c r="R226" s="87"/>
      <c r="S226" s="87"/>
      <c r="T226" s="87"/>
      <c r="U226" s="87"/>
      <c r="V226" s="87"/>
      <c r="W226" s="87"/>
      <c r="X226" s="87"/>
      <c r="Y226" s="87"/>
      <c r="Z226" s="87"/>
      <c r="AA226" s="87"/>
      <c r="AB226" s="87"/>
      <c r="AC226" s="87"/>
      <c r="AD226" s="87"/>
      <c r="AE226" s="87"/>
      <c r="AF226" s="87"/>
      <c r="AG226" s="96"/>
      <c r="AH226" s="96"/>
      <c r="AI226" s="87"/>
    </row>
    <row r="227" spans="2:35" x14ac:dyDescent="0.25">
      <c r="B227" s="206">
        <v>41658.666666666664</v>
      </c>
      <c r="C227" s="85">
        <v>4.9800000000000004</v>
      </c>
      <c r="D227" s="86"/>
      <c r="E227" s="86"/>
      <c r="F227" s="87"/>
      <c r="G227" s="87"/>
      <c r="H227" s="87"/>
      <c r="I227" s="87"/>
      <c r="J227" s="96"/>
      <c r="K227" s="87"/>
      <c r="L227" s="87"/>
      <c r="M227" s="87"/>
      <c r="N227" s="87"/>
      <c r="O227" s="87"/>
      <c r="P227" s="94"/>
      <c r="Q227" s="94"/>
      <c r="R227" s="87"/>
      <c r="S227" s="87"/>
      <c r="T227" s="87"/>
      <c r="U227" s="87"/>
      <c r="V227" s="87"/>
      <c r="W227" s="87"/>
      <c r="X227" s="87"/>
      <c r="Y227" s="87"/>
      <c r="Z227" s="87"/>
      <c r="AA227" s="87"/>
      <c r="AB227" s="87"/>
      <c r="AC227" s="87"/>
      <c r="AD227" s="87"/>
      <c r="AE227" s="87"/>
      <c r="AF227" s="87"/>
      <c r="AG227" s="96"/>
      <c r="AH227" s="96"/>
      <c r="AI227" s="87"/>
    </row>
    <row r="228" spans="2:35" x14ac:dyDescent="0.25">
      <c r="B228" s="206">
        <v>41658.75</v>
      </c>
      <c r="C228" s="85">
        <v>4.9800000000000004</v>
      </c>
      <c r="D228" s="86"/>
      <c r="E228" s="86"/>
      <c r="F228" s="87"/>
      <c r="G228" s="87"/>
      <c r="H228" s="87"/>
      <c r="I228" s="87"/>
      <c r="J228" s="96"/>
      <c r="K228" s="87"/>
      <c r="L228" s="87"/>
      <c r="M228" s="87"/>
      <c r="N228" s="87"/>
      <c r="O228" s="87"/>
      <c r="P228" s="94"/>
      <c r="Q228" s="94"/>
      <c r="R228" s="87"/>
      <c r="S228" s="87"/>
      <c r="T228" s="87"/>
      <c r="U228" s="87"/>
      <c r="V228" s="87"/>
      <c r="W228" s="87"/>
      <c r="X228" s="87"/>
      <c r="Y228" s="87"/>
      <c r="Z228" s="87"/>
      <c r="AA228" s="87"/>
      <c r="AB228" s="87"/>
      <c r="AC228" s="87"/>
      <c r="AD228" s="87"/>
      <c r="AE228" s="87"/>
      <c r="AF228" s="87"/>
      <c r="AG228" s="96"/>
      <c r="AH228" s="96"/>
      <c r="AI228" s="87"/>
    </row>
    <row r="229" spans="2:35" x14ac:dyDescent="0.25">
      <c r="B229" s="206">
        <v>41658.833333333336</v>
      </c>
      <c r="C229" s="85">
        <v>4.9800000000000004</v>
      </c>
      <c r="D229" s="86"/>
      <c r="E229" s="86"/>
      <c r="F229" s="87"/>
      <c r="G229" s="87"/>
      <c r="H229" s="87"/>
      <c r="I229" s="87"/>
      <c r="J229" s="96"/>
      <c r="K229" s="87"/>
      <c r="L229" s="87"/>
      <c r="M229" s="87"/>
      <c r="N229" s="87"/>
      <c r="O229" s="87"/>
      <c r="P229" s="94"/>
      <c r="Q229" s="94"/>
      <c r="R229" s="87"/>
      <c r="S229" s="87"/>
      <c r="T229" s="87"/>
      <c r="U229" s="87"/>
      <c r="V229" s="87"/>
      <c r="W229" s="87"/>
      <c r="X229" s="87"/>
      <c r="Y229" s="87"/>
      <c r="Z229" s="87"/>
      <c r="AA229" s="87"/>
      <c r="AB229" s="87"/>
      <c r="AC229" s="87"/>
      <c r="AD229" s="87"/>
      <c r="AE229" s="87"/>
      <c r="AF229" s="87"/>
      <c r="AG229" s="96"/>
      <c r="AH229" s="96"/>
      <c r="AI229" s="87"/>
    </row>
    <row r="230" spans="2:35" x14ac:dyDescent="0.25">
      <c r="B230" s="206">
        <v>41658.916666666664</v>
      </c>
      <c r="C230" s="85">
        <v>4.99</v>
      </c>
      <c r="D230" s="86"/>
      <c r="E230" s="86"/>
      <c r="F230" s="87"/>
      <c r="G230" s="87"/>
      <c r="H230" s="87"/>
      <c r="I230" s="87"/>
      <c r="J230" s="96"/>
      <c r="K230" s="87"/>
      <c r="L230" s="87"/>
      <c r="M230" s="87"/>
      <c r="N230" s="87"/>
      <c r="O230" s="87"/>
      <c r="P230" s="94"/>
      <c r="Q230" s="94"/>
      <c r="R230" s="87"/>
      <c r="S230" s="87"/>
      <c r="T230" s="87"/>
      <c r="U230" s="87"/>
      <c r="V230" s="87"/>
      <c r="W230" s="87"/>
      <c r="X230" s="87"/>
      <c r="Y230" s="87"/>
      <c r="Z230" s="87"/>
      <c r="AA230" s="87"/>
      <c r="AB230" s="87"/>
      <c r="AC230" s="87"/>
      <c r="AD230" s="87"/>
      <c r="AE230" s="87"/>
      <c r="AF230" s="87"/>
      <c r="AG230" s="96"/>
      <c r="AH230" s="96"/>
      <c r="AI230" s="87"/>
    </row>
    <row r="231" spans="2:35" x14ac:dyDescent="0.25">
      <c r="B231" s="206">
        <v>41659</v>
      </c>
      <c r="C231" s="85">
        <v>4.99</v>
      </c>
      <c r="D231" s="86"/>
      <c r="E231" s="86"/>
      <c r="F231" s="87"/>
      <c r="G231" s="87"/>
      <c r="H231" s="87"/>
      <c r="I231" s="87"/>
      <c r="J231" s="96"/>
      <c r="K231" s="87"/>
      <c r="L231" s="87"/>
      <c r="M231" s="87"/>
      <c r="N231" s="87"/>
      <c r="O231" s="87"/>
      <c r="P231" s="94"/>
      <c r="Q231" s="94"/>
      <c r="R231" s="87"/>
      <c r="S231" s="87"/>
      <c r="T231" s="87"/>
      <c r="U231" s="87"/>
      <c r="V231" s="87"/>
      <c r="W231" s="87"/>
      <c r="X231" s="87"/>
      <c r="Y231" s="87"/>
      <c r="Z231" s="87"/>
      <c r="AA231" s="87"/>
      <c r="AB231" s="87"/>
      <c r="AC231" s="87"/>
      <c r="AD231" s="87"/>
      <c r="AE231" s="87"/>
      <c r="AF231" s="87"/>
      <c r="AG231" s="96"/>
      <c r="AH231" s="96"/>
      <c r="AI231" s="87"/>
    </row>
    <row r="232" spans="2:35" x14ac:dyDescent="0.25">
      <c r="B232" s="206">
        <v>41659.083333333336</v>
      </c>
      <c r="C232" s="85">
        <v>4.99</v>
      </c>
      <c r="D232" s="86"/>
      <c r="E232" s="86"/>
      <c r="F232" s="87"/>
      <c r="G232" s="87"/>
      <c r="H232" s="87"/>
      <c r="I232" s="87"/>
      <c r="J232" s="96"/>
      <c r="K232" s="87"/>
      <c r="L232" s="87"/>
      <c r="M232" s="87"/>
      <c r="N232" s="87"/>
      <c r="O232" s="87"/>
      <c r="P232" s="94"/>
      <c r="Q232" s="94"/>
      <c r="R232" s="87"/>
      <c r="S232" s="87"/>
      <c r="T232" s="87"/>
      <c r="U232" s="87"/>
      <c r="V232" s="87"/>
      <c r="W232" s="87"/>
      <c r="X232" s="87"/>
      <c r="Y232" s="87"/>
      <c r="Z232" s="87"/>
      <c r="AA232" s="87"/>
      <c r="AB232" s="87"/>
      <c r="AC232" s="87"/>
      <c r="AD232" s="87"/>
      <c r="AE232" s="87"/>
      <c r="AF232" s="87"/>
      <c r="AG232" s="96"/>
      <c r="AH232" s="96"/>
      <c r="AI232" s="87"/>
    </row>
    <row r="233" spans="2:35" x14ac:dyDescent="0.25">
      <c r="B233" s="206">
        <v>41659.166666666664</v>
      </c>
      <c r="C233" s="85">
        <v>4.99</v>
      </c>
      <c r="D233" s="86"/>
      <c r="E233" s="86"/>
      <c r="F233" s="87"/>
      <c r="G233" s="87"/>
      <c r="H233" s="87"/>
      <c r="I233" s="87"/>
      <c r="J233" s="96"/>
      <c r="K233" s="87"/>
      <c r="L233" s="87"/>
      <c r="M233" s="87"/>
      <c r="N233" s="87"/>
      <c r="O233" s="87"/>
      <c r="P233" s="94"/>
      <c r="Q233" s="94"/>
      <c r="R233" s="87"/>
      <c r="S233" s="87"/>
      <c r="T233" s="87"/>
      <c r="U233" s="87"/>
      <c r="V233" s="87"/>
      <c r="W233" s="87"/>
      <c r="X233" s="87"/>
      <c r="Y233" s="87"/>
      <c r="Z233" s="87"/>
      <c r="AA233" s="87"/>
      <c r="AB233" s="87"/>
      <c r="AC233" s="87"/>
      <c r="AD233" s="87"/>
      <c r="AE233" s="87"/>
      <c r="AF233" s="87"/>
      <c r="AG233" s="96"/>
      <c r="AH233" s="96"/>
      <c r="AI233" s="87"/>
    </row>
    <row r="234" spans="2:35" x14ac:dyDescent="0.25">
      <c r="B234" s="206">
        <v>41659.25</v>
      </c>
      <c r="C234" s="85">
        <v>4.99</v>
      </c>
      <c r="D234" s="86"/>
      <c r="E234" s="86"/>
      <c r="F234" s="87"/>
      <c r="G234" s="87"/>
      <c r="H234" s="87"/>
      <c r="I234" s="87"/>
      <c r="J234" s="96"/>
      <c r="K234" s="87"/>
      <c r="L234" s="87"/>
      <c r="M234" s="87"/>
      <c r="N234" s="87"/>
      <c r="O234" s="87"/>
      <c r="P234" s="94"/>
      <c r="Q234" s="94"/>
      <c r="R234" s="87"/>
      <c r="S234" s="87"/>
      <c r="T234" s="87"/>
      <c r="U234" s="87"/>
      <c r="V234" s="87"/>
      <c r="W234" s="87"/>
      <c r="X234" s="87"/>
      <c r="Y234" s="87"/>
      <c r="Z234" s="87"/>
      <c r="AA234" s="87"/>
      <c r="AB234" s="87"/>
      <c r="AC234" s="87"/>
      <c r="AD234" s="87"/>
      <c r="AE234" s="87"/>
      <c r="AF234" s="87"/>
      <c r="AG234" s="96"/>
      <c r="AH234" s="96"/>
      <c r="AI234" s="87"/>
    </row>
    <row r="235" spans="2:35" x14ac:dyDescent="0.25">
      <c r="B235" s="206">
        <v>41659.333333333336</v>
      </c>
      <c r="C235" s="85">
        <v>4.99</v>
      </c>
      <c r="D235" s="86"/>
      <c r="E235" s="86"/>
      <c r="F235" s="87"/>
      <c r="G235" s="87"/>
      <c r="H235" s="87"/>
      <c r="I235" s="87"/>
      <c r="J235" s="96"/>
      <c r="K235" s="87"/>
      <c r="L235" s="87"/>
      <c r="M235" s="87"/>
      <c r="N235" s="87"/>
      <c r="O235" s="87"/>
      <c r="P235" s="94"/>
      <c r="Q235" s="94"/>
      <c r="R235" s="87"/>
      <c r="S235" s="87"/>
      <c r="T235" s="87"/>
      <c r="U235" s="87"/>
      <c r="V235" s="87"/>
      <c r="W235" s="87"/>
      <c r="X235" s="87"/>
      <c r="Y235" s="87"/>
      <c r="Z235" s="87"/>
      <c r="AA235" s="87"/>
      <c r="AB235" s="87"/>
      <c r="AC235" s="87"/>
      <c r="AD235" s="87"/>
      <c r="AE235" s="87"/>
      <c r="AF235" s="87"/>
      <c r="AG235" s="96"/>
      <c r="AH235" s="96"/>
      <c r="AI235" s="87"/>
    </row>
    <row r="236" spans="2:35" x14ac:dyDescent="0.25">
      <c r="B236" s="206">
        <v>41659.416666666664</v>
      </c>
      <c r="C236" s="85">
        <v>4.9800000000000004</v>
      </c>
      <c r="D236" s="86"/>
      <c r="E236" s="86"/>
      <c r="F236" s="87"/>
      <c r="G236" s="87"/>
      <c r="H236" s="87"/>
      <c r="I236" s="87"/>
      <c r="J236" s="96"/>
      <c r="K236" s="87"/>
      <c r="L236" s="87"/>
      <c r="M236" s="87"/>
      <c r="N236" s="87"/>
      <c r="O236" s="87"/>
      <c r="P236" s="94"/>
      <c r="Q236" s="94"/>
      <c r="R236" s="87"/>
      <c r="S236" s="87"/>
      <c r="T236" s="87"/>
      <c r="U236" s="87"/>
      <c r="V236" s="87"/>
      <c r="W236" s="87"/>
      <c r="X236" s="87"/>
      <c r="Y236" s="87"/>
      <c r="Z236" s="87"/>
      <c r="AA236" s="87"/>
      <c r="AB236" s="87"/>
      <c r="AC236" s="87"/>
      <c r="AD236" s="87"/>
      <c r="AE236" s="87"/>
      <c r="AF236" s="87"/>
      <c r="AG236" s="96"/>
      <c r="AH236" s="96"/>
      <c r="AI236" s="87"/>
    </row>
    <row r="237" spans="2:35" x14ac:dyDescent="0.25">
      <c r="B237" s="206">
        <v>41659.5</v>
      </c>
      <c r="C237" s="85">
        <v>4.97</v>
      </c>
      <c r="D237" s="86"/>
      <c r="E237" s="86"/>
      <c r="F237" s="87"/>
      <c r="G237" s="87"/>
      <c r="H237" s="87"/>
      <c r="I237" s="87"/>
      <c r="J237" s="96"/>
      <c r="K237" s="87"/>
      <c r="L237" s="87"/>
      <c r="M237" s="87"/>
      <c r="N237" s="87"/>
      <c r="O237" s="87"/>
      <c r="P237" s="94"/>
      <c r="Q237" s="94"/>
      <c r="R237" s="87"/>
      <c r="S237" s="87"/>
      <c r="T237" s="87"/>
      <c r="U237" s="87"/>
      <c r="V237" s="87"/>
      <c r="W237" s="87"/>
      <c r="X237" s="87"/>
      <c r="Y237" s="87"/>
      <c r="Z237" s="87"/>
      <c r="AA237" s="87"/>
      <c r="AB237" s="87"/>
      <c r="AC237" s="87"/>
      <c r="AD237" s="87"/>
      <c r="AE237" s="87"/>
      <c r="AF237" s="87"/>
      <c r="AG237" s="96"/>
      <c r="AH237" s="96"/>
      <c r="AI237" s="87"/>
    </row>
    <row r="238" spans="2:35" x14ac:dyDescent="0.25">
      <c r="B238" s="206">
        <v>41659.583333333336</v>
      </c>
      <c r="C238" s="85">
        <v>4.97</v>
      </c>
      <c r="D238" s="86"/>
      <c r="E238" s="86"/>
      <c r="F238" s="87"/>
      <c r="G238" s="87"/>
      <c r="H238" s="87"/>
      <c r="I238" s="87"/>
      <c r="J238" s="96"/>
      <c r="K238" s="87"/>
      <c r="L238" s="87"/>
      <c r="M238" s="87"/>
      <c r="N238" s="87"/>
      <c r="O238" s="87"/>
      <c r="P238" s="94"/>
      <c r="Q238" s="94"/>
      <c r="R238" s="87"/>
      <c r="S238" s="87"/>
      <c r="T238" s="87"/>
      <c r="U238" s="87"/>
      <c r="V238" s="87"/>
      <c r="W238" s="87"/>
      <c r="X238" s="87"/>
      <c r="Y238" s="87"/>
      <c r="Z238" s="87"/>
      <c r="AA238" s="87"/>
      <c r="AB238" s="87"/>
      <c r="AC238" s="87"/>
      <c r="AD238" s="87"/>
      <c r="AE238" s="87"/>
      <c r="AF238" s="87"/>
      <c r="AG238" s="96"/>
      <c r="AH238" s="96"/>
      <c r="AI238" s="87"/>
    </row>
    <row r="239" spans="2:35" x14ac:dyDescent="0.25">
      <c r="B239" s="206">
        <v>41659.666666666664</v>
      </c>
      <c r="C239" s="85">
        <v>4.97</v>
      </c>
      <c r="D239" s="86"/>
      <c r="E239" s="86"/>
      <c r="F239" s="87"/>
      <c r="G239" s="87"/>
      <c r="H239" s="87"/>
      <c r="I239" s="87"/>
      <c r="J239" s="96"/>
      <c r="K239" s="87"/>
      <c r="L239" s="87"/>
      <c r="M239" s="87"/>
      <c r="N239" s="87"/>
      <c r="O239" s="87"/>
      <c r="P239" s="94"/>
      <c r="Q239" s="94"/>
      <c r="R239" s="87"/>
      <c r="S239" s="87"/>
      <c r="T239" s="87"/>
      <c r="U239" s="87"/>
      <c r="V239" s="87"/>
      <c r="W239" s="87"/>
      <c r="X239" s="87"/>
      <c r="Y239" s="87"/>
      <c r="Z239" s="87"/>
      <c r="AA239" s="87"/>
      <c r="AB239" s="87"/>
      <c r="AC239" s="87"/>
      <c r="AD239" s="87"/>
      <c r="AE239" s="87"/>
      <c r="AF239" s="87"/>
      <c r="AG239" s="96"/>
      <c r="AH239" s="96"/>
      <c r="AI239" s="87"/>
    </row>
    <row r="240" spans="2:35" x14ac:dyDescent="0.25">
      <c r="B240" s="206">
        <v>41659.75</v>
      </c>
      <c r="C240" s="85">
        <v>4.96</v>
      </c>
      <c r="D240" s="86"/>
      <c r="E240" s="86"/>
      <c r="F240" s="87"/>
      <c r="G240" s="87"/>
      <c r="H240" s="87"/>
      <c r="I240" s="87"/>
      <c r="J240" s="96"/>
      <c r="K240" s="87"/>
      <c r="L240" s="87"/>
      <c r="M240" s="87"/>
      <c r="N240" s="87"/>
      <c r="O240" s="87"/>
      <c r="P240" s="94"/>
      <c r="Q240" s="94"/>
      <c r="R240" s="87"/>
      <c r="S240" s="87"/>
      <c r="T240" s="87"/>
      <c r="U240" s="87"/>
      <c r="V240" s="87"/>
      <c r="W240" s="87"/>
      <c r="X240" s="87"/>
      <c r="Y240" s="87"/>
      <c r="Z240" s="87"/>
      <c r="AA240" s="87"/>
      <c r="AB240" s="87"/>
      <c r="AC240" s="87"/>
      <c r="AD240" s="87"/>
      <c r="AE240" s="87"/>
      <c r="AF240" s="87"/>
      <c r="AG240" s="96"/>
      <c r="AH240" s="96"/>
      <c r="AI240" s="87"/>
    </row>
    <row r="241" spans="2:35" x14ac:dyDescent="0.25">
      <c r="B241" s="206">
        <v>41659.833333333336</v>
      </c>
      <c r="C241" s="85">
        <v>4.95</v>
      </c>
      <c r="D241" s="86"/>
      <c r="E241" s="86"/>
      <c r="F241" s="87"/>
      <c r="G241" s="87"/>
      <c r="H241" s="87"/>
      <c r="I241" s="87"/>
      <c r="J241" s="96"/>
      <c r="K241" s="87"/>
      <c r="L241" s="87"/>
      <c r="M241" s="87"/>
      <c r="N241" s="87"/>
      <c r="O241" s="87"/>
      <c r="P241" s="94"/>
      <c r="Q241" s="94"/>
      <c r="R241" s="87"/>
      <c r="S241" s="87"/>
      <c r="T241" s="87"/>
      <c r="U241" s="87"/>
      <c r="V241" s="87"/>
      <c r="W241" s="87"/>
      <c r="X241" s="87"/>
      <c r="Y241" s="87"/>
      <c r="Z241" s="87"/>
      <c r="AA241" s="87"/>
      <c r="AB241" s="87"/>
      <c r="AC241" s="87"/>
      <c r="AD241" s="87"/>
      <c r="AE241" s="87"/>
      <c r="AF241" s="87"/>
      <c r="AG241" s="96"/>
      <c r="AH241" s="96"/>
      <c r="AI241" s="87"/>
    </row>
    <row r="242" spans="2:35" x14ac:dyDescent="0.25">
      <c r="B242" s="206">
        <v>41659.916666666664</v>
      </c>
      <c r="C242" s="85">
        <v>4.95</v>
      </c>
      <c r="D242" s="86"/>
      <c r="E242" s="86"/>
      <c r="F242" s="87"/>
      <c r="G242" s="87"/>
      <c r="H242" s="87"/>
      <c r="I242" s="87"/>
      <c r="J242" s="96"/>
      <c r="K242" s="87"/>
      <c r="L242" s="87"/>
      <c r="M242" s="87"/>
      <c r="N242" s="87"/>
      <c r="O242" s="87"/>
      <c r="P242" s="94"/>
      <c r="Q242" s="94"/>
      <c r="R242" s="87"/>
      <c r="S242" s="87"/>
      <c r="T242" s="87"/>
      <c r="U242" s="87"/>
      <c r="V242" s="87"/>
      <c r="W242" s="87"/>
      <c r="X242" s="87"/>
      <c r="Y242" s="87"/>
      <c r="Z242" s="87"/>
      <c r="AA242" s="87"/>
      <c r="AB242" s="87"/>
      <c r="AC242" s="87"/>
      <c r="AD242" s="87"/>
      <c r="AE242" s="87"/>
      <c r="AF242" s="87"/>
      <c r="AG242" s="96"/>
      <c r="AH242" s="96"/>
      <c r="AI242" s="87"/>
    </row>
    <row r="243" spans="2:35" x14ac:dyDescent="0.25">
      <c r="B243" s="206">
        <v>41660</v>
      </c>
      <c r="C243" s="85">
        <v>4.9400000000000004</v>
      </c>
      <c r="D243" s="86"/>
      <c r="E243" s="86"/>
      <c r="F243" s="87"/>
      <c r="G243" s="87"/>
      <c r="H243" s="87"/>
      <c r="I243" s="87"/>
      <c r="J243" s="96"/>
      <c r="K243" s="87"/>
      <c r="L243" s="87"/>
      <c r="M243" s="87"/>
      <c r="N243" s="87"/>
      <c r="O243" s="87"/>
      <c r="P243" s="94"/>
      <c r="Q243" s="94"/>
      <c r="R243" s="87"/>
      <c r="S243" s="87"/>
      <c r="T243" s="87"/>
      <c r="U243" s="87"/>
      <c r="V243" s="87"/>
      <c r="W243" s="87"/>
      <c r="X243" s="87"/>
      <c r="Y243" s="87"/>
      <c r="Z243" s="87"/>
      <c r="AA243" s="87"/>
      <c r="AB243" s="87"/>
      <c r="AC243" s="87"/>
      <c r="AD243" s="87"/>
      <c r="AE243" s="87"/>
      <c r="AF243" s="87"/>
      <c r="AG243" s="96"/>
      <c r="AH243" s="96"/>
      <c r="AI243" s="87"/>
    </row>
    <row r="244" spans="2:35" x14ac:dyDescent="0.25">
      <c r="B244" s="206">
        <v>41660.083333333336</v>
      </c>
      <c r="C244" s="85">
        <v>4.93</v>
      </c>
      <c r="D244" s="86"/>
      <c r="E244" s="86"/>
      <c r="F244" s="87"/>
      <c r="G244" s="87"/>
      <c r="H244" s="87"/>
      <c r="I244" s="87"/>
      <c r="J244" s="96"/>
      <c r="K244" s="87"/>
      <c r="L244" s="87"/>
      <c r="M244" s="87"/>
      <c r="N244" s="87"/>
      <c r="O244" s="87"/>
      <c r="P244" s="94"/>
      <c r="Q244" s="94"/>
      <c r="R244" s="87"/>
      <c r="S244" s="87"/>
      <c r="T244" s="87"/>
      <c r="U244" s="87"/>
      <c r="V244" s="87"/>
      <c r="W244" s="87"/>
      <c r="X244" s="87"/>
      <c r="Y244" s="87"/>
      <c r="Z244" s="87"/>
      <c r="AA244" s="87"/>
      <c r="AB244" s="87"/>
      <c r="AC244" s="87"/>
      <c r="AD244" s="87"/>
      <c r="AE244" s="87"/>
      <c r="AF244" s="87"/>
      <c r="AG244" s="96"/>
      <c r="AH244" s="96"/>
      <c r="AI244" s="87"/>
    </row>
    <row r="245" spans="2:35" x14ac:dyDescent="0.25">
      <c r="B245" s="206">
        <v>41660.166666666664</v>
      </c>
      <c r="C245" s="85">
        <v>4.9400000000000004</v>
      </c>
      <c r="D245" s="86"/>
      <c r="E245" s="86"/>
      <c r="F245" s="87"/>
      <c r="G245" s="87"/>
      <c r="H245" s="87"/>
      <c r="I245" s="87"/>
      <c r="J245" s="96"/>
      <c r="K245" s="87"/>
      <c r="L245" s="87"/>
      <c r="M245" s="87"/>
      <c r="N245" s="87"/>
      <c r="O245" s="87"/>
      <c r="P245" s="94"/>
      <c r="Q245" s="94"/>
      <c r="R245" s="87"/>
      <c r="S245" s="87"/>
      <c r="T245" s="87"/>
      <c r="U245" s="87"/>
      <c r="V245" s="87"/>
      <c r="W245" s="87"/>
      <c r="X245" s="87"/>
      <c r="Y245" s="87"/>
      <c r="Z245" s="87"/>
      <c r="AA245" s="87"/>
      <c r="AB245" s="87"/>
      <c r="AC245" s="87"/>
      <c r="AD245" s="87"/>
      <c r="AE245" s="87"/>
      <c r="AF245" s="87"/>
      <c r="AG245" s="96"/>
      <c r="AH245" s="96"/>
      <c r="AI245" s="87"/>
    </row>
    <row r="246" spans="2:35" x14ac:dyDescent="0.25">
      <c r="B246" s="206">
        <v>41660.25</v>
      </c>
      <c r="C246" s="85">
        <v>4.95</v>
      </c>
      <c r="D246" s="86"/>
      <c r="E246" s="86"/>
      <c r="F246" s="87"/>
      <c r="G246" s="87"/>
      <c r="H246" s="87"/>
      <c r="I246" s="87"/>
      <c r="J246" s="96"/>
      <c r="K246" s="87"/>
      <c r="L246" s="87"/>
      <c r="M246" s="87"/>
      <c r="N246" s="87"/>
      <c r="O246" s="87"/>
      <c r="P246" s="94"/>
      <c r="Q246" s="94"/>
      <c r="R246" s="87"/>
      <c r="S246" s="87"/>
      <c r="T246" s="87"/>
      <c r="U246" s="87"/>
      <c r="V246" s="87"/>
      <c r="W246" s="87"/>
      <c r="X246" s="87"/>
      <c r="Y246" s="87"/>
      <c r="Z246" s="87"/>
      <c r="AA246" s="87"/>
      <c r="AB246" s="87"/>
      <c r="AC246" s="87"/>
      <c r="AD246" s="87"/>
      <c r="AE246" s="87"/>
      <c r="AF246" s="87"/>
      <c r="AG246" s="96"/>
      <c r="AH246" s="96"/>
      <c r="AI246" s="87"/>
    </row>
    <row r="247" spans="2:35" x14ac:dyDescent="0.25">
      <c r="B247" s="206">
        <v>41660.333333333336</v>
      </c>
      <c r="C247" s="85">
        <v>4.95</v>
      </c>
      <c r="D247" s="86"/>
      <c r="E247" s="86"/>
      <c r="F247" s="87"/>
      <c r="G247" s="87"/>
      <c r="H247" s="87"/>
      <c r="I247" s="87"/>
      <c r="J247" s="96"/>
      <c r="K247" s="87"/>
      <c r="L247" s="87"/>
      <c r="M247" s="87"/>
      <c r="N247" s="87"/>
      <c r="O247" s="87"/>
      <c r="P247" s="94"/>
      <c r="Q247" s="94"/>
      <c r="R247" s="87"/>
      <c r="S247" s="87"/>
      <c r="T247" s="87"/>
      <c r="U247" s="87"/>
      <c r="V247" s="87"/>
      <c r="W247" s="87"/>
      <c r="X247" s="87"/>
      <c r="Y247" s="87"/>
      <c r="Z247" s="87"/>
      <c r="AA247" s="87"/>
      <c r="AB247" s="87"/>
      <c r="AC247" s="87"/>
      <c r="AD247" s="87"/>
      <c r="AE247" s="87"/>
      <c r="AF247" s="87"/>
      <c r="AG247" s="96"/>
      <c r="AH247" s="96"/>
      <c r="AI247" s="87"/>
    </row>
    <row r="248" spans="2:35" x14ac:dyDescent="0.25">
      <c r="B248" s="206">
        <v>41660.416666666664</v>
      </c>
      <c r="C248" s="85">
        <v>4.96</v>
      </c>
      <c r="D248" s="86"/>
      <c r="E248" s="86"/>
      <c r="F248" s="87"/>
      <c r="G248" s="87"/>
      <c r="H248" s="87"/>
      <c r="I248" s="87"/>
      <c r="J248" s="96"/>
      <c r="K248" s="87"/>
      <c r="L248" s="87"/>
      <c r="M248" s="87"/>
      <c r="N248" s="87"/>
      <c r="O248" s="87"/>
      <c r="P248" s="94"/>
      <c r="Q248" s="94"/>
      <c r="R248" s="87"/>
      <c r="S248" s="87"/>
      <c r="T248" s="87"/>
      <c r="U248" s="87"/>
      <c r="V248" s="87"/>
      <c r="W248" s="87"/>
      <c r="X248" s="87"/>
      <c r="Y248" s="87"/>
      <c r="Z248" s="87"/>
      <c r="AA248" s="87"/>
      <c r="AB248" s="87"/>
      <c r="AC248" s="87"/>
      <c r="AD248" s="87"/>
      <c r="AE248" s="87"/>
      <c r="AF248" s="87"/>
      <c r="AG248" s="96"/>
      <c r="AH248" s="96"/>
      <c r="AI248" s="87"/>
    </row>
    <row r="249" spans="2:35" x14ac:dyDescent="0.25">
      <c r="B249" s="206">
        <v>41660.5</v>
      </c>
      <c r="C249" s="85">
        <v>4.97</v>
      </c>
      <c r="D249" s="86"/>
      <c r="E249" s="86"/>
      <c r="F249" s="87"/>
      <c r="G249" s="87"/>
      <c r="H249" s="87"/>
      <c r="I249" s="87"/>
      <c r="J249" s="96"/>
      <c r="K249" s="87"/>
      <c r="L249" s="87"/>
      <c r="M249" s="87"/>
      <c r="N249" s="87"/>
      <c r="O249" s="87"/>
      <c r="P249" s="94"/>
      <c r="Q249" s="94"/>
      <c r="R249" s="87"/>
      <c r="S249" s="87"/>
      <c r="T249" s="87"/>
      <c r="U249" s="87"/>
      <c r="V249" s="87"/>
      <c r="W249" s="87"/>
      <c r="X249" s="87"/>
      <c r="Y249" s="87"/>
      <c r="Z249" s="87"/>
      <c r="AA249" s="87"/>
      <c r="AB249" s="87"/>
      <c r="AC249" s="87"/>
      <c r="AD249" s="87"/>
      <c r="AE249" s="87"/>
      <c r="AF249" s="87"/>
      <c r="AG249" s="96"/>
      <c r="AH249" s="96"/>
      <c r="AI249" s="87"/>
    </row>
    <row r="250" spans="2:35" x14ac:dyDescent="0.25">
      <c r="B250" s="206">
        <v>41660.583333333336</v>
      </c>
      <c r="C250" s="85">
        <v>4.97</v>
      </c>
      <c r="D250" s="86"/>
      <c r="E250" s="86"/>
      <c r="F250" s="87"/>
      <c r="G250" s="87"/>
      <c r="H250" s="87"/>
      <c r="I250" s="87"/>
      <c r="J250" s="96"/>
      <c r="K250" s="87"/>
      <c r="L250" s="87"/>
      <c r="M250" s="87"/>
      <c r="N250" s="87"/>
      <c r="O250" s="87"/>
      <c r="P250" s="94"/>
      <c r="Q250" s="94"/>
      <c r="R250" s="87"/>
      <c r="S250" s="87"/>
      <c r="T250" s="87"/>
      <c r="U250" s="87"/>
      <c r="V250" s="87"/>
      <c r="W250" s="87"/>
      <c r="X250" s="87"/>
      <c r="Y250" s="87"/>
      <c r="Z250" s="87"/>
      <c r="AA250" s="87"/>
      <c r="AB250" s="87"/>
      <c r="AC250" s="87"/>
      <c r="AD250" s="87"/>
      <c r="AE250" s="87"/>
      <c r="AF250" s="87"/>
      <c r="AG250" s="96"/>
      <c r="AH250" s="96"/>
      <c r="AI250" s="87"/>
    </row>
    <row r="251" spans="2:35" x14ac:dyDescent="0.25">
      <c r="B251" s="206">
        <v>41660.666666666664</v>
      </c>
      <c r="C251" s="85">
        <v>4.97</v>
      </c>
      <c r="D251" s="86"/>
      <c r="E251" s="86"/>
      <c r="F251" s="87"/>
      <c r="G251" s="87"/>
      <c r="H251" s="87"/>
      <c r="I251" s="87"/>
      <c r="J251" s="96"/>
      <c r="K251" s="87"/>
      <c r="L251" s="87"/>
      <c r="M251" s="87"/>
      <c r="N251" s="87"/>
      <c r="O251" s="87"/>
      <c r="P251" s="94"/>
      <c r="Q251" s="94"/>
      <c r="R251" s="87"/>
      <c r="S251" s="87"/>
      <c r="T251" s="87"/>
      <c r="U251" s="87"/>
      <c r="V251" s="87"/>
      <c r="W251" s="87"/>
      <c r="X251" s="87"/>
      <c r="Y251" s="87"/>
      <c r="Z251" s="87"/>
      <c r="AA251" s="87"/>
      <c r="AB251" s="87"/>
      <c r="AC251" s="87"/>
      <c r="AD251" s="87"/>
      <c r="AE251" s="87"/>
      <c r="AF251" s="87"/>
      <c r="AG251" s="96"/>
      <c r="AH251" s="96"/>
      <c r="AI251" s="87"/>
    </row>
    <row r="252" spans="2:35" x14ac:dyDescent="0.25">
      <c r="B252" s="206">
        <v>41660.75</v>
      </c>
      <c r="C252" s="85">
        <v>4.97</v>
      </c>
      <c r="D252" s="86"/>
      <c r="E252" s="86"/>
      <c r="F252" s="87"/>
      <c r="G252" s="87"/>
      <c r="H252" s="87"/>
      <c r="I252" s="87"/>
      <c r="J252" s="96"/>
      <c r="K252" s="87"/>
      <c r="L252" s="87"/>
      <c r="M252" s="87"/>
      <c r="N252" s="87"/>
      <c r="O252" s="87"/>
      <c r="P252" s="94"/>
      <c r="Q252" s="94"/>
      <c r="R252" s="87"/>
      <c r="S252" s="87"/>
      <c r="T252" s="87"/>
      <c r="U252" s="87"/>
      <c r="V252" s="87"/>
      <c r="W252" s="87"/>
      <c r="X252" s="87"/>
      <c r="Y252" s="87"/>
      <c r="Z252" s="87"/>
      <c r="AA252" s="87"/>
      <c r="AB252" s="87"/>
      <c r="AC252" s="87"/>
      <c r="AD252" s="87"/>
      <c r="AE252" s="87"/>
      <c r="AF252" s="87"/>
      <c r="AG252" s="96"/>
      <c r="AH252" s="96"/>
      <c r="AI252" s="87"/>
    </row>
    <row r="253" spans="2:35" x14ac:dyDescent="0.25">
      <c r="B253" s="206">
        <v>41660.833333333336</v>
      </c>
      <c r="C253" s="85">
        <v>4.97</v>
      </c>
      <c r="D253" s="86"/>
      <c r="E253" s="86"/>
      <c r="F253" s="87"/>
      <c r="G253" s="87"/>
      <c r="H253" s="87"/>
      <c r="I253" s="87"/>
      <c r="J253" s="96"/>
      <c r="K253" s="87"/>
      <c r="L253" s="87"/>
      <c r="M253" s="87"/>
      <c r="N253" s="87"/>
      <c r="O253" s="87"/>
      <c r="P253" s="94"/>
      <c r="Q253" s="94"/>
      <c r="R253" s="87"/>
      <c r="S253" s="87"/>
      <c r="T253" s="87"/>
      <c r="U253" s="87"/>
      <c r="V253" s="87"/>
      <c r="W253" s="87"/>
      <c r="X253" s="87"/>
      <c r="Y253" s="87"/>
      <c r="Z253" s="87"/>
      <c r="AA253" s="87"/>
      <c r="AB253" s="87"/>
      <c r="AC253" s="87"/>
      <c r="AD253" s="87"/>
      <c r="AE253" s="87"/>
      <c r="AF253" s="87"/>
      <c r="AG253" s="96"/>
      <c r="AH253" s="96"/>
      <c r="AI253" s="87"/>
    </row>
    <row r="254" spans="2:35" x14ac:dyDescent="0.25">
      <c r="B254" s="206">
        <v>41660.916666666664</v>
      </c>
      <c r="C254" s="85">
        <v>4.96</v>
      </c>
      <c r="D254" s="86"/>
      <c r="E254" s="86"/>
      <c r="F254" s="87"/>
      <c r="G254" s="87"/>
      <c r="H254" s="87"/>
      <c r="I254" s="87"/>
      <c r="J254" s="96"/>
      <c r="K254" s="87"/>
      <c r="L254" s="87"/>
      <c r="M254" s="87"/>
      <c r="N254" s="87"/>
      <c r="O254" s="87"/>
      <c r="P254" s="94"/>
      <c r="Q254" s="94"/>
      <c r="R254" s="87"/>
      <c r="S254" s="87"/>
      <c r="T254" s="87"/>
      <c r="U254" s="87"/>
      <c r="V254" s="87"/>
      <c r="W254" s="87"/>
      <c r="X254" s="87"/>
      <c r="Y254" s="87"/>
      <c r="Z254" s="87"/>
      <c r="AA254" s="87"/>
      <c r="AB254" s="87"/>
      <c r="AC254" s="87"/>
      <c r="AD254" s="87"/>
      <c r="AE254" s="87"/>
      <c r="AF254" s="87"/>
      <c r="AG254" s="96"/>
      <c r="AH254" s="96"/>
      <c r="AI254" s="87"/>
    </row>
    <row r="255" spans="2:35" x14ac:dyDescent="0.25">
      <c r="B255" s="206">
        <v>41661</v>
      </c>
      <c r="C255" s="85">
        <v>4.96</v>
      </c>
      <c r="D255" s="86"/>
      <c r="E255" s="86"/>
      <c r="F255" s="87"/>
      <c r="G255" s="87"/>
      <c r="H255" s="87"/>
      <c r="I255" s="87"/>
      <c r="J255" s="96"/>
      <c r="K255" s="87"/>
      <c r="L255" s="87"/>
      <c r="M255" s="87"/>
      <c r="N255" s="87"/>
      <c r="O255" s="87"/>
      <c r="P255" s="94"/>
      <c r="Q255" s="94"/>
      <c r="R255" s="87"/>
      <c r="S255" s="87"/>
      <c r="T255" s="87"/>
      <c r="U255" s="87"/>
      <c r="V255" s="87"/>
      <c r="W255" s="87"/>
      <c r="X255" s="87"/>
      <c r="Y255" s="87"/>
      <c r="Z255" s="87"/>
      <c r="AA255" s="87"/>
      <c r="AB255" s="87"/>
      <c r="AC255" s="87"/>
      <c r="AD255" s="87"/>
      <c r="AE255" s="87"/>
      <c r="AF255" s="87"/>
      <c r="AG255" s="96"/>
      <c r="AH255" s="96"/>
      <c r="AI255" s="87"/>
    </row>
    <row r="256" spans="2:35" x14ac:dyDescent="0.25">
      <c r="B256" s="206">
        <v>41661.083333333336</v>
      </c>
      <c r="C256" s="85">
        <v>4.96</v>
      </c>
      <c r="D256" s="86"/>
      <c r="E256" s="86"/>
      <c r="F256" s="87"/>
      <c r="G256" s="87"/>
      <c r="H256" s="87"/>
      <c r="I256" s="87"/>
      <c r="J256" s="96"/>
      <c r="K256" s="87"/>
      <c r="L256" s="87"/>
      <c r="M256" s="87"/>
      <c r="N256" s="87"/>
      <c r="O256" s="87"/>
      <c r="P256" s="94"/>
      <c r="Q256" s="94"/>
      <c r="R256" s="87"/>
      <c r="S256" s="87"/>
      <c r="T256" s="87"/>
      <c r="U256" s="87"/>
      <c r="V256" s="87"/>
      <c r="W256" s="87"/>
      <c r="X256" s="87"/>
      <c r="Y256" s="87"/>
      <c r="Z256" s="87"/>
      <c r="AA256" s="87"/>
      <c r="AB256" s="87"/>
      <c r="AC256" s="87"/>
      <c r="AD256" s="87"/>
      <c r="AE256" s="87"/>
      <c r="AF256" s="87"/>
      <c r="AG256" s="96"/>
      <c r="AH256" s="96"/>
      <c r="AI256" s="87"/>
    </row>
    <row r="257" spans="2:35" x14ac:dyDescent="0.25">
      <c r="B257" s="206">
        <v>41661.166666666664</v>
      </c>
      <c r="C257" s="85">
        <v>4.96</v>
      </c>
      <c r="D257" s="86"/>
      <c r="E257" s="86"/>
      <c r="F257" s="87"/>
      <c r="G257" s="87"/>
      <c r="H257" s="87"/>
      <c r="I257" s="87"/>
      <c r="J257" s="96"/>
      <c r="K257" s="87"/>
      <c r="L257" s="87"/>
      <c r="M257" s="87"/>
      <c r="N257" s="87"/>
      <c r="O257" s="87"/>
      <c r="P257" s="94"/>
      <c r="Q257" s="94"/>
      <c r="R257" s="87"/>
      <c r="S257" s="87"/>
      <c r="T257" s="87"/>
      <c r="U257" s="87"/>
      <c r="V257" s="87"/>
      <c r="W257" s="87"/>
      <c r="X257" s="87"/>
      <c r="Y257" s="87"/>
      <c r="Z257" s="87"/>
      <c r="AA257" s="87"/>
      <c r="AB257" s="87"/>
      <c r="AC257" s="87"/>
      <c r="AD257" s="87"/>
      <c r="AE257" s="87"/>
      <c r="AF257" s="87"/>
      <c r="AG257" s="96"/>
      <c r="AH257" s="96"/>
      <c r="AI257" s="87"/>
    </row>
    <row r="258" spans="2:35" x14ac:dyDescent="0.25">
      <c r="B258" s="206">
        <v>41661.25</v>
      </c>
      <c r="C258" s="85">
        <v>4.97</v>
      </c>
      <c r="D258" s="86"/>
      <c r="E258" s="86"/>
      <c r="F258" s="87"/>
      <c r="G258" s="87"/>
      <c r="H258" s="87"/>
      <c r="I258" s="87"/>
      <c r="J258" s="96"/>
      <c r="K258" s="87"/>
      <c r="L258" s="87"/>
      <c r="M258" s="87"/>
      <c r="N258" s="87"/>
      <c r="O258" s="87"/>
      <c r="P258" s="94"/>
      <c r="Q258" s="94"/>
      <c r="R258" s="87"/>
      <c r="S258" s="87"/>
      <c r="T258" s="87"/>
      <c r="U258" s="87"/>
      <c r="V258" s="87"/>
      <c r="W258" s="87"/>
      <c r="X258" s="87"/>
      <c r="Y258" s="87"/>
      <c r="Z258" s="87"/>
      <c r="AA258" s="87"/>
      <c r="AB258" s="87"/>
      <c r="AC258" s="87"/>
      <c r="AD258" s="87"/>
      <c r="AE258" s="87"/>
      <c r="AF258" s="87"/>
      <c r="AG258" s="96"/>
      <c r="AH258" s="96"/>
      <c r="AI258" s="87"/>
    </row>
    <row r="259" spans="2:35" x14ac:dyDescent="0.25">
      <c r="B259" s="206">
        <v>41661.333333333336</v>
      </c>
      <c r="C259" s="85">
        <v>4.97</v>
      </c>
      <c r="D259" s="86"/>
      <c r="E259" s="86"/>
      <c r="F259" s="87"/>
      <c r="G259" s="87"/>
      <c r="H259" s="87"/>
      <c r="I259" s="87"/>
      <c r="J259" s="96"/>
      <c r="K259" s="87"/>
      <c r="L259" s="87"/>
      <c r="M259" s="87"/>
      <c r="N259" s="87"/>
      <c r="O259" s="87"/>
      <c r="P259" s="94"/>
      <c r="Q259" s="94"/>
      <c r="R259" s="87"/>
      <c r="S259" s="87"/>
      <c r="T259" s="87"/>
      <c r="U259" s="87"/>
      <c r="V259" s="87"/>
      <c r="W259" s="87"/>
      <c r="X259" s="87"/>
      <c r="Y259" s="87"/>
      <c r="Z259" s="87"/>
      <c r="AA259" s="87"/>
      <c r="AB259" s="87"/>
      <c r="AC259" s="87"/>
      <c r="AD259" s="87"/>
      <c r="AE259" s="87"/>
      <c r="AF259" s="87"/>
      <c r="AG259" s="96"/>
      <c r="AH259" s="96"/>
      <c r="AI259" s="87"/>
    </row>
    <row r="260" spans="2:35" x14ac:dyDescent="0.25">
      <c r="B260" s="206">
        <v>41661.416666666664</v>
      </c>
      <c r="C260" s="85">
        <v>4.97</v>
      </c>
      <c r="D260" s="86"/>
      <c r="E260" s="86"/>
      <c r="F260" s="87"/>
      <c r="G260" s="87"/>
      <c r="H260" s="87"/>
      <c r="I260" s="87"/>
      <c r="J260" s="96"/>
      <c r="K260" s="87"/>
      <c r="L260" s="87"/>
      <c r="M260" s="87"/>
      <c r="N260" s="87"/>
      <c r="O260" s="87"/>
      <c r="P260" s="94"/>
      <c r="Q260" s="94"/>
      <c r="R260" s="87"/>
      <c r="S260" s="87"/>
      <c r="T260" s="87"/>
      <c r="U260" s="87"/>
      <c r="V260" s="87"/>
      <c r="W260" s="87"/>
      <c r="X260" s="87"/>
      <c r="Y260" s="87"/>
      <c r="Z260" s="87"/>
      <c r="AA260" s="87"/>
      <c r="AB260" s="87"/>
      <c r="AC260" s="87"/>
      <c r="AD260" s="87"/>
      <c r="AE260" s="87"/>
      <c r="AF260" s="87"/>
      <c r="AG260" s="96"/>
      <c r="AH260" s="96"/>
      <c r="AI260" s="87"/>
    </row>
    <row r="261" spans="2:35" x14ac:dyDescent="0.25">
      <c r="B261" s="206">
        <v>41661.5</v>
      </c>
      <c r="C261" s="85">
        <v>4.96</v>
      </c>
      <c r="D261" s="86"/>
      <c r="E261" s="86"/>
      <c r="F261" s="87"/>
      <c r="G261" s="87"/>
      <c r="H261" s="87"/>
      <c r="I261" s="87"/>
      <c r="J261" s="96"/>
      <c r="K261" s="87"/>
      <c r="L261" s="87"/>
      <c r="M261" s="87"/>
      <c r="N261" s="87"/>
      <c r="O261" s="87"/>
      <c r="P261" s="94"/>
      <c r="Q261" s="94"/>
      <c r="R261" s="87"/>
      <c r="S261" s="87"/>
      <c r="T261" s="87"/>
      <c r="U261" s="87"/>
      <c r="V261" s="87"/>
      <c r="W261" s="87"/>
      <c r="X261" s="87"/>
      <c r="Y261" s="87"/>
      <c r="Z261" s="87"/>
      <c r="AA261" s="87"/>
      <c r="AB261" s="87"/>
      <c r="AC261" s="87"/>
      <c r="AD261" s="87"/>
      <c r="AE261" s="87"/>
      <c r="AF261" s="87"/>
      <c r="AG261" s="96"/>
      <c r="AH261" s="96"/>
      <c r="AI261" s="87"/>
    </row>
    <row r="262" spans="2:35" x14ac:dyDescent="0.25">
      <c r="B262" s="206">
        <v>41661.583333333336</v>
      </c>
      <c r="C262" s="85">
        <v>4.96</v>
      </c>
      <c r="D262" s="86"/>
      <c r="E262" s="86"/>
      <c r="F262" s="87"/>
      <c r="G262" s="87"/>
      <c r="H262" s="87"/>
      <c r="I262" s="87"/>
      <c r="J262" s="96"/>
      <c r="K262" s="87"/>
      <c r="L262" s="87"/>
      <c r="M262" s="87"/>
      <c r="N262" s="87"/>
      <c r="O262" s="87"/>
      <c r="P262" s="94"/>
      <c r="Q262" s="94"/>
      <c r="R262" s="87"/>
      <c r="S262" s="87"/>
      <c r="T262" s="87"/>
      <c r="U262" s="87"/>
      <c r="V262" s="87"/>
      <c r="W262" s="87"/>
      <c r="X262" s="87"/>
      <c r="Y262" s="87"/>
      <c r="Z262" s="87"/>
      <c r="AA262" s="87"/>
      <c r="AB262" s="87"/>
      <c r="AC262" s="87"/>
      <c r="AD262" s="87"/>
      <c r="AE262" s="87"/>
      <c r="AF262" s="87"/>
      <c r="AG262" s="96"/>
      <c r="AH262" s="96"/>
      <c r="AI262" s="87"/>
    </row>
    <row r="263" spans="2:35" x14ac:dyDescent="0.25">
      <c r="B263" s="206">
        <v>41661.666666666664</v>
      </c>
      <c r="C263" s="85">
        <v>4.96</v>
      </c>
      <c r="D263" s="86"/>
      <c r="E263" s="86"/>
      <c r="F263" s="87"/>
      <c r="G263" s="87"/>
      <c r="H263" s="87"/>
      <c r="I263" s="87"/>
      <c r="J263" s="96"/>
      <c r="K263" s="87"/>
      <c r="L263" s="87"/>
      <c r="M263" s="87"/>
      <c r="N263" s="87"/>
      <c r="O263" s="87"/>
      <c r="P263" s="94"/>
      <c r="Q263" s="94"/>
      <c r="R263" s="87"/>
      <c r="S263" s="87"/>
      <c r="T263" s="87"/>
      <c r="U263" s="87"/>
      <c r="V263" s="87"/>
      <c r="W263" s="87"/>
      <c r="X263" s="87"/>
      <c r="Y263" s="87"/>
      <c r="Z263" s="87"/>
      <c r="AA263" s="87"/>
      <c r="AB263" s="87"/>
      <c r="AC263" s="87"/>
      <c r="AD263" s="87"/>
      <c r="AE263" s="87"/>
      <c r="AF263" s="87"/>
      <c r="AG263" s="96"/>
      <c r="AH263" s="96"/>
      <c r="AI263" s="87"/>
    </row>
    <row r="264" spans="2:35" x14ac:dyDescent="0.25">
      <c r="B264" s="206">
        <v>41661.75</v>
      </c>
      <c r="C264" s="85">
        <v>4.95</v>
      </c>
      <c r="D264" s="86"/>
      <c r="E264" s="86"/>
      <c r="F264" s="87"/>
      <c r="G264" s="87"/>
      <c r="H264" s="87"/>
      <c r="I264" s="87"/>
      <c r="J264" s="96"/>
      <c r="K264" s="87"/>
      <c r="L264" s="87"/>
      <c r="M264" s="87"/>
      <c r="N264" s="87"/>
      <c r="O264" s="87"/>
      <c r="P264" s="94"/>
      <c r="Q264" s="94"/>
      <c r="R264" s="87"/>
      <c r="S264" s="87"/>
      <c r="T264" s="87"/>
      <c r="U264" s="87"/>
      <c r="V264" s="87"/>
      <c r="W264" s="87"/>
      <c r="X264" s="87"/>
      <c r="Y264" s="87"/>
      <c r="Z264" s="87"/>
      <c r="AA264" s="87"/>
      <c r="AB264" s="87"/>
      <c r="AC264" s="87"/>
      <c r="AD264" s="87"/>
      <c r="AE264" s="87"/>
      <c r="AF264" s="87"/>
      <c r="AG264" s="96"/>
      <c r="AH264" s="96"/>
      <c r="AI264" s="87"/>
    </row>
    <row r="265" spans="2:35" x14ac:dyDescent="0.25">
      <c r="B265" s="206">
        <v>41661.833333333336</v>
      </c>
      <c r="C265" s="85">
        <v>4.95</v>
      </c>
      <c r="D265" s="86"/>
      <c r="E265" s="86"/>
      <c r="F265" s="87"/>
      <c r="G265" s="87"/>
      <c r="H265" s="87"/>
      <c r="I265" s="87"/>
      <c r="J265" s="96"/>
      <c r="K265" s="87"/>
      <c r="L265" s="87"/>
      <c r="M265" s="87"/>
      <c r="N265" s="87"/>
      <c r="O265" s="87"/>
      <c r="P265" s="94"/>
      <c r="Q265" s="94"/>
      <c r="R265" s="87"/>
      <c r="S265" s="87"/>
      <c r="T265" s="87"/>
      <c r="U265" s="87"/>
      <c r="V265" s="87"/>
      <c r="W265" s="87"/>
      <c r="X265" s="87"/>
      <c r="Y265" s="87"/>
      <c r="Z265" s="87"/>
      <c r="AA265" s="87"/>
      <c r="AB265" s="87"/>
      <c r="AC265" s="87"/>
      <c r="AD265" s="87"/>
      <c r="AE265" s="87"/>
      <c r="AF265" s="87"/>
      <c r="AG265" s="96"/>
      <c r="AH265" s="96"/>
      <c r="AI265" s="87"/>
    </row>
    <row r="266" spans="2:35" x14ac:dyDescent="0.25">
      <c r="B266" s="206">
        <v>41661.916666666664</v>
      </c>
      <c r="C266" s="85">
        <v>4.95</v>
      </c>
      <c r="D266" s="86"/>
      <c r="E266" s="86"/>
      <c r="F266" s="87"/>
      <c r="G266" s="87"/>
      <c r="H266" s="87"/>
      <c r="I266" s="87"/>
      <c r="J266" s="96"/>
      <c r="K266" s="87"/>
      <c r="L266" s="87"/>
      <c r="M266" s="87"/>
      <c r="N266" s="87"/>
      <c r="O266" s="87"/>
      <c r="P266" s="94"/>
      <c r="Q266" s="94"/>
      <c r="R266" s="87"/>
      <c r="S266" s="87"/>
      <c r="T266" s="87"/>
      <c r="U266" s="87"/>
      <c r="V266" s="87"/>
      <c r="W266" s="87"/>
      <c r="X266" s="87"/>
      <c r="Y266" s="87"/>
      <c r="Z266" s="87"/>
      <c r="AA266" s="87"/>
      <c r="AB266" s="87"/>
      <c r="AC266" s="87"/>
      <c r="AD266" s="87"/>
      <c r="AE266" s="87"/>
      <c r="AF266" s="87"/>
      <c r="AG266" s="96"/>
      <c r="AH266" s="96"/>
      <c r="AI266" s="87"/>
    </row>
    <row r="267" spans="2:35" x14ac:dyDescent="0.25">
      <c r="B267" s="206">
        <v>41662</v>
      </c>
      <c r="C267" s="85">
        <v>4.95</v>
      </c>
      <c r="D267" s="86"/>
      <c r="E267" s="86"/>
      <c r="F267" s="87"/>
      <c r="G267" s="87"/>
      <c r="H267" s="87"/>
      <c r="I267" s="87"/>
      <c r="J267" s="96"/>
      <c r="K267" s="87"/>
      <c r="L267" s="87"/>
      <c r="M267" s="87"/>
      <c r="N267" s="87"/>
      <c r="O267" s="87"/>
      <c r="P267" s="94"/>
      <c r="Q267" s="94"/>
      <c r="R267" s="87"/>
      <c r="S267" s="87"/>
      <c r="T267" s="87"/>
      <c r="U267" s="87"/>
      <c r="V267" s="87"/>
      <c r="W267" s="87"/>
      <c r="X267" s="87"/>
      <c r="Y267" s="87"/>
      <c r="Z267" s="87"/>
      <c r="AA267" s="87"/>
      <c r="AB267" s="87"/>
      <c r="AC267" s="87"/>
      <c r="AD267" s="87"/>
      <c r="AE267" s="87"/>
      <c r="AF267" s="87"/>
      <c r="AG267" s="96"/>
      <c r="AH267" s="96"/>
      <c r="AI267" s="87"/>
    </row>
    <row r="268" spans="2:35" x14ac:dyDescent="0.25">
      <c r="B268" s="206">
        <v>41662.083333333336</v>
      </c>
      <c r="C268" s="85">
        <v>4.95</v>
      </c>
      <c r="D268" s="86"/>
      <c r="E268" s="86"/>
      <c r="F268" s="87"/>
      <c r="G268" s="87"/>
      <c r="H268" s="87"/>
      <c r="I268" s="87"/>
      <c r="J268" s="96"/>
      <c r="K268" s="87"/>
      <c r="L268" s="87"/>
      <c r="M268" s="87"/>
      <c r="N268" s="87"/>
      <c r="O268" s="87"/>
      <c r="P268" s="94"/>
      <c r="Q268" s="94"/>
      <c r="R268" s="87"/>
      <c r="S268" s="87"/>
      <c r="T268" s="87"/>
      <c r="U268" s="87"/>
      <c r="V268" s="87"/>
      <c r="W268" s="87"/>
      <c r="X268" s="87"/>
      <c r="Y268" s="87"/>
      <c r="Z268" s="87"/>
      <c r="AA268" s="87"/>
      <c r="AB268" s="87"/>
      <c r="AC268" s="87"/>
      <c r="AD268" s="87"/>
      <c r="AE268" s="87"/>
      <c r="AF268" s="87"/>
      <c r="AG268" s="96"/>
      <c r="AH268" s="96"/>
      <c r="AI268" s="87"/>
    </row>
    <row r="269" spans="2:35" x14ac:dyDescent="0.25">
      <c r="B269" s="206">
        <v>41662.166666666664</v>
      </c>
      <c r="C269" s="85">
        <v>4.95</v>
      </c>
      <c r="D269" s="86"/>
      <c r="E269" s="86"/>
      <c r="F269" s="87"/>
      <c r="G269" s="87"/>
      <c r="H269" s="87"/>
      <c r="I269" s="87"/>
      <c r="J269" s="96"/>
      <c r="K269" s="87"/>
      <c r="L269" s="87"/>
      <c r="M269" s="87"/>
      <c r="N269" s="87"/>
      <c r="O269" s="87"/>
      <c r="P269" s="94"/>
      <c r="Q269" s="94"/>
      <c r="R269" s="87"/>
      <c r="S269" s="87"/>
      <c r="T269" s="87"/>
      <c r="U269" s="87"/>
      <c r="V269" s="87"/>
      <c r="W269" s="87"/>
      <c r="X269" s="87"/>
      <c r="Y269" s="87"/>
      <c r="Z269" s="87"/>
      <c r="AA269" s="87"/>
      <c r="AB269" s="87"/>
      <c r="AC269" s="87"/>
      <c r="AD269" s="87"/>
      <c r="AE269" s="87"/>
      <c r="AF269" s="87"/>
      <c r="AG269" s="96"/>
      <c r="AH269" s="96"/>
      <c r="AI269" s="87"/>
    </row>
    <row r="270" spans="2:35" x14ac:dyDescent="0.25">
      <c r="B270" s="206">
        <v>41662.25</v>
      </c>
      <c r="C270" s="85">
        <v>4.95</v>
      </c>
      <c r="D270" s="86"/>
      <c r="E270" s="86"/>
      <c r="F270" s="87"/>
      <c r="G270" s="87"/>
      <c r="H270" s="87"/>
      <c r="I270" s="87"/>
      <c r="J270" s="96"/>
      <c r="K270" s="87"/>
      <c r="L270" s="87"/>
      <c r="M270" s="87"/>
      <c r="N270" s="87"/>
      <c r="O270" s="87"/>
      <c r="P270" s="94"/>
      <c r="Q270" s="94"/>
      <c r="R270" s="87"/>
      <c r="S270" s="87"/>
      <c r="T270" s="87"/>
      <c r="U270" s="87"/>
      <c r="V270" s="87"/>
      <c r="W270" s="87"/>
      <c r="X270" s="87"/>
      <c r="Y270" s="87"/>
      <c r="Z270" s="87"/>
      <c r="AA270" s="87"/>
      <c r="AB270" s="87"/>
      <c r="AC270" s="87"/>
      <c r="AD270" s="87"/>
      <c r="AE270" s="87"/>
      <c r="AF270" s="87"/>
      <c r="AG270" s="96"/>
      <c r="AH270" s="96"/>
      <c r="AI270" s="87"/>
    </row>
    <row r="271" spans="2:35" x14ac:dyDescent="0.25">
      <c r="B271" s="206">
        <v>41662.333333333336</v>
      </c>
      <c r="C271" s="85">
        <v>4.96</v>
      </c>
      <c r="D271" s="86"/>
      <c r="E271" s="86"/>
      <c r="F271" s="87"/>
      <c r="G271" s="87"/>
      <c r="H271" s="87"/>
      <c r="I271" s="87"/>
      <c r="J271" s="96"/>
      <c r="K271" s="87"/>
      <c r="L271" s="87"/>
      <c r="M271" s="87"/>
      <c r="N271" s="87"/>
      <c r="O271" s="87"/>
      <c r="P271" s="94"/>
      <c r="Q271" s="94"/>
      <c r="R271" s="87"/>
      <c r="S271" s="87"/>
      <c r="T271" s="87"/>
      <c r="U271" s="87"/>
      <c r="V271" s="87"/>
      <c r="W271" s="87"/>
      <c r="X271" s="87"/>
      <c r="Y271" s="87"/>
      <c r="Z271" s="87"/>
      <c r="AA271" s="87"/>
      <c r="AB271" s="87"/>
      <c r="AC271" s="87"/>
      <c r="AD271" s="87"/>
      <c r="AE271" s="87"/>
      <c r="AF271" s="87"/>
      <c r="AG271" s="96"/>
      <c r="AH271" s="96"/>
      <c r="AI271" s="87"/>
    </row>
    <row r="272" spans="2:35" x14ac:dyDescent="0.25">
      <c r="B272" s="206">
        <v>41662.416666666664</v>
      </c>
      <c r="C272" s="85">
        <v>4.9400000000000004</v>
      </c>
      <c r="D272" s="86"/>
      <c r="E272" s="86"/>
      <c r="F272" s="87"/>
      <c r="G272" s="87"/>
      <c r="H272" s="87"/>
      <c r="I272" s="87"/>
      <c r="J272" s="96"/>
      <c r="K272" s="87"/>
      <c r="L272" s="87"/>
      <c r="M272" s="87"/>
      <c r="N272" s="87"/>
      <c r="O272" s="87"/>
      <c r="P272" s="94"/>
      <c r="Q272" s="94"/>
      <c r="R272" s="87"/>
      <c r="S272" s="87"/>
      <c r="T272" s="87"/>
      <c r="U272" s="87"/>
      <c r="V272" s="87"/>
      <c r="W272" s="87"/>
      <c r="X272" s="87"/>
      <c r="Y272" s="87"/>
      <c r="Z272" s="87"/>
      <c r="AA272" s="87"/>
      <c r="AB272" s="87"/>
      <c r="AC272" s="87"/>
      <c r="AD272" s="87"/>
      <c r="AE272" s="87"/>
      <c r="AF272" s="87"/>
      <c r="AG272" s="96"/>
      <c r="AH272" s="96"/>
      <c r="AI272" s="87"/>
    </row>
    <row r="273" spans="2:35" x14ac:dyDescent="0.25">
      <c r="B273" s="206">
        <v>41662.5</v>
      </c>
      <c r="C273" s="85">
        <v>4.95</v>
      </c>
      <c r="D273" s="86"/>
      <c r="E273" s="86"/>
      <c r="F273" s="87"/>
      <c r="G273" s="87"/>
      <c r="H273" s="87"/>
      <c r="I273" s="87"/>
      <c r="J273" s="96"/>
      <c r="K273" s="87"/>
      <c r="L273" s="87"/>
      <c r="M273" s="87"/>
      <c r="N273" s="87"/>
      <c r="O273" s="87"/>
      <c r="P273" s="94"/>
      <c r="Q273" s="94"/>
      <c r="R273" s="87"/>
      <c r="S273" s="87"/>
      <c r="T273" s="87"/>
      <c r="U273" s="87"/>
      <c r="V273" s="87"/>
      <c r="W273" s="87"/>
      <c r="X273" s="87"/>
      <c r="Y273" s="87"/>
      <c r="Z273" s="87"/>
      <c r="AA273" s="87"/>
      <c r="AB273" s="87"/>
      <c r="AC273" s="87"/>
      <c r="AD273" s="87"/>
      <c r="AE273" s="87"/>
      <c r="AF273" s="87"/>
      <c r="AG273" s="96"/>
      <c r="AH273" s="96"/>
      <c r="AI273" s="87"/>
    </row>
    <row r="274" spans="2:35" x14ac:dyDescent="0.25">
      <c r="B274" s="206">
        <v>41662.583333333336</v>
      </c>
      <c r="C274" s="85">
        <v>4.95</v>
      </c>
      <c r="D274" s="86"/>
      <c r="E274" s="86"/>
      <c r="F274" s="87"/>
      <c r="G274" s="87"/>
      <c r="H274" s="87"/>
      <c r="I274" s="87"/>
      <c r="J274" s="96"/>
      <c r="K274" s="87"/>
      <c r="L274" s="87"/>
      <c r="M274" s="87"/>
      <c r="N274" s="87"/>
      <c r="O274" s="87"/>
      <c r="P274" s="94"/>
      <c r="Q274" s="94"/>
      <c r="R274" s="87"/>
      <c r="S274" s="87"/>
      <c r="T274" s="87"/>
      <c r="U274" s="87"/>
      <c r="V274" s="87"/>
      <c r="W274" s="87"/>
      <c r="X274" s="87"/>
      <c r="Y274" s="87"/>
      <c r="Z274" s="87"/>
      <c r="AA274" s="87"/>
      <c r="AB274" s="87"/>
      <c r="AC274" s="87"/>
      <c r="AD274" s="87"/>
      <c r="AE274" s="87"/>
      <c r="AF274" s="87"/>
      <c r="AG274" s="96"/>
      <c r="AH274" s="96"/>
      <c r="AI274" s="87"/>
    </row>
    <row r="275" spans="2:35" x14ac:dyDescent="0.25">
      <c r="B275" s="206">
        <v>41662.666666666664</v>
      </c>
      <c r="C275" s="85">
        <v>4.95</v>
      </c>
      <c r="D275" s="86"/>
      <c r="E275" s="86"/>
      <c r="F275" s="87"/>
      <c r="G275" s="87"/>
      <c r="H275" s="87"/>
      <c r="I275" s="87"/>
      <c r="J275" s="96"/>
      <c r="K275" s="87"/>
      <c r="L275" s="87"/>
      <c r="M275" s="87"/>
      <c r="N275" s="87"/>
      <c r="O275" s="87"/>
      <c r="P275" s="94"/>
      <c r="Q275" s="94"/>
      <c r="R275" s="87"/>
      <c r="S275" s="87"/>
      <c r="T275" s="87"/>
      <c r="U275" s="87"/>
      <c r="V275" s="87"/>
      <c r="W275" s="87"/>
      <c r="X275" s="87"/>
      <c r="Y275" s="87"/>
      <c r="Z275" s="87"/>
      <c r="AA275" s="87"/>
      <c r="AB275" s="87"/>
      <c r="AC275" s="87"/>
      <c r="AD275" s="87"/>
      <c r="AE275" s="87"/>
      <c r="AF275" s="87"/>
      <c r="AG275" s="96"/>
      <c r="AH275" s="96"/>
      <c r="AI275" s="87"/>
    </row>
    <row r="276" spans="2:35" x14ac:dyDescent="0.25">
      <c r="B276" s="206">
        <v>41662.75</v>
      </c>
      <c r="C276" s="85">
        <v>4.9400000000000004</v>
      </c>
      <c r="D276" s="86"/>
      <c r="E276" s="86"/>
      <c r="F276" s="87"/>
      <c r="G276" s="87"/>
      <c r="H276" s="87"/>
      <c r="I276" s="87"/>
      <c r="J276" s="96"/>
      <c r="K276" s="87"/>
      <c r="L276" s="87"/>
      <c r="M276" s="87"/>
      <c r="N276" s="87"/>
      <c r="O276" s="87"/>
      <c r="P276" s="94"/>
      <c r="Q276" s="94"/>
      <c r="R276" s="87"/>
      <c r="S276" s="87"/>
      <c r="T276" s="87"/>
      <c r="U276" s="87"/>
      <c r="V276" s="87"/>
      <c r="W276" s="87"/>
      <c r="X276" s="87"/>
      <c r="Y276" s="87"/>
      <c r="Z276" s="87"/>
      <c r="AA276" s="87"/>
      <c r="AB276" s="87"/>
      <c r="AC276" s="87"/>
      <c r="AD276" s="87"/>
      <c r="AE276" s="87"/>
      <c r="AF276" s="87"/>
      <c r="AG276" s="96"/>
      <c r="AH276" s="96"/>
      <c r="AI276" s="87"/>
    </row>
    <row r="277" spans="2:35" x14ac:dyDescent="0.25">
      <c r="B277" s="206">
        <v>41662.833333333336</v>
      </c>
      <c r="C277" s="85">
        <v>4.93</v>
      </c>
      <c r="D277" s="86"/>
      <c r="E277" s="86"/>
      <c r="F277" s="87"/>
      <c r="G277" s="87"/>
      <c r="H277" s="87"/>
      <c r="I277" s="87"/>
      <c r="J277" s="96"/>
      <c r="K277" s="87"/>
      <c r="L277" s="87"/>
      <c r="M277" s="87"/>
      <c r="N277" s="87"/>
      <c r="O277" s="87"/>
      <c r="P277" s="94"/>
      <c r="Q277" s="94"/>
      <c r="R277" s="87"/>
      <c r="S277" s="87"/>
      <c r="T277" s="87"/>
      <c r="U277" s="87"/>
      <c r="V277" s="87"/>
      <c r="W277" s="87"/>
      <c r="X277" s="87"/>
      <c r="Y277" s="87"/>
      <c r="Z277" s="87"/>
      <c r="AA277" s="87"/>
      <c r="AB277" s="87"/>
      <c r="AC277" s="87"/>
      <c r="AD277" s="87"/>
      <c r="AE277" s="87"/>
      <c r="AF277" s="87"/>
      <c r="AG277" s="96"/>
      <c r="AH277" s="96"/>
      <c r="AI277" s="87"/>
    </row>
    <row r="278" spans="2:35" x14ac:dyDescent="0.25">
      <c r="B278" s="206">
        <v>41662.916666666664</v>
      </c>
      <c r="C278" s="85">
        <v>4.92</v>
      </c>
      <c r="D278" s="86"/>
      <c r="E278" s="86"/>
      <c r="F278" s="87"/>
      <c r="G278" s="87"/>
      <c r="H278" s="87"/>
      <c r="I278" s="87"/>
      <c r="J278" s="96"/>
      <c r="K278" s="87"/>
      <c r="L278" s="87"/>
      <c r="M278" s="87"/>
      <c r="N278" s="87"/>
      <c r="O278" s="87"/>
      <c r="P278" s="94"/>
      <c r="Q278" s="94"/>
      <c r="R278" s="87"/>
      <c r="S278" s="87"/>
      <c r="T278" s="87"/>
      <c r="U278" s="87"/>
      <c r="V278" s="87"/>
      <c r="W278" s="87"/>
      <c r="X278" s="87"/>
      <c r="Y278" s="87"/>
      <c r="Z278" s="87"/>
      <c r="AA278" s="87"/>
      <c r="AB278" s="87"/>
      <c r="AC278" s="87"/>
      <c r="AD278" s="87"/>
      <c r="AE278" s="87"/>
      <c r="AF278" s="87"/>
      <c r="AG278" s="96"/>
      <c r="AH278" s="96"/>
      <c r="AI278" s="87"/>
    </row>
    <row r="279" spans="2:35" x14ac:dyDescent="0.25">
      <c r="B279" s="206">
        <v>41663</v>
      </c>
      <c r="C279" s="85">
        <v>4.92</v>
      </c>
      <c r="D279" s="86"/>
      <c r="E279" s="86"/>
      <c r="F279" s="87"/>
      <c r="G279" s="87"/>
      <c r="H279" s="87"/>
      <c r="I279" s="87"/>
      <c r="J279" s="96"/>
      <c r="K279" s="87"/>
      <c r="L279" s="87"/>
      <c r="M279" s="87"/>
      <c r="N279" s="87"/>
      <c r="O279" s="87"/>
      <c r="P279" s="94"/>
      <c r="Q279" s="94"/>
      <c r="R279" s="87"/>
      <c r="S279" s="87"/>
      <c r="T279" s="87"/>
      <c r="U279" s="87"/>
      <c r="V279" s="87"/>
      <c r="W279" s="87"/>
      <c r="X279" s="87"/>
      <c r="Y279" s="87"/>
      <c r="Z279" s="87"/>
      <c r="AA279" s="87"/>
      <c r="AB279" s="87"/>
      <c r="AC279" s="87"/>
      <c r="AD279" s="87"/>
      <c r="AE279" s="87"/>
      <c r="AF279" s="87"/>
      <c r="AG279" s="96"/>
      <c r="AH279" s="96"/>
      <c r="AI279" s="87"/>
    </row>
    <row r="280" spans="2:35" x14ac:dyDescent="0.25">
      <c r="B280" s="206">
        <v>41663.083333333336</v>
      </c>
      <c r="C280" s="85">
        <v>4.92</v>
      </c>
      <c r="D280" s="86"/>
      <c r="E280" s="86"/>
      <c r="F280" s="87"/>
      <c r="G280" s="87"/>
      <c r="H280" s="87"/>
      <c r="I280" s="87"/>
      <c r="J280" s="96"/>
      <c r="K280" s="87"/>
      <c r="L280" s="87"/>
      <c r="M280" s="87"/>
      <c r="N280" s="87"/>
      <c r="O280" s="87"/>
      <c r="P280" s="94"/>
      <c r="Q280" s="94"/>
      <c r="R280" s="87"/>
      <c r="S280" s="87"/>
      <c r="T280" s="87"/>
      <c r="U280" s="87"/>
      <c r="V280" s="87"/>
      <c r="W280" s="87"/>
      <c r="X280" s="87"/>
      <c r="Y280" s="87"/>
      <c r="Z280" s="87"/>
      <c r="AA280" s="87"/>
      <c r="AB280" s="87"/>
      <c r="AC280" s="87"/>
      <c r="AD280" s="87"/>
      <c r="AE280" s="87"/>
      <c r="AF280" s="87"/>
      <c r="AG280" s="96"/>
      <c r="AH280" s="96"/>
      <c r="AI280" s="87"/>
    </row>
    <row r="281" spans="2:35" x14ac:dyDescent="0.25">
      <c r="B281" s="206">
        <v>41663.166666666664</v>
      </c>
      <c r="C281" s="85">
        <v>4.92</v>
      </c>
      <c r="D281" s="86"/>
      <c r="E281" s="86"/>
      <c r="F281" s="87"/>
      <c r="G281" s="87"/>
      <c r="H281" s="87"/>
      <c r="I281" s="87"/>
      <c r="J281" s="96"/>
      <c r="K281" s="87"/>
      <c r="L281" s="87"/>
      <c r="M281" s="87"/>
      <c r="N281" s="87"/>
      <c r="O281" s="87"/>
      <c r="P281" s="94"/>
      <c r="Q281" s="94"/>
      <c r="R281" s="87"/>
      <c r="S281" s="87"/>
      <c r="T281" s="87"/>
      <c r="U281" s="87"/>
      <c r="V281" s="87"/>
      <c r="W281" s="87"/>
      <c r="X281" s="87"/>
      <c r="Y281" s="87"/>
      <c r="Z281" s="87"/>
      <c r="AA281" s="87"/>
      <c r="AB281" s="87"/>
      <c r="AC281" s="87"/>
      <c r="AD281" s="87"/>
      <c r="AE281" s="87"/>
      <c r="AF281" s="87"/>
      <c r="AG281" s="96"/>
      <c r="AH281" s="96"/>
      <c r="AI281" s="87"/>
    </row>
    <row r="282" spans="2:35" x14ac:dyDescent="0.25">
      <c r="B282" s="206">
        <v>41663.25</v>
      </c>
      <c r="C282" s="85">
        <v>4.92</v>
      </c>
      <c r="D282" s="86"/>
      <c r="E282" s="86"/>
      <c r="F282" s="87"/>
      <c r="G282" s="87"/>
      <c r="H282" s="87"/>
      <c r="I282" s="87"/>
      <c r="J282" s="96"/>
      <c r="K282" s="87"/>
      <c r="L282" s="87"/>
      <c r="M282" s="87"/>
      <c r="N282" s="87"/>
      <c r="O282" s="87"/>
      <c r="P282" s="94"/>
      <c r="Q282" s="94"/>
      <c r="R282" s="87"/>
      <c r="S282" s="87"/>
      <c r="T282" s="87"/>
      <c r="U282" s="87"/>
      <c r="V282" s="87"/>
      <c r="W282" s="87"/>
      <c r="X282" s="87"/>
      <c r="Y282" s="87"/>
      <c r="Z282" s="87"/>
      <c r="AA282" s="87"/>
      <c r="AB282" s="87"/>
      <c r="AC282" s="87"/>
      <c r="AD282" s="87"/>
      <c r="AE282" s="87"/>
      <c r="AF282" s="87"/>
      <c r="AG282" s="96"/>
      <c r="AH282" s="96"/>
      <c r="AI282" s="87"/>
    </row>
    <row r="283" spans="2:35" x14ac:dyDescent="0.25">
      <c r="B283" s="206">
        <v>41663.333333333336</v>
      </c>
      <c r="C283" s="85">
        <v>4.92</v>
      </c>
      <c r="D283" s="86"/>
      <c r="E283" s="86"/>
      <c r="F283" s="87"/>
      <c r="G283" s="87"/>
      <c r="H283" s="87"/>
      <c r="I283" s="87"/>
      <c r="J283" s="96"/>
      <c r="K283" s="87"/>
      <c r="L283" s="87"/>
      <c r="M283" s="87"/>
      <c r="N283" s="87"/>
      <c r="O283" s="87"/>
      <c r="P283" s="94"/>
      <c r="Q283" s="94"/>
      <c r="R283" s="87"/>
      <c r="S283" s="87"/>
      <c r="T283" s="87"/>
      <c r="U283" s="87"/>
      <c r="V283" s="87"/>
      <c r="W283" s="87"/>
      <c r="X283" s="87"/>
      <c r="Y283" s="87"/>
      <c r="Z283" s="87"/>
      <c r="AA283" s="87"/>
      <c r="AB283" s="87"/>
      <c r="AC283" s="87"/>
      <c r="AD283" s="87"/>
      <c r="AE283" s="87"/>
      <c r="AF283" s="87"/>
      <c r="AG283" s="96"/>
      <c r="AH283" s="96"/>
      <c r="AI283" s="87"/>
    </row>
    <row r="284" spans="2:35" x14ac:dyDescent="0.25">
      <c r="B284" s="206">
        <v>41663.416666666664</v>
      </c>
      <c r="C284" s="85">
        <v>4.91</v>
      </c>
      <c r="D284" s="86"/>
      <c r="E284" s="86"/>
      <c r="F284" s="87"/>
      <c r="G284" s="87"/>
      <c r="H284" s="87"/>
      <c r="I284" s="87"/>
      <c r="J284" s="96"/>
      <c r="K284" s="87"/>
      <c r="L284" s="87"/>
      <c r="M284" s="87"/>
      <c r="N284" s="87"/>
      <c r="O284" s="87"/>
      <c r="P284" s="94"/>
      <c r="Q284" s="94"/>
      <c r="R284" s="87"/>
      <c r="S284" s="87"/>
      <c r="T284" s="87"/>
      <c r="U284" s="87"/>
      <c r="V284" s="87"/>
      <c r="W284" s="87"/>
      <c r="X284" s="87"/>
      <c r="Y284" s="87"/>
      <c r="Z284" s="87"/>
      <c r="AA284" s="87"/>
      <c r="AB284" s="87"/>
      <c r="AC284" s="87"/>
      <c r="AD284" s="87"/>
      <c r="AE284" s="87"/>
      <c r="AF284" s="87"/>
      <c r="AG284" s="96"/>
      <c r="AH284" s="96"/>
      <c r="AI284" s="87"/>
    </row>
    <row r="285" spans="2:35" x14ac:dyDescent="0.25">
      <c r="B285" s="206">
        <v>41663.5</v>
      </c>
      <c r="C285" s="85">
        <v>4.9000000000000004</v>
      </c>
      <c r="D285" s="86"/>
      <c r="E285" s="86"/>
      <c r="F285" s="87"/>
      <c r="G285" s="87"/>
      <c r="H285" s="87"/>
      <c r="I285" s="87"/>
      <c r="J285" s="96"/>
      <c r="K285" s="87"/>
      <c r="L285" s="87"/>
      <c r="M285" s="87"/>
      <c r="N285" s="87"/>
      <c r="O285" s="87"/>
      <c r="P285" s="94"/>
      <c r="Q285" s="94"/>
      <c r="R285" s="87"/>
      <c r="S285" s="87"/>
      <c r="T285" s="87"/>
      <c r="U285" s="87"/>
      <c r="V285" s="87"/>
      <c r="W285" s="87"/>
      <c r="X285" s="87"/>
      <c r="Y285" s="87"/>
      <c r="Z285" s="87"/>
      <c r="AA285" s="87"/>
      <c r="AB285" s="87"/>
      <c r="AC285" s="87"/>
      <c r="AD285" s="87"/>
      <c r="AE285" s="87"/>
      <c r="AF285" s="87"/>
      <c r="AG285" s="96"/>
      <c r="AH285" s="96"/>
      <c r="AI285" s="87"/>
    </row>
    <row r="286" spans="2:35" x14ac:dyDescent="0.25">
      <c r="B286" s="206">
        <v>41663.583333333336</v>
      </c>
      <c r="C286" s="85">
        <v>4.8899999999999997</v>
      </c>
      <c r="D286" s="86"/>
      <c r="E286" s="86"/>
      <c r="F286" s="87"/>
      <c r="G286" s="87"/>
      <c r="H286" s="87"/>
      <c r="I286" s="87"/>
      <c r="J286" s="96"/>
      <c r="K286" s="87"/>
      <c r="L286" s="87"/>
      <c r="M286" s="87"/>
      <c r="N286" s="87"/>
      <c r="O286" s="87"/>
      <c r="P286" s="94"/>
      <c r="Q286" s="94"/>
      <c r="R286" s="87"/>
      <c r="S286" s="87"/>
      <c r="T286" s="87"/>
      <c r="U286" s="87"/>
      <c r="V286" s="87"/>
      <c r="W286" s="87"/>
      <c r="X286" s="87"/>
      <c r="Y286" s="87"/>
      <c r="Z286" s="87"/>
      <c r="AA286" s="87"/>
      <c r="AB286" s="87"/>
      <c r="AC286" s="87"/>
      <c r="AD286" s="87"/>
      <c r="AE286" s="87"/>
      <c r="AF286" s="87"/>
      <c r="AG286" s="96"/>
      <c r="AH286" s="96"/>
      <c r="AI286" s="87"/>
    </row>
    <row r="287" spans="2:35" x14ac:dyDescent="0.25">
      <c r="B287" s="206">
        <v>41663.666666666664</v>
      </c>
      <c r="C287" s="85">
        <v>4.88</v>
      </c>
      <c r="D287" s="86"/>
      <c r="E287" s="86"/>
      <c r="F287" s="87"/>
      <c r="G287" s="87"/>
      <c r="H287" s="87"/>
      <c r="I287" s="87"/>
      <c r="J287" s="96"/>
      <c r="K287" s="87"/>
      <c r="L287" s="87"/>
      <c r="M287" s="87"/>
      <c r="N287" s="87"/>
      <c r="O287" s="87"/>
      <c r="P287" s="94"/>
      <c r="Q287" s="94"/>
      <c r="R287" s="87"/>
      <c r="S287" s="87"/>
      <c r="T287" s="87"/>
      <c r="U287" s="87"/>
      <c r="V287" s="87"/>
      <c r="W287" s="87"/>
      <c r="X287" s="87"/>
      <c r="Y287" s="87"/>
      <c r="Z287" s="87"/>
      <c r="AA287" s="87"/>
      <c r="AB287" s="87"/>
      <c r="AC287" s="87"/>
      <c r="AD287" s="87"/>
      <c r="AE287" s="87"/>
      <c r="AF287" s="87"/>
      <c r="AG287" s="96"/>
      <c r="AH287" s="96"/>
      <c r="AI287" s="87"/>
    </row>
    <row r="288" spans="2:35" x14ac:dyDescent="0.25">
      <c r="B288" s="206">
        <v>41663.75</v>
      </c>
      <c r="C288" s="85">
        <v>4.88</v>
      </c>
      <c r="D288" s="86"/>
      <c r="E288" s="86"/>
      <c r="F288" s="87"/>
      <c r="G288" s="87"/>
      <c r="H288" s="87"/>
      <c r="I288" s="87"/>
      <c r="J288" s="96"/>
      <c r="K288" s="87"/>
      <c r="L288" s="87"/>
      <c r="M288" s="87"/>
      <c r="N288" s="87"/>
      <c r="O288" s="87"/>
      <c r="P288" s="94"/>
      <c r="Q288" s="94"/>
      <c r="R288" s="87"/>
      <c r="S288" s="87"/>
      <c r="T288" s="87"/>
      <c r="U288" s="87"/>
      <c r="V288" s="87"/>
      <c r="W288" s="87"/>
      <c r="X288" s="87"/>
      <c r="Y288" s="87"/>
      <c r="Z288" s="87"/>
      <c r="AA288" s="87"/>
      <c r="AB288" s="87"/>
      <c r="AC288" s="87"/>
      <c r="AD288" s="87"/>
      <c r="AE288" s="87"/>
      <c r="AF288" s="87"/>
      <c r="AG288" s="96"/>
      <c r="AH288" s="96"/>
      <c r="AI288" s="87"/>
    </row>
    <row r="289" spans="2:35" x14ac:dyDescent="0.25">
      <c r="B289" s="206">
        <v>41663.833333333336</v>
      </c>
      <c r="C289" s="85">
        <v>4.88</v>
      </c>
      <c r="D289" s="86"/>
      <c r="E289" s="86"/>
      <c r="F289" s="87"/>
      <c r="G289" s="87"/>
      <c r="H289" s="87"/>
      <c r="I289" s="87"/>
      <c r="J289" s="96"/>
      <c r="K289" s="87"/>
      <c r="L289" s="87"/>
      <c r="M289" s="87"/>
      <c r="N289" s="87"/>
      <c r="O289" s="87"/>
      <c r="P289" s="94"/>
      <c r="Q289" s="94"/>
      <c r="R289" s="87"/>
      <c r="S289" s="87"/>
      <c r="T289" s="87"/>
      <c r="U289" s="87"/>
      <c r="V289" s="87"/>
      <c r="W289" s="87"/>
      <c r="X289" s="87"/>
      <c r="Y289" s="87"/>
      <c r="Z289" s="87"/>
      <c r="AA289" s="87"/>
      <c r="AB289" s="87"/>
      <c r="AC289" s="87"/>
      <c r="AD289" s="87"/>
      <c r="AE289" s="87"/>
      <c r="AF289" s="87"/>
      <c r="AG289" s="96"/>
      <c r="AH289" s="96"/>
      <c r="AI289" s="87"/>
    </row>
    <row r="290" spans="2:35" x14ac:dyDescent="0.25">
      <c r="B290" s="206">
        <v>41663.916666666664</v>
      </c>
      <c r="C290" s="85">
        <v>4.87</v>
      </c>
      <c r="D290" s="86"/>
      <c r="E290" s="86"/>
      <c r="F290" s="87"/>
      <c r="G290" s="87"/>
      <c r="H290" s="87"/>
      <c r="I290" s="87"/>
      <c r="J290" s="96"/>
      <c r="K290" s="87"/>
      <c r="L290" s="87"/>
      <c r="M290" s="87"/>
      <c r="N290" s="87"/>
      <c r="O290" s="87"/>
      <c r="P290" s="94"/>
      <c r="Q290" s="94"/>
      <c r="R290" s="87"/>
      <c r="S290" s="87"/>
      <c r="T290" s="87"/>
      <c r="U290" s="87"/>
      <c r="V290" s="87"/>
      <c r="W290" s="87"/>
      <c r="X290" s="87"/>
      <c r="Y290" s="87"/>
      <c r="Z290" s="87"/>
      <c r="AA290" s="87"/>
      <c r="AB290" s="87"/>
      <c r="AC290" s="87"/>
      <c r="AD290" s="87"/>
      <c r="AE290" s="87"/>
      <c r="AF290" s="87"/>
      <c r="AG290" s="96"/>
      <c r="AH290" s="96"/>
      <c r="AI290" s="87"/>
    </row>
    <row r="291" spans="2:35" x14ac:dyDescent="0.25">
      <c r="B291" s="206">
        <v>41664</v>
      </c>
      <c r="C291" s="85">
        <v>4.8499999999999996</v>
      </c>
      <c r="D291" s="86"/>
      <c r="E291" s="86"/>
      <c r="F291" s="87"/>
      <c r="G291" s="87"/>
      <c r="H291" s="87"/>
      <c r="I291" s="87"/>
      <c r="J291" s="96"/>
      <c r="K291" s="87"/>
      <c r="L291" s="87"/>
      <c r="M291" s="87"/>
      <c r="N291" s="87"/>
      <c r="O291" s="87"/>
      <c r="P291" s="94"/>
      <c r="Q291" s="94"/>
      <c r="R291" s="87"/>
      <c r="S291" s="87"/>
      <c r="T291" s="87"/>
      <c r="U291" s="87"/>
      <c r="V291" s="87"/>
      <c r="W291" s="87"/>
      <c r="X291" s="87"/>
      <c r="Y291" s="87"/>
      <c r="Z291" s="87"/>
      <c r="AA291" s="87"/>
      <c r="AB291" s="87"/>
      <c r="AC291" s="87"/>
      <c r="AD291" s="87"/>
      <c r="AE291" s="87"/>
      <c r="AF291" s="87"/>
      <c r="AG291" s="96"/>
      <c r="AH291" s="96"/>
      <c r="AI291" s="87"/>
    </row>
    <row r="292" spans="2:35" x14ac:dyDescent="0.25">
      <c r="B292" s="206">
        <v>41664.083333333336</v>
      </c>
      <c r="C292" s="85">
        <v>4.87</v>
      </c>
      <c r="D292" s="86"/>
      <c r="E292" s="86"/>
      <c r="F292" s="87"/>
      <c r="G292" s="87"/>
      <c r="H292" s="87"/>
      <c r="I292" s="87"/>
      <c r="J292" s="96"/>
      <c r="K292" s="87"/>
      <c r="L292" s="87"/>
      <c r="M292" s="87"/>
      <c r="N292" s="87"/>
      <c r="O292" s="87"/>
      <c r="P292" s="94"/>
      <c r="Q292" s="94"/>
      <c r="R292" s="87"/>
      <c r="S292" s="87"/>
      <c r="T292" s="87"/>
      <c r="U292" s="87"/>
      <c r="V292" s="87"/>
      <c r="W292" s="87"/>
      <c r="X292" s="87"/>
      <c r="Y292" s="87"/>
      <c r="Z292" s="87"/>
      <c r="AA292" s="87"/>
      <c r="AB292" s="87"/>
      <c r="AC292" s="87"/>
      <c r="AD292" s="87"/>
      <c r="AE292" s="87"/>
      <c r="AF292" s="87"/>
      <c r="AG292" s="96"/>
      <c r="AH292" s="96"/>
      <c r="AI292" s="87"/>
    </row>
    <row r="293" spans="2:35" x14ac:dyDescent="0.25">
      <c r="B293" s="206">
        <v>41664.166666666664</v>
      </c>
      <c r="C293" s="85">
        <v>4.87</v>
      </c>
      <c r="D293" s="86"/>
      <c r="E293" s="86"/>
      <c r="F293" s="87"/>
      <c r="G293" s="87"/>
      <c r="H293" s="87"/>
      <c r="I293" s="87"/>
      <c r="J293" s="96"/>
      <c r="K293" s="87"/>
      <c r="L293" s="87"/>
      <c r="M293" s="87"/>
      <c r="N293" s="87"/>
      <c r="O293" s="87"/>
      <c r="P293" s="94"/>
      <c r="Q293" s="94"/>
      <c r="R293" s="87"/>
      <c r="S293" s="87"/>
      <c r="T293" s="87"/>
      <c r="U293" s="87"/>
      <c r="V293" s="87"/>
      <c r="W293" s="87"/>
      <c r="X293" s="87"/>
      <c r="Y293" s="87"/>
      <c r="Z293" s="87"/>
      <c r="AA293" s="87"/>
      <c r="AB293" s="87"/>
      <c r="AC293" s="87"/>
      <c r="AD293" s="87"/>
      <c r="AE293" s="87"/>
      <c r="AF293" s="87"/>
      <c r="AG293" s="96"/>
      <c r="AH293" s="96"/>
      <c r="AI293" s="87"/>
    </row>
    <row r="294" spans="2:35" x14ac:dyDescent="0.25">
      <c r="B294" s="206">
        <v>41664.25</v>
      </c>
      <c r="C294" s="85">
        <v>4.88</v>
      </c>
      <c r="D294" s="86"/>
      <c r="E294" s="86"/>
      <c r="F294" s="87"/>
      <c r="G294" s="87"/>
      <c r="H294" s="87"/>
      <c r="I294" s="87"/>
      <c r="J294" s="96"/>
      <c r="K294" s="87"/>
      <c r="L294" s="87"/>
      <c r="M294" s="87"/>
      <c r="N294" s="87"/>
      <c r="O294" s="87"/>
      <c r="P294" s="94"/>
      <c r="Q294" s="94"/>
      <c r="R294" s="87"/>
      <c r="S294" s="87"/>
      <c r="T294" s="87"/>
      <c r="U294" s="87"/>
      <c r="V294" s="87"/>
      <c r="W294" s="87"/>
      <c r="X294" s="87"/>
      <c r="Y294" s="87"/>
      <c r="Z294" s="87"/>
      <c r="AA294" s="87"/>
      <c r="AB294" s="87"/>
      <c r="AC294" s="87"/>
      <c r="AD294" s="87"/>
      <c r="AE294" s="87"/>
      <c r="AF294" s="87"/>
      <c r="AG294" s="96"/>
      <c r="AH294" s="96"/>
      <c r="AI294" s="87"/>
    </row>
    <row r="295" spans="2:35" x14ac:dyDescent="0.25">
      <c r="B295" s="206">
        <v>41664.333333333336</v>
      </c>
      <c r="C295" s="85">
        <v>4.88</v>
      </c>
      <c r="D295" s="86"/>
      <c r="E295" s="86"/>
      <c r="F295" s="87"/>
      <c r="G295" s="87"/>
      <c r="H295" s="87"/>
      <c r="I295" s="87"/>
      <c r="J295" s="96"/>
      <c r="K295" s="87"/>
      <c r="L295" s="87"/>
      <c r="M295" s="87"/>
      <c r="N295" s="87"/>
      <c r="O295" s="87"/>
      <c r="P295" s="94"/>
      <c r="Q295" s="94"/>
      <c r="R295" s="87"/>
      <c r="S295" s="87"/>
      <c r="T295" s="87"/>
      <c r="U295" s="87"/>
      <c r="V295" s="87"/>
      <c r="W295" s="87"/>
      <c r="X295" s="87"/>
      <c r="Y295" s="87"/>
      <c r="Z295" s="87"/>
      <c r="AA295" s="87"/>
      <c r="AB295" s="87"/>
      <c r="AC295" s="87"/>
      <c r="AD295" s="87"/>
      <c r="AE295" s="87"/>
      <c r="AF295" s="87"/>
      <c r="AG295" s="96"/>
      <c r="AH295" s="96"/>
      <c r="AI295" s="87"/>
    </row>
    <row r="296" spans="2:35" x14ac:dyDescent="0.25">
      <c r="B296" s="206">
        <v>41664.416666666664</v>
      </c>
      <c r="C296" s="85">
        <v>4.87</v>
      </c>
      <c r="D296" s="86"/>
      <c r="E296" s="86"/>
      <c r="F296" s="87"/>
      <c r="G296" s="87"/>
      <c r="H296" s="87"/>
      <c r="I296" s="87"/>
      <c r="J296" s="96"/>
      <c r="K296" s="87"/>
      <c r="L296" s="87"/>
      <c r="M296" s="87"/>
      <c r="N296" s="87"/>
      <c r="O296" s="87"/>
      <c r="P296" s="94"/>
      <c r="Q296" s="94"/>
      <c r="R296" s="87"/>
      <c r="S296" s="87"/>
      <c r="T296" s="87"/>
      <c r="U296" s="87"/>
      <c r="V296" s="87"/>
      <c r="W296" s="87"/>
      <c r="X296" s="87"/>
      <c r="Y296" s="87"/>
      <c r="Z296" s="87"/>
      <c r="AA296" s="87"/>
      <c r="AB296" s="87"/>
      <c r="AC296" s="87"/>
      <c r="AD296" s="87"/>
      <c r="AE296" s="87"/>
      <c r="AF296" s="87"/>
      <c r="AG296" s="96"/>
      <c r="AH296" s="96"/>
      <c r="AI296" s="87"/>
    </row>
    <row r="297" spans="2:35" x14ac:dyDescent="0.25">
      <c r="B297" s="206">
        <v>41664.5</v>
      </c>
      <c r="C297" s="85">
        <v>4.87</v>
      </c>
      <c r="D297" s="86"/>
      <c r="E297" s="86"/>
      <c r="F297" s="87"/>
      <c r="G297" s="87"/>
      <c r="H297" s="87"/>
      <c r="I297" s="87"/>
      <c r="J297" s="96"/>
      <c r="K297" s="87"/>
      <c r="L297" s="87"/>
      <c r="M297" s="87"/>
      <c r="N297" s="87"/>
      <c r="O297" s="87"/>
      <c r="P297" s="94"/>
      <c r="Q297" s="94"/>
      <c r="R297" s="87"/>
      <c r="S297" s="87"/>
      <c r="T297" s="87"/>
      <c r="U297" s="87"/>
      <c r="V297" s="87"/>
      <c r="W297" s="87"/>
      <c r="X297" s="87"/>
      <c r="Y297" s="87"/>
      <c r="Z297" s="87"/>
      <c r="AA297" s="87"/>
      <c r="AB297" s="87"/>
      <c r="AC297" s="87"/>
      <c r="AD297" s="87"/>
      <c r="AE297" s="87"/>
      <c r="AF297" s="87"/>
      <c r="AG297" s="96"/>
      <c r="AH297" s="96"/>
      <c r="AI297" s="87"/>
    </row>
    <row r="298" spans="2:35" x14ac:dyDescent="0.25">
      <c r="B298" s="206">
        <v>41664.583333333336</v>
      </c>
      <c r="C298" s="85">
        <v>4.87</v>
      </c>
      <c r="D298" s="86"/>
      <c r="E298" s="86"/>
      <c r="F298" s="87"/>
      <c r="G298" s="87"/>
      <c r="H298" s="87"/>
      <c r="I298" s="87"/>
      <c r="J298" s="96"/>
      <c r="K298" s="87"/>
      <c r="L298" s="87"/>
      <c r="M298" s="87"/>
      <c r="N298" s="87"/>
      <c r="O298" s="87"/>
      <c r="P298" s="94"/>
      <c r="Q298" s="94"/>
      <c r="R298" s="87"/>
      <c r="S298" s="87"/>
      <c r="T298" s="87"/>
      <c r="U298" s="87"/>
      <c r="V298" s="87"/>
      <c r="W298" s="87"/>
      <c r="X298" s="87"/>
      <c r="Y298" s="87"/>
      <c r="Z298" s="87"/>
      <c r="AA298" s="87"/>
      <c r="AB298" s="87"/>
      <c r="AC298" s="87"/>
      <c r="AD298" s="87"/>
      <c r="AE298" s="87"/>
      <c r="AF298" s="87"/>
      <c r="AG298" s="96"/>
      <c r="AH298" s="96"/>
      <c r="AI298" s="87"/>
    </row>
    <row r="299" spans="2:35" x14ac:dyDescent="0.25">
      <c r="B299" s="206">
        <v>41664.666666666664</v>
      </c>
      <c r="C299" s="85">
        <v>4.87</v>
      </c>
      <c r="D299" s="86"/>
      <c r="E299" s="86"/>
      <c r="F299" s="87"/>
      <c r="G299" s="87"/>
      <c r="H299" s="87"/>
      <c r="I299" s="87"/>
      <c r="J299" s="96"/>
      <c r="K299" s="87"/>
      <c r="L299" s="87"/>
      <c r="M299" s="87"/>
      <c r="N299" s="87"/>
      <c r="O299" s="87"/>
      <c r="P299" s="94"/>
      <c r="Q299" s="94"/>
      <c r="R299" s="87"/>
      <c r="S299" s="87"/>
      <c r="T299" s="87"/>
      <c r="U299" s="87"/>
      <c r="V299" s="87"/>
      <c r="W299" s="87"/>
      <c r="X299" s="87"/>
      <c r="Y299" s="87"/>
      <c r="Z299" s="87"/>
      <c r="AA299" s="87"/>
      <c r="AB299" s="87"/>
      <c r="AC299" s="87"/>
      <c r="AD299" s="87"/>
      <c r="AE299" s="87"/>
      <c r="AF299" s="87"/>
      <c r="AG299" s="96"/>
      <c r="AH299" s="96"/>
      <c r="AI299" s="87"/>
    </row>
    <row r="300" spans="2:35" x14ac:dyDescent="0.25">
      <c r="B300" s="206">
        <v>41664.75</v>
      </c>
      <c r="C300" s="85">
        <v>4.87</v>
      </c>
      <c r="D300" s="86"/>
      <c r="E300" s="86"/>
      <c r="F300" s="87"/>
      <c r="G300" s="87"/>
      <c r="H300" s="87"/>
      <c r="I300" s="87"/>
      <c r="J300" s="96"/>
      <c r="K300" s="87"/>
      <c r="L300" s="87"/>
      <c r="M300" s="87"/>
      <c r="N300" s="87"/>
      <c r="O300" s="87"/>
      <c r="P300" s="94"/>
      <c r="Q300" s="94"/>
      <c r="R300" s="87"/>
      <c r="S300" s="87"/>
      <c r="T300" s="87"/>
      <c r="U300" s="87"/>
      <c r="V300" s="87"/>
      <c r="W300" s="87"/>
      <c r="X300" s="87"/>
      <c r="Y300" s="87"/>
      <c r="Z300" s="87"/>
      <c r="AA300" s="87"/>
      <c r="AB300" s="87"/>
      <c r="AC300" s="87"/>
      <c r="AD300" s="87"/>
      <c r="AE300" s="87"/>
      <c r="AF300" s="87"/>
      <c r="AG300" s="96"/>
      <c r="AH300" s="96"/>
      <c r="AI300" s="87"/>
    </row>
    <row r="301" spans="2:35" x14ac:dyDescent="0.25">
      <c r="B301" s="206">
        <v>41664.833333333336</v>
      </c>
      <c r="C301" s="85">
        <v>4.8600000000000003</v>
      </c>
      <c r="D301" s="86"/>
      <c r="E301" s="86"/>
      <c r="F301" s="87"/>
      <c r="G301" s="87"/>
      <c r="H301" s="87"/>
      <c r="I301" s="87"/>
      <c r="J301" s="96"/>
      <c r="K301" s="87"/>
      <c r="L301" s="87"/>
      <c r="M301" s="87"/>
      <c r="N301" s="87"/>
      <c r="O301" s="87"/>
      <c r="P301" s="94"/>
      <c r="Q301" s="94"/>
      <c r="R301" s="87"/>
      <c r="S301" s="87"/>
      <c r="T301" s="87"/>
      <c r="U301" s="87"/>
      <c r="V301" s="87"/>
      <c r="W301" s="87"/>
      <c r="X301" s="87"/>
      <c r="Y301" s="87"/>
      <c r="Z301" s="87"/>
      <c r="AA301" s="87"/>
      <c r="AB301" s="87"/>
      <c r="AC301" s="87"/>
      <c r="AD301" s="87"/>
      <c r="AE301" s="87"/>
      <c r="AF301" s="87"/>
      <c r="AG301" s="96"/>
      <c r="AH301" s="96"/>
      <c r="AI301" s="87"/>
    </row>
    <row r="302" spans="2:35" x14ac:dyDescent="0.25">
      <c r="B302" s="206">
        <v>41664.916666666664</v>
      </c>
      <c r="C302" s="85">
        <v>4.87</v>
      </c>
      <c r="D302" s="86"/>
      <c r="E302" s="86"/>
      <c r="F302" s="87"/>
      <c r="G302" s="87"/>
      <c r="H302" s="87"/>
      <c r="I302" s="87"/>
      <c r="J302" s="96"/>
      <c r="K302" s="87"/>
      <c r="L302" s="87"/>
      <c r="M302" s="87"/>
      <c r="N302" s="87"/>
      <c r="O302" s="87"/>
      <c r="P302" s="94"/>
      <c r="Q302" s="94"/>
      <c r="R302" s="87"/>
      <c r="S302" s="87"/>
      <c r="T302" s="87"/>
      <c r="U302" s="87"/>
      <c r="V302" s="87"/>
      <c r="W302" s="87"/>
      <c r="X302" s="87"/>
      <c r="Y302" s="87"/>
      <c r="Z302" s="87"/>
      <c r="AA302" s="87"/>
      <c r="AB302" s="87"/>
      <c r="AC302" s="87"/>
      <c r="AD302" s="87"/>
      <c r="AE302" s="87"/>
      <c r="AF302" s="87"/>
      <c r="AG302" s="96"/>
      <c r="AH302" s="96"/>
      <c r="AI302" s="87"/>
    </row>
    <row r="303" spans="2:35" x14ac:dyDescent="0.25">
      <c r="B303" s="206">
        <v>41665</v>
      </c>
      <c r="C303" s="85">
        <v>4.87</v>
      </c>
      <c r="D303" s="86"/>
      <c r="E303" s="86"/>
      <c r="F303" s="87"/>
      <c r="G303" s="87"/>
      <c r="H303" s="87"/>
      <c r="I303" s="87"/>
      <c r="J303" s="96"/>
      <c r="K303" s="87"/>
      <c r="L303" s="87"/>
      <c r="M303" s="87"/>
      <c r="N303" s="87"/>
      <c r="O303" s="87"/>
      <c r="P303" s="94"/>
      <c r="Q303" s="94"/>
      <c r="R303" s="87"/>
      <c r="S303" s="87"/>
      <c r="T303" s="87"/>
      <c r="U303" s="87"/>
      <c r="V303" s="87"/>
      <c r="W303" s="87"/>
      <c r="X303" s="87"/>
      <c r="Y303" s="87"/>
      <c r="Z303" s="87"/>
      <c r="AA303" s="87"/>
      <c r="AB303" s="87"/>
      <c r="AC303" s="87"/>
      <c r="AD303" s="87"/>
      <c r="AE303" s="87"/>
      <c r="AF303" s="87"/>
      <c r="AG303" s="96"/>
      <c r="AH303" s="96"/>
      <c r="AI303" s="87"/>
    </row>
    <row r="304" spans="2:35" x14ac:dyDescent="0.25">
      <c r="B304" s="206">
        <v>41665.083333333336</v>
      </c>
      <c r="C304" s="85">
        <v>4.8600000000000003</v>
      </c>
      <c r="D304" s="86"/>
      <c r="E304" s="86"/>
      <c r="F304" s="87"/>
      <c r="G304" s="87"/>
      <c r="H304" s="87"/>
      <c r="I304" s="87"/>
      <c r="J304" s="96"/>
      <c r="K304" s="87"/>
      <c r="L304" s="87"/>
      <c r="M304" s="87"/>
      <c r="N304" s="87"/>
      <c r="O304" s="87"/>
      <c r="P304" s="94"/>
      <c r="Q304" s="94"/>
      <c r="R304" s="87"/>
      <c r="S304" s="87"/>
      <c r="T304" s="87"/>
      <c r="U304" s="87"/>
      <c r="V304" s="87"/>
      <c r="W304" s="87"/>
      <c r="X304" s="87"/>
      <c r="Y304" s="87"/>
      <c r="Z304" s="87"/>
      <c r="AA304" s="87"/>
      <c r="AB304" s="87"/>
      <c r="AC304" s="87"/>
      <c r="AD304" s="87"/>
      <c r="AE304" s="87"/>
      <c r="AF304" s="87"/>
      <c r="AG304" s="96"/>
      <c r="AH304" s="96"/>
      <c r="AI304" s="87"/>
    </row>
    <row r="305" spans="2:35" x14ac:dyDescent="0.25">
      <c r="B305" s="206">
        <v>41665.166666666664</v>
      </c>
      <c r="C305" s="85">
        <v>4.87</v>
      </c>
      <c r="D305" s="86"/>
      <c r="E305" s="86"/>
      <c r="F305" s="87"/>
      <c r="G305" s="87"/>
      <c r="H305" s="87"/>
      <c r="I305" s="87"/>
      <c r="J305" s="96"/>
      <c r="K305" s="87"/>
      <c r="L305" s="87"/>
      <c r="M305" s="87"/>
      <c r="N305" s="87"/>
      <c r="O305" s="87"/>
      <c r="P305" s="94"/>
      <c r="Q305" s="94"/>
      <c r="R305" s="87"/>
      <c r="S305" s="87"/>
      <c r="T305" s="87"/>
      <c r="U305" s="87"/>
      <c r="V305" s="87"/>
      <c r="W305" s="87"/>
      <c r="X305" s="87"/>
      <c r="Y305" s="87"/>
      <c r="Z305" s="87"/>
      <c r="AA305" s="87"/>
      <c r="AB305" s="87"/>
      <c r="AC305" s="87"/>
      <c r="AD305" s="87"/>
      <c r="AE305" s="87"/>
      <c r="AF305" s="87"/>
      <c r="AG305" s="96"/>
      <c r="AH305" s="96"/>
      <c r="AI305" s="87"/>
    </row>
    <row r="306" spans="2:35" x14ac:dyDescent="0.25">
      <c r="B306" s="206">
        <v>41665.25</v>
      </c>
      <c r="C306" s="85">
        <v>4.88</v>
      </c>
      <c r="D306" s="86"/>
      <c r="E306" s="86"/>
      <c r="F306" s="87"/>
      <c r="G306" s="87"/>
      <c r="H306" s="87"/>
      <c r="I306" s="87"/>
      <c r="J306" s="96"/>
      <c r="K306" s="87"/>
      <c r="L306" s="87"/>
      <c r="M306" s="87"/>
      <c r="N306" s="87"/>
      <c r="O306" s="87"/>
      <c r="P306" s="94"/>
      <c r="Q306" s="94"/>
      <c r="R306" s="87"/>
      <c r="S306" s="87"/>
      <c r="T306" s="87"/>
      <c r="U306" s="87"/>
      <c r="V306" s="87"/>
      <c r="W306" s="87"/>
      <c r="X306" s="87"/>
      <c r="Y306" s="87"/>
      <c r="Z306" s="87"/>
      <c r="AA306" s="87"/>
      <c r="AB306" s="87"/>
      <c r="AC306" s="87"/>
      <c r="AD306" s="87"/>
      <c r="AE306" s="87"/>
      <c r="AF306" s="87"/>
      <c r="AG306" s="96"/>
      <c r="AH306" s="96"/>
      <c r="AI306" s="87"/>
    </row>
    <row r="307" spans="2:35" x14ac:dyDescent="0.25">
      <c r="B307" s="206">
        <v>41665.333333333336</v>
      </c>
      <c r="C307" s="85">
        <v>4.88</v>
      </c>
      <c r="D307" s="86"/>
      <c r="E307" s="86"/>
      <c r="F307" s="87"/>
      <c r="G307" s="87"/>
      <c r="H307" s="87"/>
      <c r="I307" s="87"/>
      <c r="J307" s="96"/>
      <c r="K307" s="87"/>
      <c r="L307" s="87"/>
      <c r="M307" s="87"/>
      <c r="N307" s="87"/>
      <c r="O307" s="87"/>
      <c r="P307" s="94"/>
      <c r="Q307" s="94"/>
      <c r="R307" s="87"/>
      <c r="S307" s="87"/>
      <c r="T307" s="87"/>
      <c r="U307" s="87"/>
      <c r="V307" s="87"/>
      <c r="W307" s="87"/>
      <c r="X307" s="87"/>
      <c r="Y307" s="87"/>
      <c r="Z307" s="87"/>
      <c r="AA307" s="87"/>
      <c r="AB307" s="87"/>
      <c r="AC307" s="87"/>
      <c r="AD307" s="87"/>
      <c r="AE307" s="87"/>
      <c r="AF307" s="87"/>
      <c r="AG307" s="96"/>
      <c r="AH307" s="96"/>
      <c r="AI307" s="87"/>
    </row>
    <row r="308" spans="2:35" x14ac:dyDescent="0.25">
      <c r="B308" s="206">
        <v>41665.416666666664</v>
      </c>
      <c r="C308" s="85">
        <v>4.88</v>
      </c>
      <c r="D308" s="86"/>
      <c r="E308" s="86"/>
      <c r="F308" s="87"/>
      <c r="G308" s="87"/>
      <c r="H308" s="87"/>
      <c r="I308" s="87"/>
      <c r="J308" s="96"/>
      <c r="K308" s="87"/>
      <c r="L308" s="87"/>
      <c r="M308" s="87"/>
      <c r="N308" s="87"/>
      <c r="O308" s="87"/>
      <c r="P308" s="94"/>
      <c r="Q308" s="94"/>
      <c r="R308" s="87"/>
      <c r="S308" s="87"/>
      <c r="T308" s="87"/>
      <c r="U308" s="87"/>
      <c r="V308" s="87"/>
      <c r="W308" s="87"/>
      <c r="X308" s="87"/>
      <c r="Y308" s="87"/>
      <c r="Z308" s="87"/>
      <c r="AA308" s="87"/>
      <c r="AB308" s="87"/>
      <c r="AC308" s="87"/>
      <c r="AD308" s="87"/>
      <c r="AE308" s="87"/>
      <c r="AF308" s="87"/>
      <c r="AG308" s="96"/>
      <c r="AH308" s="96"/>
      <c r="AI308" s="87"/>
    </row>
    <row r="309" spans="2:35" x14ac:dyDescent="0.25">
      <c r="B309" s="206">
        <v>41665.5</v>
      </c>
      <c r="C309" s="85">
        <v>4.88</v>
      </c>
      <c r="D309" s="86"/>
      <c r="E309" s="86"/>
      <c r="F309" s="87"/>
      <c r="G309" s="87"/>
      <c r="H309" s="87"/>
      <c r="I309" s="87"/>
      <c r="J309" s="96"/>
      <c r="K309" s="87"/>
      <c r="L309" s="87"/>
      <c r="M309" s="87"/>
      <c r="N309" s="87"/>
      <c r="O309" s="87"/>
      <c r="P309" s="94"/>
      <c r="Q309" s="94"/>
      <c r="R309" s="87"/>
      <c r="S309" s="87"/>
      <c r="T309" s="87"/>
      <c r="U309" s="87"/>
      <c r="V309" s="87"/>
      <c r="W309" s="87"/>
      <c r="X309" s="87"/>
      <c r="Y309" s="87"/>
      <c r="Z309" s="87"/>
      <c r="AA309" s="87"/>
      <c r="AB309" s="87"/>
      <c r="AC309" s="87"/>
      <c r="AD309" s="87"/>
      <c r="AE309" s="87"/>
      <c r="AF309" s="87"/>
      <c r="AG309" s="96"/>
      <c r="AH309" s="96"/>
      <c r="AI309" s="87"/>
    </row>
    <row r="310" spans="2:35" x14ac:dyDescent="0.25">
      <c r="B310" s="206">
        <v>41665.583333333336</v>
      </c>
      <c r="C310" s="85">
        <v>4.8899999999999997</v>
      </c>
      <c r="D310" s="86"/>
      <c r="E310" s="86"/>
      <c r="F310" s="87"/>
      <c r="G310" s="87"/>
      <c r="H310" s="87"/>
      <c r="I310" s="87"/>
      <c r="J310" s="96"/>
      <c r="K310" s="87"/>
      <c r="L310" s="87"/>
      <c r="M310" s="87"/>
      <c r="N310" s="87"/>
      <c r="O310" s="87"/>
      <c r="P310" s="94"/>
      <c r="Q310" s="94"/>
      <c r="R310" s="87"/>
      <c r="S310" s="87"/>
      <c r="T310" s="87"/>
      <c r="U310" s="87"/>
      <c r="V310" s="87"/>
      <c r="W310" s="87"/>
      <c r="X310" s="87"/>
      <c r="Y310" s="87"/>
      <c r="Z310" s="87"/>
      <c r="AA310" s="87"/>
      <c r="AB310" s="87"/>
      <c r="AC310" s="87"/>
      <c r="AD310" s="87"/>
      <c r="AE310" s="87"/>
      <c r="AF310" s="87"/>
      <c r="AG310" s="96"/>
      <c r="AH310" s="96"/>
      <c r="AI310" s="87"/>
    </row>
    <row r="311" spans="2:35" x14ac:dyDescent="0.25">
      <c r="B311" s="206">
        <v>41665.666666666664</v>
      </c>
      <c r="C311" s="85">
        <v>4.8899999999999997</v>
      </c>
      <c r="D311" s="86"/>
      <c r="E311" s="86"/>
      <c r="F311" s="87"/>
      <c r="G311" s="87"/>
      <c r="H311" s="87"/>
      <c r="I311" s="87"/>
      <c r="J311" s="96"/>
      <c r="K311" s="87"/>
      <c r="L311" s="87"/>
      <c r="M311" s="87"/>
      <c r="N311" s="87"/>
      <c r="O311" s="87"/>
      <c r="P311" s="94"/>
      <c r="Q311" s="94"/>
      <c r="R311" s="87"/>
      <c r="S311" s="87"/>
      <c r="T311" s="87"/>
      <c r="U311" s="87"/>
      <c r="V311" s="87"/>
      <c r="W311" s="87"/>
      <c r="X311" s="87"/>
      <c r="Y311" s="87"/>
      <c r="Z311" s="87"/>
      <c r="AA311" s="87"/>
      <c r="AB311" s="87"/>
      <c r="AC311" s="87"/>
      <c r="AD311" s="87"/>
      <c r="AE311" s="87"/>
      <c r="AF311" s="87"/>
      <c r="AG311" s="96"/>
      <c r="AH311" s="96"/>
      <c r="AI311" s="87"/>
    </row>
    <row r="312" spans="2:35" x14ac:dyDescent="0.25">
      <c r="B312" s="206">
        <v>41665.75</v>
      </c>
      <c r="C312" s="85">
        <v>4.8899999999999997</v>
      </c>
      <c r="D312" s="86"/>
      <c r="E312" s="86"/>
      <c r="F312" s="87"/>
      <c r="G312" s="87"/>
      <c r="H312" s="87"/>
      <c r="I312" s="87"/>
      <c r="J312" s="96"/>
      <c r="K312" s="87"/>
      <c r="L312" s="87"/>
      <c r="M312" s="87"/>
      <c r="N312" s="87"/>
      <c r="O312" s="87"/>
      <c r="P312" s="94"/>
      <c r="Q312" s="94"/>
      <c r="R312" s="87"/>
      <c r="S312" s="87"/>
      <c r="T312" s="87"/>
      <c r="U312" s="87"/>
      <c r="V312" s="87"/>
      <c r="W312" s="87"/>
      <c r="X312" s="87"/>
      <c r="Y312" s="87"/>
      <c r="Z312" s="87"/>
      <c r="AA312" s="87"/>
      <c r="AB312" s="87"/>
      <c r="AC312" s="87"/>
      <c r="AD312" s="87"/>
      <c r="AE312" s="87"/>
      <c r="AF312" s="87"/>
      <c r="AG312" s="96"/>
      <c r="AH312" s="96"/>
      <c r="AI312" s="87"/>
    </row>
    <row r="313" spans="2:35" x14ac:dyDescent="0.25">
      <c r="B313" s="206">
        <v>41665.833333333336</v>
      </c>
      <c r="C313" s="85">
        <v>4.8899999999999997</v>
      </c>
      <c r="D313" s="86"/>
      <c r="E313" s="86"/>
      <c r="F313" s="87"/>
      <c r="G313" s="87"/>
      <c r="H313" s="87"/>
      <c r="I313" s="87"/>
      <c r="J313" s="96"/>
      <c r="K313" s="87"/>
      <c r="L313" s="87"/>
      <c r="M313" s="87"/>
      <c r="N313" s="87"/>
      <c r="O313" s="87"/>
      <c r="P313" s="94"/>
      <c r="Q313" s="94"/>
      <c r="R313" s="87"/>
      <c r="S313" s="87"/>
      <c r="T313" s="87"/>
      <c r="U313" s="87"/>
      <c r="V313" s="87"/>
      <c r="W313" s="87"/>
      <c r="X313" s="87"/>
      <c r="Y313" s="87"/>
      <c r="Z313" s="87"/>
      <c r="AA313" s="87"/>
      <c r="AB313" s="87"/>
      <c r="AC313" s="87"/>
      <c r="AD313" s="87"/>
      <c r="AE313" s="87"/>
      <c r="AF313" s="87"/>
      <c r="AG313" s="96"/>
      <c r="AH313" s="96"/>
      <c r="AI313" s="87"/>
    </row>
    <row r="314" spans="2:35" x14ac:dyDescent="0.25">
      <c r="B314" s="206">
        <v>41665.916666666664</v>
      </c>
      <c r="C314" s="85">
        <v>4.8899999999999997</v>
      </c>
      <c r="D314" s="86"/>
      <c r="E314" s="86"/>
      <c r="F314" s="87"/>
      <c r="G314" s="87"/>
      <c r="H314" s="87"/>
      <c r="I314" s="87"/>
      <c r="J314" s="96"/>
      <c r="K314" s="87"/>
      <c r="L314" s="87"/>
      <c r="M314" s="87"/>
      <c r="N314" s="87"/>
      <c r="O314" s="87"/>
      <c r="P314" s="94"/>
      <c r="Q314" s="94"/>
      <c r="R314" s="87"/>
      <c r="S314" s="87"/>
      <c r="T314" s="87"/>
      <c r="U314" s="87"/>
      <c r="V314" s="87"/>
      <c r="W314" s="87"/>
      <c r="X314" s="87"/>
      <c r="Y314" s="87"/>
      <c r="Z314" s="87"/>
      <c r="AA314" s="87"/>
      <c r="AB314" s="87"/>
      <c r="AC314" s="87"/>
      <c r="AD314" s="87"/>
      <c r="AE314" s="87"/>
      <c r="AF314" s="87"/>
      <c r="AG314" s="96"/>
      <c r="AH314" s="96"/>
      <c r="AI314" s="87"/>
    </row>
    <row r="315" spans="2:35" x14ac:dyDescent="0.25">
      <c r="B315" s="206">
        <v>41666</v>
      </c>
      <c r="C315" s="85">
        <v>4.9000000000000004</v>
      </c>
      <c r="D315" s="86"/>
      <c r="E315" s="86"/>
      <c r="F315" s="87"/>
      <c r="G315" s="87"/>
      <c r="H315" s="87"/>
      <c r="I315" s="87"/>
      <c r="J315" s="96"/>
      <c r="K315" s="87"/>
      <c r="L315" s="87"/>
      <c r="M315" s="87"/>
      <c r="N315" s="87"/>
      <c r="O315" s="87"/>
      <c r="P315" s="94"/>
      <c r="Q315" s="94"/>
      <c r="R315" s="87"/>
      <c r="S315" s="87"/>
      <c r="T315" s="87"/>
      <c r="U315" s="87"/>
      <c r="V315" s="87"/>
      <c r="W315" s="87"/>
      <c r="X315" s="87"/>
      <c r="Y315" s="87"/>
      <c r="Z315" s="87"/>
      <c r="AA315" s="87"/>
      <c r="AB315" s="87"/>
      <c r="AC315" s="87"/>
      <c r="AD315" s="87"/>
      <c r="AE315" s="87"/>
      <c r="AF315" s="87"/>
      <c r="AG315" s="96"/>
      <c r="AH315" s="96"/>
      <c r="AI315" s="87"/>
    </row>
    <row r="316" spans="2:35" x14ac:dyDescent="0.25">
      <c r="B316" s="206">
        <v>41666.083333333336</v>
      </c>
      <c r="C316" s="85">
        <v>4.8899999999999997</v>
      </c>
      <c r="D316" s="86"/>
      <c r="E316" s="86"/>
      <c r="F316" s="87"/>
      <c r="G316" s="87"/>
      <c r="H316" s="87"/>
      <c r="I316" s="87"/>
      <c r="J316" s="96"/>
      <c r="K316" s="87"/>
      <c r="L316" s="87"/>
      <c r="M316" s="87"/>
      <c r="N316" s="87"/>
      <c r="O316" s="87"/>
      <c r="P316" s="94"/>
      <c r="Q316" s="94"/>
      <c r="R316" s="87"/>
      <c r="S316" s="87"/>
      <c r="T316" s="87"/>
      <c r="U316" s="87"/>
      <c r="V316" s="87"/>
      <c r="W316" s="87"/>
      <c r="X316" s="87"/>
      <c r="Y316" s="87"/>
      <c r="Z316" s="87"/>
      <c r="AA316" s="87"/>
      <c r="AB316" s="87"/>
      <c r="AC316" s="87"/>
      <c r="AD316" s="87"/>
      <c r="AE316" s="87"/>
      <c r="AF316" s="87"/>
      <c r="AG316" s="96"/>
      <c r="AH316" s="96"/>
      <c r="AI316" s="87"/>
    </row>
    <row r="317" spans="2:35" x14ac:dyDescent="0.25">
      <c r="B317" s="206">
        <v>41666.166666666664</v>
      </c>
      <c r="C317" s="85">
        <v>4.9000000000000004</v>
      </c>
      <c r="D317" s="86"/>
      <c r="E317" s="86"/>
      <c r="F317" s="87"/>
      <c r="G317" s="87"/>
      <c r="H317" s="87"/>
      <c r="I317" s="87"/>
      <c r="J317" s="96"/>
      <c r="K317" s="87"/>
      <c r="L317" s="87"/>
      <c r="M317" s="87"/>
      <c r="N317" s="87"/>
      <c r="O317" s="87"/>
      <c r="P317" s="94"/>
      <c r="Q317" s="94"/>
      <c r="R317" s="87"/>
      <c r="S317" s="87"/>
      <c r="T317" s="87"/>
      <c r="U317" s="87"/>
      <c r="V317" s="87"/>
      <c r="W317" s="87"/>
      <c r="X317" s="87"/>
      <c r="Y317" s="87"/>
      <c r="Z317" s="87"/>
      <c r="AA317" s="87"/>
      <c r="AB317" s="87"/>
      <c r="AC317" s="87"/>
      <c r="AD317" s="87"/>
      <c r="AE317" s="87"/>
      <c r="AF317" s="87"/>
      <c r="AG317" s="96"/>
      <c r="AH317" s="96"/>
      <c r="AI317" s="87"/>
    </row>
    <row r="318" spans="2:35" x14ac:dyDescent="0.25">
      <c r="B318" s="206">
        <v>41666.25</v>
      </c>
      <c r="C318" s="85">
        <v>4.9000000000000004</v>
      </c>
      <c r="D318" s="86"/>
      <c r="E318" s="86"/>
      <c r="F318" s="87"/>
      <c r="G318" s="87"/>
      <c r="H318" s="87"/>
      <c r="I318" s="87"/>
      <c r="J318" s="96"/>
      <c r="K318" s="87"/>
      <c r="L318" s="87"/>
      <c r="M318" s="87"/>
      <c r="N318" s="87"/>
      <c r="O318" s="87"/>
      <c r="P318" s="94"/>
      <c r="Q318" s="94"/>
      <c r="R318" s="87"/>
      <c r="S318" s="87"/>
      <c r="T318" s="87"/>
      <c r="U318" s="87"/>
      <c r="V318" s="87"/>
      <c r="W318" s="87"/>
      <c r="X318" s="87"/>
      <c r="Y318" s="87"/>
      <c r="Z318" s="87"/>
      <c r="AA318" s="87"/>
      <c r="AB318" s="87"/>
      <c r="AC318" s="87"/>
      <c r="AD318" s="87"/>
      <c r="AE318" s="87"/>
      <c r="AF318" s="87"/>
      <c r="AG318" s="96"/>
      <c r="AH318" s="96"/>
      <c r="AI318" s="87"/>
    </row>
    <row r="319" spans="2:35" x14ac:dyDescent="0.25">
      <c r="B319" s="206">
        <v>41666.333333333336</v>
      </c>
      <c r="C319" s="85">
        <v>4.91</v>
      </c>
      <c r="D319" s="86"/>
      <c r="E319" s="86"/>
      <c r="F319" s="87"/>
      <c r="G319" s="87"/>
      <c r="H319" s="87"/>
      <c r="I319" s="87"/>
      <c r="J319" s="96"/>
      <c r="K319" s="87"/>
      <c r="L319" s="87"/>
      <c r="M319" s="87"/>
      <c r="N319" s="87"/>
      <c r="O319" s="87"/>
      <c r="P319" s="94"/>
      <c r="Q319" s="94"/>
      <c r="R319" s="87"/>
      <c r="S319" s="87"/>
      <c r="T319" s="87"/>
      <c r="U319" s="87"/>
      <c r="V319" s="87"/>
      <c r="W319" s="87"/>
      <c r="X319" s="87"/>
      <c r="Y319" s="87"/>
      <c r="Z319" s="87"/>
      <c r="AA319" s="87"/>
      <c r="AB319" s="87"/>
      <c r="AC319" s="87"/>
      <c r="AD319" s="87"/>
      <c r="AE319" s="87"/>
      <c r="AF319" s="87"/>
      <c r="AG319" s="96"/>
      <c r="AH319" s="96"/>
      <c r="AI319" s="87"/>
    </row>
    <row r="320" spans="2:35" x14ac:dyDescent="0.25">
      <c r="B320" s="206">
        <v>41666.416666666664</v>
      </c>
      <c r="C320" s="85">
        <v>4.91</v>
      </c>
      <c r="D320" s="86"/>
      <c r="E320" s="86"/>
      <c r="F320" s="87"/>
      <c r="G320" s="87"/>
      <c r="H320" s="87"/>
      <c r="I320" s="87"/>
      <c r="J320" s="96"/>
      <c r="K320" s="87"/>
      <c r="L320" s="87"/>
      <c r="M320" s="87"/>
      <c r="N320" s="87"/>
      <c r="O320" s="87"/>
      <c r="P320" s="94"/>
      <c r="Q320" s="94"/>
      <c r="R320" s="87"/>
      <c r="S320" s="87"/>
      <c r="T320" s="87"/>
      <c r="U320" s="87"/>
      <c r="V320" s="87"/>
      <c r="W320" s="87"/>
      <c r="X320" s="87"/>
      <c r="Y320" s="87"/>
      <c r="Z320" s="87"/>
      <c r="AA320" s="87"/>
      <c r="AB320" s="87"/>
      <c r="AC320" s="87"/>
      <c r="AD320" s="87"/>
      <c r="AE320" s="87"/>
      <c r="AF320" s="87"/>
      <c r="AG320" s="96"/>
      <c r="AH320" s="96"/>
      <c r="AI320" s="87"/>
    </row>
    <row r="321" spans="2:35" x14ac:dyDescent="0.25">
      <c r="B321" s="206">
        <v>41666.5</v>
      </c>
      <c r="C321" s="85">
        <v>4.91</v>
      </c>
      <c r="D321" s="86"/>
      <c r="E321" s="86"/>
      <c r="F321" s="87"/>
      <c r="G321" s="87"/>
      <c r="H321" s="87"/>
      <c r="I321" s="87"/>
      <c r="J321" s="96"/>
      <c r="K321" s="87"/>
      <c r="L321" s="87"/>
      <c r="M321" s="87"/>
      <c r="N321" s="87"/>
      <c r="O321" s="87"/>
      <c r="P321" s="94"/>
      <c r="Q321" s="94"/>
      <c r="R321" s="87"/>
      <c r="S321" s="87"/>
      <c r="T321" s="87"/>
      <c r="U321" s="87"/>
      <c r="V321" s="87"/>
      <c r="W321" s="87"/>
      <c r="X321" s="87"/>
      <c r="Y321" s="87"/>
      <c r="Z321" s="87"/>
      <c r="AA321" s="87"/>
      <c r="AB321" s="87"/>
      <c r="AC321" s="87"/>
      <c r="AD321" s="87"/>
      <c r="AE321" s="87"/>
      <c r="AF321" s="87"/>
      <c r="AG321" s="96"/>
      <c r="AH321" s="96"/>
      <c r="AI321" s="87"/>
    </row>
    <row r="322" spans="2:35" x14ac:dyDescent="0.25">
      <c r="B322" s="206">
        <v>41666.583333333336</v>
      </c>
      <c r="C322" s="85">
        <v>4.91</v>
      </c>
      <c r="D322" s="86"/>
      <c r="E322" s="86"/>
      <c r="F322" s="87"/>
      <c r="G322" s="87"/>
      <c r="H322" s="87"/>
      <c r="I322" s="87"/>
      <c r="J322" s="96"/>
      <c r="K322" s="87"/>
      <c r="L322" s="87"/>
      <c r="M322" s="87"/>
      <c r="N322" s="87"/>
      <c r="O322" s="87"/>
      <c r="P322" s="94"/>
      <c r="Q322" s="94"/>
      <c r="R322" s="87"/>
      <c r="S322" s="87"/>
      <c r="T322" s="87"/>
      <c r="U322" s="87"/>
      <c r="V322" s="87"/>
      <c r="W322" s="87"/>
      <c r="X322" s="87"/>
      <c r="Y322" s="87"/>
      <c r="Z322" s="87"/>
      <c r="AA322" s="87"/>
      <c r="AB322" s="87"/>
      <c r="AC322" s="87"/>
      <c r="AD322" s="87"/>
      <c r="AE322" s="87"/>
      <c r="AF322" s="87"/>
      <c r="AG322" s="96"/>
      <c r="AH322" s="96"/>
      <c r="AI322" s="87"/>
    </row>
    <row r="323" spans="2:35" x14ac:dyDescent="0.25">
      <c r="B323" s="206">
        <v>41666.666666666664</v>
      </c>
      <c r="C323" s="85">
        <v>4.91</v>
      </c>
      <c r="D323" s="86"/>
      <c r="E323" s="86"/>
      <c r="F323" s="87"/>
      <c r="G323" s="87"/>
      <c r="H323" s="87"/>
      <c r="I323" s="87"/>
      <c r="J323" s="96"/>
      <c r="K323" s="87"/>
      <c r="L323" s="87"/>
      <c r="M323" s="87"/>
      <c r="N323" s="87"/>
      <c r="O323" s="87"/>
      <c r="P323" s="94"/>
      <c r="Q323" s="94"/>
      <c r="R323" s="87"/>
      <c r="S323" s="87"/>
      <c r="T323" s="87"/>
      <c r="U323" s="87"/>
      <c r="V323" s="87"/>
      <c r="W323" s="87"/>
      <c r="X323" s="87"/>
      <c r="Y323" s="87"/>
      <c r="Z323" s="87"/>
      <c r="AA323" s="87"/>
      <c r="AB323" s="87"/>
      <c r="AC323" s="87"/>
      <c r="AD323" s="87"/>
      <c r="AE323" s="87"/>
      <c r="AF323" s="87"/>
      <c r="AG323" s="96"/>
      <c r="AH323" s="96"/>
      <c r="AI323" s="87"/>
    </row>
    <row r="324" spans="2:35" x14ac:dyDescent="0.25">
      <c r="B324" s="206">
        <v>41666.75</v>
      </c>
      <c r="C324" s="85">
        <v>4.91</v>
      </c>
      <c r="D324" s="86"/>
      <c r="E324" s="86"/>
      <c r="F324" s="87"/>
      <c r="G324" s="87"/>
      <c r="H324" s="87"/>
      <c r="I324" s="87"/>
      <c r="J324" s="96"/>
      <c r="K324" s="87"/>
      <c r="L324" s="87"/>
      <c r="M324" s="87"/>
      <c r="N324" s="87"/>
      <c r="O324" s="87"/>
      <c r="P324" s="94"/>
      <c r="Q324" s="94"/>
      <c r="R324" s="87"/>
      <c r="S324" s="87"/>
      <c r="T324" s="87"/>
      <c r="U324" s="87"/>
      <c r="V324" s="87"/>
      <c r="W324" s="87"/>
      <c r="X324" s="87"/>
      <c r="Y324" s="87"/>
      <c r="Z324" s="87"/>
      <c r="AA324" s="87"/>
      <c r="AB324" s="87"/>
      <c r="AC324" s="87"/>
      <c r="AD324" s="87"/>
      <c r="AE324" s="87"/>
      <c r="AF324" s="87"/>
      <c r="AG324" s="96"/>
      <c r="AH324" s="96"/>
      <c r="AI324" s="87"/>
    </row>
    <row r="325" spans="2:35" x14ac:dyDescent="0.25">
      <c r="B325" s="206">
        <v>41666.833333333336</v>
      </c>
      <c r="C325" s="85">
        <v>4.8899999999999997</v>
      </c>
      <c r="D325" s="86"/>
      <c r="E325" s="86"/>
      <c r="F325" s="87"/>
      <c r="G325" s="87"/>
      <c r="H325" s="87"/>
      <c r="I325" s="87"/>
      <c r="J325" s="96"/>
      <c r="K325" s="87"/>
      <c r="L325" s="87"/>
      <c r="M325" s="87"/>
      <c r="N325" s="87"/>
      <c r="O325" s="87"/>
      <c r="P325" s="94"/>
      <c r="Q325" s="94"/>
      <c r="R325" s="87"/>
      <c r="S325" s="87"/>
      <c r="T325" s="87"/>
      <c r="U325" s="87"/>
      <c r="V325" s="87"/>
      <c r="W325" s="87"/>
      <c r="X325" s="87"/>
      <c r="Y325" s="87"/>
      <c r="Z325" s="87"/>
      <c r="AA325" s="87"/>
      <c r="AB325" s="87"/>
      <c r="AC325" s="87"/>
      <c r="AD325" s="87"/>
      <c r="AE325" s="87"/>
      <c r="AF325" s="87"/>
      <c r="AG325" s="96"/>
      <c r="AH325" s="96"/>
      <c r="AI325" s="87"/>
    </row>
    <row r="326" spans="2:35" x14ac:dyDescent="0.25">
      <c r="B326" s="206">
        <v>41666.916666666664</v>
      </c>
      <c r="C326" s="85">
        <v>4.88</v>
      </c>
      <c r="D326" s="86"/>
      <c r="E326" s="86"/>
      <c r="F326" s="87"/>
      <c r="G326" s="87"/>
      <c r="H326" s="87"/>
      <c r="I326" s="87"/>
      <c r="J326" s="96"/>
      <c r="K326" s="87"/>
      <c r="L326" s="87"/>
      <c r="M326" s="87"/>
      <c r="N326" s="87"/>
      <c r="O326" s="87"/>
      <c r="P326" s="94"/>
      <c r="Q326" s="94"/>
      <c r="R326" s="87"/>
      <c r="S326" s="87"/>
      <c r="T326" s="87"/>
      <c r="U326" s="87"/>
      <c r="V326" s="87"/>
      <c r="W326" s="87"/>
      <c r="X326" s="87"/>
      <c r="Y326" s="87"/>
      <c r="Z326" s="87"/>
      <c r="AA326" s="87"/>
      <c r="AB326" s="87"/>
      <c r="AC326" s="87"/>
      <c r="AD326" s="87"/>
      <c r="AE326" s="87"/>
      <c r="AF326" s="87"/>
      <c r="AG326" s="96"/>
      <c r="AH326" s="96"/>
      <c r="AI326" s="87"/>
    </row>
    <row r="327" spans="2:35" x14ac:dyDescent="0.25">
      <c r="B327" s="206">
        <v>41667</v>
      </c>
      <c r="C327" s="85">
        <v>4.87</v>
      </c>
      <c r="D327" s="86"/>
      <c r="E327" s="86"/>
      <c r="F327" s="87"/>
      <c r="G327" s="87"/>
      <c r="H327" s="87"/>
      <c r="I327" s="87"/>
      <c r="J327" s="96"/>
      <c r="K327" s="87"/>
      <c r="L327" s="87"/>
      <c r="M327" s="87"/>
      <c r="N327" s="87"/>
      <c r="O327" s="87"/>
      <c r="P327" s="94"/>
      <c r="Q327" s="94"/>
      <c r="R327" s="87"/>
      <c r="S327" s="87"/>
      <c r="T327" s="87"/>
      <c r="U327" s="87"/>
      <c r="V327" s="87"/>
      <c r="W327" s="87"/>
      <c r="X327" s="87"/>
      <c r="Y327" s="87"/>
      <c r="Z327" s="87"/>
      <c r="AA327" s="87"/>
      <c r="AB327" s="87"/>
      <c r="AC327" s="87"/>
      <c r="AD327" s="87"/>
      <c r="AE327" s="87"/>
      <c r="AF327" s="87"/>
      <c r="AG327" s="96"/>
      <c r="AH327" s="96"/>
      <c r="AI327" s="87"/>
    </row>
    <row r="328" spans="2:35" x14ac:dyDescent="0.25">
      <c r="B328" s="206">
        <v>41667.083333333336</v>
      </c>
      <c r="C328" s="85">
        <v>4.8600000000000003</v>
      </c>
      <c r="D328" s="86"/>
      <c r="E328" s="86"/>
      <c r="F328" s="87"/>
      <c r="G328" s="87"/>
      <c r="H328" s="87"/>
      <c r="I328" s="87"/>
      <c r="J328" s="96"/>
      <c r="K328" s="87"/>
      <c r="L328" s="87"/>
      <c r="M328" s="87"/>
      <c r="N328" s="87"/>
      <c r="O328" s="87"/>
      <c r="P328" s="94"/>
      <c r="Q328" s="94"/>
      <c r="R328" s="87"/>
      <c r="S328" s="87"/>
      <c r="T328" s="87"/>
      <c r="U328" s="87"/>
      <c r="V328" s="87"/>
      <c r="W328" s="87"/>
      <c r="X328" s="87"/>
      <c r="Y328" s="87"/>
      <c r="Z328" s="87"/>
      <c r="AA328" s="87"/>
      <c r="AB328" s="87"/>
      <c r="AC328" s="87"/>
      <c r="AD328" s="87"/>
      <c r="AE328" s="87"/>
      <c r="AF328" s="87"/>
      <c r="AG328" s="96"/>
      <c r="AH328" s="96"/>
      <c r="AI328" s="87"/>
    </row>
    <row r="329" spans="2:35" x14ac:dyDescent="0.25">
      <c r="B329" s="206">
        <v>41667.166666666664</v>
      </c>
      <c r="C329" s="85">
        <v>4.8600000000000003</v>
      </c>
      <c r="D329" s="86"/>
      <c r="E329" s="86"/>
      <c r="F329" s="87"/>
      <c r="G329" s="87"/>
      <c r="H329" s="87"/>
      <c r="I329" s="87"/>
      <c r="J329" s="96"/>
      <c r="K329" s="87"/>
      <c r="L329" s="87"/>
      <c r="M329" s="87"/>
      <c r="N329" s="87"/>
      <c r="O329" s="87"/>
      <c r="P329" s="94"/>
      <c r="Q329" s="94"/>
      <c r="R329" s="87"/>
      <c r="S329" s="87"/>
      <c r="T329" s="87"/>
      <c r="U329" s="87"/>
      <c r="V329" s="87"/>
      <c r="W329" s="87"/>
      <c r="X329" s="87"/>
      <c r="Y329" s="87"/>
      <c r="Z329" s="87"/>
      <c r="AA329" s="87"/>
      <c r="AB329" s="87"/>
      <c r="AC329" s="87"/>
      <c r="AD329" s="87"/>
      <c r="AE329" s="87"/>
      <c r="AF329" s="87"/>
      <c r="AG329" s="96"/>
      <c r="AH329" s="96"/>
      <c r="AI329" s="87"/>
    </row>
    <row r="330" spans="2:35" x14ac:dyDescent="0.25">
      <c r="B330" s="206">
        <v>41667.25</v>
      </c>
      <c r="C330" s="85">
        <v>4.8600000000000003</v>
      </c>
      <c r="D330" s="86"/>
      <c r="E330" s="86"/>
      <c r="F330" s="87"/>
      <c r="G330" s="87"/>
      <c r="H330" s="87"/>
      <c r="I330" s="87"/>
      <c r="J330" s="96"/>
      <c r="K330" s="87"/>
      <c r="L330" s="87"/>
      <c r="M330" s="87"/>
      <c r="N330" s="87"/>
      <c r="O330" s="87"/>
      <c r="P330" s="94"/>
      <c r="Q330" s="94"/>
      <c r="R330" s="87"/>
      <c r="S330" s="87"/>
      <c r="T330" s="87"/>
      <c r="U330" s="87"/>
      <c r="V330" s="87"/>
      <c r="W330" s="87"/>
      <c r="X330" s="87"/>
      <c r="Y330" s="87"/>
      <c r="Z330" s="87"/>
      <c r="AA330" s="87"/>
      <c r="AB330" s="87"/>
      <c r="AC330" s="87"/>
      <c r="AD330" s="87"/>
      <c r="AE330" s="87"/>
      <c r="AF330" s="87"/>
      <c r="AG330" s="96"/>
      <c r="AH330" s="96"/>
      <c r="AI330" s="87"/>
    </row>
    <row r="331" spans="2:35" x14ac:dyDescent="0.25">
      <c r="B331" s="206">
        <v>41667.333333333336</v>
      </c>
      <c r="C331" s="85">
        <v>4.87</v>
      </c>
      <c r="D331" s="86"/>
      <c r="E331" s="86"/>
      <c r="F331" s="87"/>
      <c r="G331" s="87"/>
      <c r="H331" s="87"/>
      <c r="I331" s="87"/>
      <c r="J331" s="96"/>
      <c r="K331" s="87"/>
      <c r="L331" s="87"/>
      <c r="M331" s="87"/>
      <c r="N331" s="87"/>
      <c r="O331" s="87"/>
      <c r="P331" s="94"/>
      <c r="Q331" s="94"/>
      <c r="R331" s="87"/>
      <c r="S331" s="87"/>
      <c r="T331" s="87"/>
      <c r="U331" s="87"/>
      <c r="V331" s="87"/>
      <c r="W331" s="87"/>
      <c r="X331" s="87"/>
      <c r="Y331" s="87"/>
      <c r="Z331" s="87"/>
      <c r="AA331" s="87"/>
      <c r="AB331" s="87"/>
      <c r="AC331" s="87"/>
      <c r="AD331" s="87"/>
      <c r="AE331" s="87"/>
      <c r="AF331" s="87"/>
      <c r="AG331" s="96"/>
      <c r="AH331" s="96"/>
      <c r="AI331" s="87"/>
    </row>
    <row r="332" spans="2:35" x14ac:dyDescent="0.25">
      <c r="B332" s="206">
        <v>41667.416666666664</v>
      </c>
      <c r="C332" s="85">
        <v>4.84</v>
      </c>
      <c r="D332" s="86">
        <v>4.84</v>
      </c>
      <c r="E332" s="86"/>
      <c r="F332" s="87"/>
      <c r="G332" s="87"/>
      <c r="H332" s="87"/>
      <c r="I332" s="87"/>
      <c r="J332" s="96"/>
      <c r="K332" s="87"/>
      <c r="L332" s="87"/>
      <c r="M332" s="87"/>
      <c r="N332" s="87"/>
      <c r="O332" s="87"/>
      <c r="P332" s="94"/>
      <c r="Q332" s="94"/>
      <c r="R332" s="87"/>
      <c r="S332" s="87"/>
      <c r="T332" s="87"/>
      <c r="U332" s="87"/>
      <c r="V332" s="87"/>
      <c r="W332" s="87"/>
      <c r="X332" s="87"/>
      <c r="Y332" s="87"/>
      <c r="Z332" s="87"/>
      <c r="AA332" s="87"/>
      <c r="AB332" s="87"/>
      <c r="AC332" s="87"/>
      <c r="AD332" s="87"/>
      <c r="AE332" s="87"/>
      <c r="AF332" s="87"/>
      <c r="AG332" s="96"/>
      <c r="AH332" s="96"/>
      <c r="AI332" s="87"/>
    </row>
    <row r="333" spans="2:35" x14ac:dyDescent="0.25">
      <c r="B333" s="206">
        <v>41667.5</v>
      </c>
      <c r="C333" s="85">
        <v>4.84</v>
      </c>
      <c r="D333" s="86"/>
      <c r="E333" s="86"/>
      <c r="F333" s="87"/>
      <c r="G333" s="87"/>
      <c r="H333" s="87"/>
      <c r="I333" s="87"/>
      <c r="J333" s="96"/>
      <c r="K333" s="87"/>
      <c r="L333" s="87"/>
      <c r="M333" s="87"/>
      <c r="N333" s="87"/>
      <c r="O333" s="87"/>
      <c r="P333" s="94"/>
      <c r="Q333" s="94"/>
      <c r="R333" s="87"/>
      <c r="S333" s="87"/>
      <c r="T333" s="87"/>
      <c r="U333" s="87"/>
      <c r="V333" s="87"/>
      <c r="W333" s="87"/>
      <c r="X333" s="87"/>
      <c r="Y333" s="87"/>
      <c r="Z333" s="87"/>
      <c r="AA333" s="87"/>
      <c r="AB333" s="87"/>
      <c r="AC333" s="87"/>
      <c r="AD333" s="87"/>
      <c r="AE333" s="87"/>
      <c r="AF333" s="87"/>
      <c r="AG333" s="96"/>
      <c r="AH333" s="96"/>
      <c r="AI333" s="87"/>
    </row>
    <row r="334" spans="2:35" x14ac:dyDescent="0.25">
      <c r="B334" s="206">
        <v>41667.583333333336</v>
      </c>
      <c r="C334" s="85">
        <v>4.8600000000000003</v>
      </c>
      <c r="D334" s="86"/>
      <c r="E334" s="86"/>
      <c r="F334" s="87"/>
      <c r="G334" s="87"/>
      <c r="H334" s="87"/>
      <c r="I334" s="87"/>
      <c r="J334" s="96"/>
      <c r="K334" s="87"/>
      <c r="L334" s="87"/>
      <c r="M334" s="87"/>
      <c r="N334" s="87"/>
      <c r="O334" s="87"/>
      <c r="P334" s="94"/>
      <c r="Q334" s="94"/>
      <c r="R334" s="87"/>
      <c r="S334" s="87"/>
      <c r="T334" s="87"/>
      <c r="U334" s="87"/>
      <c r="V334" s="87"/>
      <c r="W334" s="87"/>
      <c r="X334" s="87"/>
      <c r="Y334" s="87"/>
      <c r="Z334" s="87"/>
      <c r="AA334" s="87"/>
      <c r="AB334" s="87"/>
      <c r="AC334" s="87"/>
      <c r="AD334" s="87"/>
      <c r="AE334" s="87"/>
      <c r="AF334" s="87"/>
      <c r="AG334" s="96"/>
      <c r="AH334" s="96"/>
      <c r="AI334" s="87"/>
    </row>
    <row r="335" spans="2:35" x14ac:dyDescent="0.25">
      <c r="B335" s="206">
        <v>41667.666666666664</v>
      </c>
      <c r="C335" s="85">
        <v>4.87</v>
      </c>
      <c r="D335" s="86"/>
      <c r="E335" s="86"/>
      <c r="F335" s="87"/>
      <c r="G335" s="87"/>
      <c r="H335" s="87"/>
      <c r="I335" s="87"/>
      <c r="J335" s="96"/>
      <c r="K335" s="87"/>
      <c r="L335" s="87"/>
      <c r="M335" s="87"/>
      <c r="N335" s="87"/>
      <c r="O335" s="87"/>
      <c r="P335" s="94"/>
      <c r="Q335" s="94"/>
      <c r="R335" s="87"/>
      <c r="S335" s="87"/>
      <c r="T335" s="87"/>
      <c r="U335" s="87"/>
      <c r="V335" s="87"/>
      <c r="W335" s="87"/>
      <c r="X335" s="87"/>
      <c r="Y335" s="87"/>
      <c r="Z335" s="87"/>
      <c r="AA335" s="87"/>
      <c r="AB335" s="87"/>
      <c r="AC335" s="87"/>
      <c r="AD335" s="87"/>
      <c r="AE335" s="87"/>
      <c r="AF335" s="87"/>
      <c r="AG335" s="96"/>
      <c r="AH335" s="96"/>
      <c r="AI335" s="87"/>
    </row>
    <row r="336" spans="2:35" x14ac:dyDescent="0.25">
      <c r="B336" s="206">
        <v>41667.75</v>
      </c>
      <c r="C336" s="85">
        <v>4.88</v>
      </c>
      <c r="D336" s="86"/>
      <c r="E336" s="86"/>
      <c r="F336" s="87"/>
      <c r="G336" s="87"/>
      <c r="H336" s="87"/>
      <c r="I336" s="87"/>
      <c r="J336" s="96"/>
      <c r="K336" s="87"/>
      <c r="L336" s="87"/>
      <c r="M336" s="87"/>
      <c r="N336" s="87"/>
      <c r="O336" s="87"/>
      <c r="P336" s="94"/>
      <c r="Q336" s="94"/>
      <c r="R336" s="87"/>
      <c r="S336" s="87"/>
      <c r="T336" s="87"/>
      <c r="U336" s="87"/>
      <c r="V336" s="87"/>
      <c r="W336" s="87"/>
      <c r="X336" s="87"/>
      <c r="Y336" s="87"/>
      <c r="Z336" s="87"/>
      <c r="AA336" s="87"/>
      <c r="AB336" s="87"/>
      <c r="AC336" s="87"/>
      <c r="AD336" s="87"/>
      <c r="AE336" s="87"/>
      <c r="AF336" s="87"/>
      <c r="AG336" s="96"/>
      <c r="AH336" s="96"/>
      <c r="AI336" s="87"/>
    </row>
    <row r="337" spans="2:35" x14ac:dyDescent="0.25">
      <c r="B337" s="206">
        <v>41667.833333333336</v>
      </c>
      <c r="C337" s="85">
        <v>4.97</v>
      </c>
      <c r="D337" s="86"/>
      <c r="E337" s="86"/>
      <c r="F337" s="87"/>
      <c r="G337" s="87"/>
      <c r="H337" s="87"/>
      <c r="I337" s="87"/>
      <c r="J337" s="96"/>
      <c r="K337" s="87"/>
      <c r="L337" s="87"/>
      <c r="M337" s="87"/>
      <c r="N337" s="87"/>
      <c r="O337" s="87"/>
      <c r="P337" s="94"/>
      <c r="Q337" s="94"/>
      <c r="R337" s="87"/>
      <c r="S337" s="87"/>
      <c r="T337" s="87"/>
      <c r="U337" s="87"/>
      <c r="V337" s="87"/>
      <c r="W337" s="87"/>
      <c r="X337" s="87"/>
      <c r="Y337" s="87"/>
      <c r="Z337" s="87"/>
      <c r="AA337" s="87"/>
      <c r="AB337" s="87"/>
      <c r="AC337" s="87"/>
      <c r="AD337" s="87"/>
      <c r="AE337" s="87"/>
      <c r="AF337" s="87"/>
      <c r="AG337" s="96"/>
      <c r="AH337" s="96"/>
      <c r="AI337" s="87"/>
    </row>
    <row r="338" spans="2:35" x14ac:dyDescent="0.25">
      <c r="B338" s="206">
        <v>41667.916666666664</v>
      </c>
      <c r="C338" s="85">
        <v>5.01</v>
      </c>
      <c r="D338" s="86"/>
      <c r="E338" s="86"/>
      <c r="F338" s="87"/>
      <c r="G338" s="87"/>
      <c r="H338" s="87"/>
      <c r="I338" s="87"/>
      <c r="J338" s="96"/>
      <c r="K338" s="87"/>
      <c r="L338" s="87"/>
      <c r="M338" s="87"/>
      <c r="N338" s="87"/>
      <c r="O338" s="87"/>
      <c r="P338" s="94"/>
      <c r="Q338" s="94"/>
      <c r="R338" s="87"/>
      <c r="S338" s="87"/>
      <c r="T338" s="87"/>
      <c r="U338" s="87"/>
      <c r="V338" s="87"/>
      <c r="W338" s="87"/>
      <c r="X338" s="87"/>
      <c r="Y338" s="87"/>
      <c r="Z338" s="87"/>
      <c r="AA338" s="87"/>
      <c r="AB338" s="87"/>
      <c r="AC338" s="87"/>
      <c r="AD338" s="87"/>
      <c r="AE338" s="87"/>
      <c r="AF338" s="87"/>
      <c r="AG338" s="96"/>
      <c r="AH338" s="96"/>
      <c r="AI338" s="87"/>
    </row>
    <row r="339" spans="2:35" x14ac:dyDescent="0.25">
      <c r="B339" s="206">
        <v>41668</v>
      </c>
      <c r="C339" s="85">
        <v>5.03</v>
      </c>
      <c r="D339" s="86"/>
      <c r="E339" s="86"/>
      <c r="F339" s="87"/>
      <c r="G339" s="87"/>
      <c r="H339" s="87"/>
      <c r="I339" s="87"/>
      <c r="J339" s="96"/>
      <c r="K339" s="87"/>
      <c r="L339" s="87"/>
      <c r="M339" s="87"/>
      <c r="N339" s="87"/>
      <c r="O339" s="87"/>
      <c r="P339" s="94"/>
      <c r="Q339" s="94"/>
      <c r="R339" s="87"/>
      <c r="S339" s="87"/>
      <c r="T339" s="87"/>
      <c r="U339" s="87"/>
      <c r="V339" s="87"/>
      <c r="W339" s="87"/>
      <c r="X339" s="87"/>
      <c r="Y339" s="87"/>
      <c r="Z339" s="87"/>
      <c r="AA339" s="87"/>
      <c r="AB339" s="87"/>
      <c r="AC339" s="87"/>
      <c r="AD339" s="87"/>
      <c r="AE339" s="87"/>
      <c r="AF339" s="87"/>
      <c r="AG339" s="96"/>
      <c r="AH339" s="96"/>
      <c r="AI339" s="87"/>
    </row>
    <row r="340" spans="2:35" x14ac:dyDescent="0.25">
      <c r="B340" s="206">
        <v>41668.083333333336</v>
      </c>
      <c r="C340" s="85">
        <v>5.04</v>
      </c>
      <c r="D340" s="86"/>
      <c r="E340" s="86"/>
      <c r="F340" s="87"/>
      <c r="G340" s="87"/>
      <c r="H340" s="87"/>
      <c r="I340" s="87"/>
      <c r="J340" s="96"/>
      <c r="K340" s="87"/>
      <c r="L340" s="87"/>
      <c r="M340" s="87"/>
      <c r="N340" s="87"/>
      <c r="O340" s="87"/>
      <c r="P340" s="94"/>
      <c r="Q340" s="94"/>
      <c r="R340" s="87"/>
      <c r="S340" s="87"/>
      <c r="T340" s="87"/>
      <c r="U340" s="87"/>
      <c r="V340" s="87"/>
      <c r="W340" s="87"/>
      <c r="X340" s="87"/>
      <c r="Y340" s="87"/>
      <c r="Z340" s="87"/>
      <c r="AA340" s="87"/>
      <c r="AB340" s="87"/>
      <c r="AC340" s="87"/>
      <c r="AD340" s="87"/>
      <c r="AE340" s="87"/>
      <c r="AF340" s="87"/>
      <c r="AG340" s="96"/>
      <c r="AH340" s="96"/>
      <c r="AI340" s="87"/>
    </row>
    <row r="341" spans="2:35" x14ac:dyDescent="0.25">
      <c r="B341" s="206">
        <v>41668.166666666664</v>
      </c>
      <c r="C341" s="85">
        <v>5.05</v>
      </c>
      <c r="D341" s="86"/>
      <c r="E341" s="86"/>
      <c r="F341" s="87"/>
      <c r="G341" s="87"/>
      <c r="H341" s="87"/>
      <c r="I341" s="87"/>
      <c r="J341" s="96"/>
      <c r="K341" s="87"/>
      <c r="L341" s="87"/>
      <c r="M341" s="87"/>
      <c r="N341" s="87"/>
      <c r="O341" s="87"/>
      <c r="P341" s="94"/>
      <c r="Q341" s="94"/>
      <c r="R341" s="87"/>
      <c r="S341" s="87"/>
      <c r="T341" s="87"/>
      <c r="U341" s="87"/>
      <c r="V341" s="87"/>
      <c r="W341" s="87"/>
      <c r="X341" s="87"/>
      <c r="Y341" s="87"/>
      <c r="Z341" s="87"/>
      <c r="AA341" s="87"/>
      <c r="AB341" s="87"/>
      <c r="AC341" s="87"/>
      <c r="AD341" s="87"/>
      <c r="AE341" s="87"/>
      <c r="AF341" s="87"/>
      <c r="AG341" s="96"/>
      <c r="AH341" s="96"/>
      <c r="AI341" s="87"/>
    </row>
    <row r="342" spans="2:35" x14ac:dyDescent="0.25">
      <c r="B342" s="206">
        <v>41668.25</v>
      </c>
      <c r="C342" s="85">
        <v>5.0599999999999996</v>
      </c>
      <c r="D342" s="86"/>
      <c r="E342" s="86"/>
      <c r="F342" s="87"/>
      <c r="G342" s="87"/>
      <c r="H342" s="87"/>
      <c r="I342" s="87"/>
      <c r="J342" s="96"/>
      <c r="K342" s="87"/>
      <c r="L342" s="87"/>
      <c r="M342" s="87"/>
      <c r="N342" s="87"/>
      <c r="O342" s="87"/>
      <c r="P342" s="94"/>
      <c r="Q342" s="94"/>
      <c r="R342" s="87"/>
      <c r="S342" s="87"/>
      <c r="T342" s="87"/>
      <c r="U342" s="87"/>
      <c r="V342" s="87"/>
      <c r="W342" s="87"/>
      <c r="X342" s="87"/>
      <c r="Y342" s="87"/>
      <c r="Z342" s="87"/>
      <c r="AA342" s="87"/>
      <c r="AB342" s="87"/>
      <c r="AC342" s="87"/>
      <c r="AD342" s="87"/>
      <c r="AE342" s="87"/>
      <c r="AF342" s="87"/>
      <c r="AG342" s="96"/>
      <c r="AH342" s="96"/>
      <c r="AI342" s="87"/>
    </row>
    <row r="343" spans="2:35" x14ac:dyDescent="0.25">
      <c r="B343" s="206">
        <v>41668.333333333336</v>
      </c>
      <c r="C343" s="85">
        <v>5.0599999999999996</v>
      </c>
      <c r="D343" s="86"/>
      <c r="E343" s="86"/>
      <c r="F343" s="87"/>
      <c r="G343" s="87"/>
      <c r="H343" s="87"/>
      <c r="I343" s="87"/>
      <c r="J343" s="96"/>
      <c r="K343" s="87"/>
      <c r="L343" s="87"/>
      <c r="M343" s="87"/>
      <c r="N343" s="87"/>
      <c r="O343" s="87"/>
      <c r="P343" s="94"/>
      <c r="Q343" s="94"/>
      <c r="R343" s="87"/>
      <c r="S343" s="87"/>
      <c r="T343" s="87"/>
      <c r="U343" s="87"/>
      <c r="V343" s="87"/>
      <c r="W343" s="87"/>
      <c r="X343" s="87"/>
      <c r="Y343" s="87"/>
      <c r="Z343" s="87"/>
      <c r="AA343" s="87"/>
      <c r="AB343" s="87"/>
      <c r="AC343" s="87"/>
      <c r="AD343" s="87"/>
      <c r="AE343" s="87"/>
      <c r="AF343" s="87"/>
      <c r="AG343" s="96"/>
      <c r="AH343" s="96"/>
      <c r="AI343" s="87"/>
    </row>
    <row r="344" spans="2:35" x14ac:dyDescent="0.25">
      <c r="B344" s="206">
        <v>41668.416666666664</v>
      </c>
      <c r="C344" s="85">
        <v>5.0599999999999996</v>
      </c>
      <c r="D344" s="86"/>
      <c r="E344" s="86"/>
      <c r="F344" s="87"/>
      <c r="G344" s="87"/>
      <c r="H344" s="87"/>
      <c r="I344" s="87"/>
      <c r="J344" s="96"/>
      <c r="K344" s="87"/>
      <c r="L344" s="87"/>
      <c r="M344" s="87"/>
      <c r="N344" s="87"/>
      <c r="O344" s="87"/>
      <c r="P344" s="94"/>
      <c r="Q344" s="94"/>
      <c r="R344" s="87"/>
      <c r="S344" s="87"/>
      <c r="T344" s="87"/>
      <c r="U344" s="87"/>
      <c r="V344" s="87"/>
      <c r="W344" s="87"/>
      <c r="X344" s="87"/>
      <c r="Y344" s="87"/>
      <c r="Z344" s="87"/>
      <c r="AA344" s="87"/>
      <c r="AB344" s="87"/>
      <c r="AC344" s="87"/>
      <c r="AD344" s="87"/>
      <c r="AE344" s="87"/>
      <c r="AF344" s="87"/>
      <c r="AG344" s="96"/>
      <c r="AH344" s="96"/>
      <c r="AI344" s="87"/>
    </row>
    <row r="345" spans="2:35" x14ac:dyDescent="0.25">
      <c r="B345" s="206">
        <v>41668.5</v>
      </c>
      <c r="C345" s="85">
        <v>5.0599999999999996</v>
      </c>
      <c r="D345" s="86"/>
      <c r="E345" s="86"/>
      <c r="F345" s="87"/>
      <c r="G345" s="87"/>
      <c r="H345" s="87"/>
      <c r="I345" s="87"/>
      <c r="J345" s="96"/>
      <c r="K345" s="87"/>
      <c r="L345" s="87"/>
      <c r="M345" s="87"/>
      <c r="N345" s="87"/>
      <c r="O345" s="87"/>
      <c r="P345" s="94"/>
      <c r="Q345" s="94"/>
      <c r="R345" s="87"/>
      <c r="S345" s="87"/>
      <c r="T345" s="87"/>
      <c r="U345" s="87"/>
      <c r="V345" s="87"/>
      <c r="W345" s="87"/>
      <c r="X345" s="87"/>
      <c r="Y345" s="87"/>
      <c r="Z345" s="87"/>
      <c r="AA345" s="87"/>
      <c r="AB345" s="87"/>
      <c r="AC345" s="87"/>
      <c r="AD345" s="87"/>
      <c r="AE345" s="87"/>
      <c r="AF345" s="87"/>
      <c r="AG345" s="96"/>
      <c r="AH345" s="96"/>
      <c r="AI345" s="87"/>
    </row>
    <row r="346" spans="2:35" x14ac:dyDescent="0.25">
      <c r="B346" s="206">
        <v>41668.583333333336</v>
      </c>
      <c r="C346" s="85">
        <v>5.05</v>
      </c>
      <c r="D346" s="86"/>
      <c r="E346" s="86"/>
      <c r="F346" s="87"/>
      <c r="G346" s="87"/>
      <c r="H346" s="87"/>
      <c r="I346" s="87"/>
      <c r="J346" s="96"/>
      <c r="K346" s="87"/>
      <c r="L346" s="87"/>
      <c r="M346" s="87"/>
      <c r="N346" s="87"/>
      <c r="O346" s="87"/>
      <c r="P346" s="94"/>
      <c r="Q346" s="94"/>
      <c r="R346" s="87"/>
      <c r="S346" s="87"/>
      <c r="T346" s="87"/>
      <c r="U346" s="87"/>
      <c r="V346" s="87"/>
      <c r="W346" s="87"/>
      <c r="X346" s="87"/>
      <c r="Y346" s="87"/>
      <c r="Z346" s="87"/>
      <c r="AA346" s="87"/>
      <c r="AB346" s="87"/>
      <c r="AC346" s="87"/>
      <c r="AD346" s="87"/>
      <c r="AE346" s="87"/>
      <c r="AF346" s="87"/>
      <c r="AG346" s="96"/>
      <c r="AH346" s="96"/>
      <c r="AI346" s="87"/>
    </row>
    <row r="347" spans="2:35" x14ac:dyDescent="0.25">
      <c r="B347" s="206">
        <v>41668.666666666664</v>
      </c>
      <c r="C347" s="85">
        <v>5.04</v>
      </c>
      <c r="D347" s="86"/>
      <c r="E347" s="86"/>
      <c r="F347" s="87"/>
      <c r="G347" s="87"/>
      <c r="H347" s="87"/>
      <c r="I347" s="87"/>
      <c r="J347" s="96"/>
      <c r="K347" s="87"/>
      <c r="L347" s="87"/>
      <c r="M347" s="87"/>
      <c r="N347" s="87"/>
      <c r="O347" s="87"/>
      <c r="P347" s="94"/>
      <c r="Q347" s="94"/>
      <c r="R347" s="87"/>
      <c r="S347" s="87"/>
      <c r="T347" s="87"/>
      <c r="U347" s="87"/>
      <c r="V347" s="87"/>
      <c r="W347" s="87"/>
      <c r="X347" s="87"/>
      <c r="Y347" s="87"/>
      <c r="Z347" s="87"/>
      <c r="AA347" s="87"/>
      <c r="AB347" s="87"/>
      <c r="AC347" s="87"/>
      <c r="AD347" s="87"/>
      <c r="AE347" s="87"/>
      <c r="AF347" s="87"/>
      <c r="AG347" s="96"/>
      <c r="AH347" s="96"/>
      <c r="AI347" s="87"/>
    </row>
    <row r="348" spans="2:35" x14ac:dyDescent="0.25">
      <c r="B348" s="206">
        <v>41668.75</v>
      </c>
      <c r="C348" s="85">
        <v>5.03</v>
      </c>
      <c r="D348" s="86"/>
      <c r="E348" s="86"/>
      <c r="F348" s="87"/>
      <c r="G348" s="87"/>
      <c r="H348" s="87"/>
      <c r="I348" s="87"/>
      <c r="J348" s="96"/>
      <c r="K348" s="87"/>
      <c r="L348" s="87"/>
      <c r="M348" s="87"/>
      <c r="N348" s="87"/>
      <c r="O348" s="87"/>
      <c r="P348" s="94"/>
      <c r="Q348" s="94"/>
      <c r="R348" s="87"/>
      <c r="S348" s="87"/>
      <c r="T348" s="87"/>
      <c r="U348" s="87"/>
      <c r="V348" s="87"/>
      <c r="W348" s="87"/>
      <c r="X348" s="87"/>
      <c r="Y348" s="87"/>
      <c r="Z348" s="87"/>
      <c r="AA348" s="87"/>
      <c r="AB348" s="87"/>
      <c r="AC348" s="87"/>
      <c r="AD348" s="87"/>
      <c r="AE348" s="87"/>
      <c r="AF348" s="87"/>
      <c r="AG348" s="96"/>
      <c r="AH348" s="96"/>
      <c r="AI348" s="87"/>
    </row>
    <row r="349" spans="2:35" x14ac:dyDescent="0.25">
      <c r="B349" s="206">
        <v>41668.833333333336</v>
      </c>
      <c r="C349" s="85">
        <v>5.03</v>
      </c>
      <c r="D349" s="86"/>
      <c r="E349" s="86"/>
      <c r="F349" s="87"/>
      <c r="G349" s="87"/>
      <c r="H349" s="87"/>
      <c r="I349" s="87"/>
      <c r="J349" s="96"/>
      <c r="K349" s="87"/>
      <c r="L349" s="87"/>
      <c r="M349" s="87"/>
      <c r="N349" s="87"/>
      <c r="O349" s="87"/>
      <c r="P349" s="94"/>
      <c r="Q349" s="94"/>
      <c r="R349" s="87"/>
      <c r="S349" s="87"/>
      <c r="T349" s="87"/>
      <c r="U349" s="87"/>
      <c r="V349" s="87"/>
      <c r="W349" s="87"/>
      <c r="X349" s="87"/>
      <c r="Y349" s="87"/>
      <c r="Z349" s="87"/>
      <c r="AA349" s="87"/>
      <c r="AB349" s="87"/>
      <c r="AC349" s="87"/>
      <c r="AD349" s="87"/>
      <c r="AE349" s="87"/>
      <c r="AF349" s="87"/>
      <c r="AG349" s="96"/>
      <c r="AH349" s="96"/>
      <c r="AI349" s="87"/>
    </row>
    <row r="350" spans="2:35" x14ac:dyDescent="0.25">
      <c r="B350" s="206">
        <v>41668.916666666664</v>
      </c>
      <c r="C350" s="85">
        <v>5.03</v>
      </c>
      <c r="D350" s="86"/>
      <c r="E350" s="86"/>
      <c r="F350" s="87"/>
      <c r="G350" s="87"/>
      <c r="H350" s="87"/>
      <c r="I350" s="87"/>
      <c r="J350" s="96"/>
      <c r="K350" s="87"/>
      <c r="L350" s="87"/>
      <c r="M350" s="87"/>
      <c r="N350" s="87"/>
      <c r="O350" s="87"/>
      <c r="P350" s="94"/>
      <c r="Q350" s="94"/>
      <c r="R350" s="87"/>
      <c r="S350" s="87"/>
      <c r="T350" s="87"/>
      <c r="U350" s="87"/>
      <c r="V350" s="87"/>
      <c r="W350" s="87"/>
      <c r="X350" s="87"/>
      <c r="Y350" s="87"/>
      <c r="Z350" s="87"/>
      <c r="AA350" s="87"/>
      <c r="AB350" s="87"/>
      <c r="AC350" s="87"/>
      <c r="AD350" s="87"/>
      <c r="AE350" s="87"/>
      <c r="AF350" s="87"/>
      <c r="AG350" s="96"/>
      <c r="AH350" s="96"/>
      <c r="AI350" s="87"/>
    </row>
    <row r="351" spans="2:35" x14ac:dyDescent="0.25">
      <c r="B351" s="206">
        <v>41669</v>
      </c>
      <c r="C351" s="85">
        <v>5.04</v>
      </c>
      <c r="D351" s="86"/>
      <c r="E351" s="86"/>
      <c r="F351" s="87"/>
      <c r="G351" s="87"/>
      <c r="H351" s="87"/>
      <c r="I351" s="87"/>
      <c r="J351" s="96"/>
      <c r="K351" s="87"/>
      <c r="L351" s="87"/>
      <c r="M351" s="87"/>
      <c r="N351" s="87"/>
      <c r="O351" s="87"/>
      <c r="P351" s="94"/>
      <c r="Q351" s="94"/>
      <c r="R351" s="87"/>
      <c r="S351" s="87"/>
      <c r="T351" s="87"/>
      <c r="U351" s="87"/>
      <c r="V351" s="87"/>
      <c r="W351" s="87"/>
      <c r="X351" s="87"/>
      <c r="Y351" s="87"/>
      <c r="Z351" s="87"/>
      <c r="AA351" s="87"/>
      <c r="AB351" s="87"/>
      <c r="AC351" s="87"/>
      <c r="AD351" s="87"/>
      <c r="AE351" s="87"/>
      <c r="AF351" s="87"/>
      <c r="AG351" s="96"/>
      <c r="AH351" s="96"/>
      <c r="AI351" s="87"/>
    </row>
    <row r="352" spans="2:35" x14ac:dyDescent="0.25">
      <c r="B352" s="206">
        <v>41669.083333333336</v>
      </c>
      <c r="C352" s="85">
        <v>5.05</v>
      </c>
      <c r="D352" s="86"/>
      <c r="E352" s="86"/>
      <c r="F352" s="87"/>
      <c r="G352" s="87"/>
      <c r="H352" s="87"/>
      <c r="I352" s="87"/>
      <c r="J352" s="96"/>
      <c r="K352" s="87"/>
      <c r="L352" s="87"/>
      <c r="M352" s="87"/>
      <c r="N352" s="87"/>
      <c r="O352" s="87"/>
      <c r="P352" s="94"/>
      <c r="Q352" s="94"/>
      <c r="R352" s="87"/>
      <c r="S352" s="87"/>
      <c r="T352" s="87"/>
      <c r="U352" s="87"/>
      <c r="V352" s="87"/>
      <c r="W352" s="87"/>
      <c r="X352" s="87"/>
      <c r="Y352" s="87"/>
      <c r="Z352" s="87"/>
      <c r="AA352" s="87"/>
      <c r="AB352" s="87"/>
      <c r="AC352" s="87"/>
      <c r="AD352" s="87"/>
      <c r="AE352" s="87"/>
      <c r="AF352" s="87"/>
      <c r="AG352" s="96"/>
      <c r="AH352" s="96"/>
      <c r="AI352" s="87"/>
    </row>
    <row r="353" spans="2:35" x14ac:dyDescent="0.25">
      <c r="B353" s="206">
        <v>41669.166666666664</v>
      </c>
      <c r="C353" s="85">
        <v>5.05</v>
      </c>
      <c r="D353" s="86"/>
      <c r="E353" s="86"/>
      <c r="F353" s="87"/>
      <c r="G353" s="87"/>
      <c r="H353" s="87"/>
      <c r="I353" s="87"/>
      <c r="J353" s="96"/>
      <c r="K353" s="87"/>
      <c r="L353" s="87"/>
      <c r="M353" s="87"/>
      <c r="N353" s="87"/>
      <c r="O353" s="87"/>
      <c r="P353" s="94"/>
      <c r="Q353" s="94"/>
      <c r="R353" s="87"/>
      <c r="S353" s="87"/>
      <c r="T353" s="87"/>
      <c r="U353" s="87"/>
      <c r="V353" s="87"/>
      <c r="W353" s="87"/>
      <c r="X353" s="87"/>
      <c r="Y353" s="87"/>
      <c r="Z353" s="87"/>
      <c r="AA353" s="87"/>
      <c r="AB353" s="87"/>
      <c r="AC353" s="87"/>
      <c r="AD353" s="87"/>
      <c r="AE353" s="87"/>
      <c r="AF353" s="87"/>
      <c r="AG353" s="96"/>
      <c r="AH353" s="96"/>
      <c r="AI353" s="87"/>
    </row>
    <row r="354" spans="2:35" x14ac:dyDescent="0.25">
      <c r="B354" s="206">
        <v>41669.25</v>
      </c>
      <c r="C354" s="85">
        <v>5.08</v>
      </c>
      <c r="D354" s="86"/>
      <c r="E354" s="86"/>
      <c r="F354" s="87"/>
      <c r="G354" s="87"/>
      <c r="H354" s="87"/>
      <c r="I354" s="87"/>
      <c r="J354" s="96"/>
      <c r="K354" s="87"/>
      <c r="L354" s="87"/>
      <c r="M354" s="87"/>
      <c r="N354" s="87"/>
      <c r="O354" s="87"/>
      <c r="P354" s="94"/>
      <c r="Q354" s="94"/>
      <c r="R354" s="87"/>
      <c r="S354" s="87"/>
      <c r="T354" s="87"/>
      <c r="U354" s="87"/>
      <c r="V354" s="87"/>
      <c r="W354" s="87"/>
      <c r="X354" s="87"/>
      <c r="Y354" s="87"/>
      <c r="Z354" s="87"/>
      <c r="AA354" s="87"/>
      <c r="AB354" s="87"/>
      <c r="AC354" s="87"/>
      <c r="AD354" s="87"/>
      <c r="AE354" s="87"/>
      <c r="AF354" s="87"/>
      <c r="AG354" s="96"/>
      <c r="AH354" s="96"/>
      <c r="AI354" s="87"/>
    </row>
    <row r="355" spans="2:35" x14ac:dyDescent="0.25">
      <c r="B355" s="206">
        <v>41669.333333333336</v>
      </c>
      <c r="C355" s="85">
        <v>5.0999999999999996</v>
      </c>
      <c r="D355" s="86"/>
      <c r="E355" s="86"/>
      <c r="F355" s="87"/>
      <c r="G355" s="87"/>
      <c r="H355" s="87"/>
      <c r="I355" s="87"/>
      <c r="J355" s="96"/>
      <c r="K355" s="87"/>
      <c r="L355" s="87"/>
      <c r="M355" s="87"/>
      <c r="N355" s="87"/>
      <c r="O355" s="87"/>
      <c r="P355" s="94"/>
      <c r="Q355" s="94"/>
      <c r="R355" s="87"/>
      <c r="S355" s="87"/>
      <c r="T355" s="87"/>
      <c r="U355" s="87"/>
      <c r="V355" s="87"/>
      <c r="W355" s="87"/>
      <c r="X355" s="87"/>
      <c r="Y355" s="87"/>
      <c r="Z355" s="87"/>
      <c r="AA355" s="87"/>
      <c r="AB355" s="87"/>
      <c r="AC355" s="87"/>
      <c r="AD355" s="87"/>
      <c r="AE355" s="87"/>
      <c r="AF355" s="87"/>
      <c r="AG355" s="96"/>
      <c r="AH355" s="96"/>
      <c r="AI355" s="87"/>
    </row>
    <row r="356" spans="2:35" x14ac:dyDescent="0.25">
      <c r="B356" s="206">
        <v>41669.416666666664</v>
      </c>
      <c r="C356" s="85">
        <v>5.12</v>
      </c>
      <c r="D356" s="86"/>
      <c r="E356" s="86"/>
      <c r="F356" s="87"/>
      <c r="G356" s="87"/>
      <c r="H356" s="87"/>
      <c r="I356" s="87"/>
      <c r="J356" s="96"/>
      <c r="K356" s="87"/>
      <c r="L356" s="87"/>
      <c r="M356" s="87"/>
      <c r="N356" s="87"/>
      <c r="O356" s="87"/>
      <c r="P356" s="94"/>
      <c r="Q356" s="94"/>
      <c r="R356" s="87"/>
      <c r="S356" s="87"/>
      <c r="T356" s="87"/>
      <c r="U356" s="87"/>
      <c r="V356" s="87"/>
      <c r="W356" s="87"/>
      <c r="X356" s="87"/>
      <c r="Y356" s="87"/>
      <c r="Z356" s="87"/>
      <c r="AA356" s="87"/>
      <c r="AB356" s="87"/>
      <c r="AC356" s="87"/>
      <c r="AD356" s="87"/>
      <c r="AE356" s="87"/>
      <c r="AF356" s="87"/>
      <c r="AG356" s="96"/>
      <c r="AH356" s="96"/>
      <c r="AI356" s="87"/>
    </row>
    <row r="357" spans="2:35" x14ac:dyDescent="0.25">
      <c r="B357" s="206">
        <v>41669.5</v>
      </c>
      <c r="C357" s="85">
        <v>5.13</v>
      </c>
      <c r="D357" s="86"/>
      <c r="E357" s="86"/>
      <c r="F357" s="87"/>
      <c r="G357" s="87"/>
      <c r="H357" s="87"/>
      <c r="I357" s="87"/>
      <c r="J357" s="96"/>
      <c r="K357" s="87"/>
      <c r="L357" s="87"/>
      <c r="M357" s="87"/>
      <c r="N357" s="87"/>
      <c r="O357" s="87"/>
      <c r="P357" s="94"/>
      <c r="Q357" s="94"/>
      <c r="R357" s="87"/>
      <c r="S357" s="87"/>
      <c r="T357" s="87"/>
      <c r="U357" s="87"/>
      <c r="V357" s="87"/>
      <c r="W357" s="87"/>
      <c r="X357" s="87"/>
      <c r="Y357" s="87"/>
      <c r="Z357" s="87"/>
      <c r="AA357" s="87"/>
      <c r="AB357" s="87"/>
      <c r="AC357" s="87"/>
      <c r="AD357" s="87"/>
      <c r="AE357" s="87"/>
      <c r="AF357" s="87"/>
      <c r="AG357" s="96"/>
      <c r="AH357" s="96"/>
      <c r="AI357" s="87"/>
    </row>
    <row r="358" spans="2:35" x14ac:dyDescent="0.25">
      <c r="B358" s="206">
        <v>41669.583333333336</v>
      </c>
      <c r="C358" s="85">
        <v>5.15</v>
      </c>
      <c r="D358" s="86"/>
      <c r="E358" s="86"/>
      <c r="F358" s="87"/>
      <c r="G358" s="87"/>
      <c r="H358" s="87"/>
      <c r="I358" s="87"/>
      <c r="J358" s="96"/>
      <c r="K358" s="87"/>
      <c r="L358" s="87"/>
      <c r="M358" s="87"/>
      <c r="N358" s="87"/>
      <c r="O358" s="87"/>
      <c r="P358" s="94"/>
      <c r="Q358" s="94"/>
      <c r="R358" s="87"/>
      <c r="S358" s="87"/>
      <c r="T358" s="87"/>
      <c r="U358" s="87"/>
      <c r="V358" s="87"/>
      <c r="W358" s="87"/>
      <c r="X358" s="87"/>
      <c r="Y358" s="87"/>
      <c r="Z358" s="87"/>
      <c r="AA358" s="87"/>
      <c r="AB358" s="87"/>
      <c r="AC358" s="87"/>
      <c r="AD358" s="87"/>
      <c r="AE358" s="87"/>
      <c r="AF358" s="87"/>
      <c r="AG358" s="96"/>
      <c r="AH358" s="96"/>
      <c r="AI358" s="87"/>
    </row>
    <row r="359" spans="2:35" x14ac:dyDescent="0.25">
      <c r="B359" s="206">
        <v>41669.666666666664</v>
      </c>
      <c r="C359" s="85">
        <v>5.17</v>
      </c>
      <c r="D359" s="86"/>
      <c r="E359" s="86"/>
      <c r="F359" s="87"/>
      <c r="G359" s="87"/>
      <c r="H359" s="87"/>
      <c r="I359" s="87"/>
      <c r="J359" s="96"/>
      <c r="K359" s="87"/>
      <c r="L359" s="87"/>
      <c r="M359" s="87"/>
      <c r="N359" s="87"/>
      <c r="O359" s="87"/>
      <c r="P359" s="94"/>
      <c r="Q359" s="94"/>
      <c r="R359" s="87"/>
      <c r="S359" s="87"/>
      <c r="T359" s="87"/>
      <c r="U359" s="87"/>
      <c r="V359" s="87"/>
      <c r="W359" s="87"/>
      <c r="X359" s="87"/>
      <c r="Y359" s="87"/>
      <c r="Z359" s="87"/>
      <c r="AA359" s="87"/>
      <c r="AB359" s="87"/>
      <c r="AC359" s="87"/>
      <c r="AD359" s="87"/>
      <c r="AE359" s="87"/>
      <c r="AF359" s="87"/>
      <c r="AG359" s="96"/>
      <c r="AH359" s="96"/>
      <c r="AI359" s="87"/>
    </row>
    <row r="360" spans="2:35" x14ac:dyDescent="0.25">
      <c r="B360" s="206">
        <v>41669.75</v>
      </c>
      <c r="C360" s="85">
        <v>5.17</v>
      </c>
      <c r="D360" s="86"/>
      <c r="E360" s="86"/>
      <c r="F360" s="87"/>
      <c r="G360" s="87"/>
      <c r="H360" s="87"/>
      <c r="I360" s="87"/>
      <c r="J360" s="96"/>
      <c r="K360" s="87"/>
      <c r="L360" s="87"/>
      <c r="M360" s="87"/>
      <c r="N360" s="87"/>
      <c r="O360" s="87"/>
      <c r="P360" s="94"/>
      <c r="Q360" s="94"/>
      <c r="R360" s="87"/>
      <c r="S360" s="87"/>
      <c r="T360" s="87"/>
      <c r="U360" s="87"/>
      <c r="V360" s="87"/>
      <c r="W360" s="87"/>
      <c r="X360" s="87"/>
      <c r="Y360" s="87"/>
      <c r="Z360" s="87"/>
      <c r="AA360" s="87"/>
      <c r="AB360" s="87"/>
      <c r="AC360" s="87"/>
      <c r="AD360" s="87"/>
      <c r="AE360" s="87"/>
      <c r="AF360" s="87"/>
      <c r="AG360" s="96"/>
      <c r="AH360" s="96"/>
      <c r="AI360" s="87"/>
    </row>
    <row r="361" spans="2:35" x14ac:dyDescent="0.25">
      <c r="B361" s="206">
        <v>41669.833333333336</v>
      </c>
      <c r="C361" s="85">
        <v>5.17</v>
      </c>
      <c r="D361" s="86"/>
      <c r="E361" s="86"/>
      <c r="F361" s="87"/>
      <c r="G361" s="87"/>
      <c r="H361" s="87"/>
      <c r="I361" s="87"/>
      <c r="J361" s="96"/>
      <c r="K361" s="87"/>
      <c r="L361" s="87"/>
      <c r="M361" s="87"/>
      <c r="N361" s="87"/>
      <c r="O361" s="87"/>
      <c r="P361" s="94"/>
      <c r="Q361" s="94"/>
      <c r="R361" s="87"/>
      <c r="S361" s="87"/>
      <c r="T361" s="87"/>
      <c r="U361" s="87"/>
      <c r="V361" s="87"/>
      <c r="W361" s="87"/>
      <c r="X361" s="87"/>
      <c r="Y361" s="87"/>
      <c r="Z361" s="87"/>
      <c r="AA361" s="87"/>
      <c r="AB361" s="87"/>
      <c r="AC361" s="87"/>
      <c r="AD361" s="87"/>
      <c r="AE361" s="87"/>
      <c r="AF361" s="87"/>
      <c r="AG361" s="96"/>
      <c r="AH361" s="96"/>
      <c r="AI361" s="87"/>
    </row>
    <row r="362" spans="2:35" x14ac:dyDescent="0.25">
      <c r="B362" s="206">
        <v>41669.916666666664</v>
      </c>
      <c r="C362" s="85">
        <v>5.17</v>
      </c>
      <c r="D362" s="86"/>
      <c r="E362" s="86"/>
      <c r="F362" s="87"/>
      <c r="G362" s="87"/>
      <c r="H362" s="87"/>
      <c r="I362" s="87"/>
      <c r="J362" s="96"/>
      <c r="K362" s="87"/>
      <c r="L362" s="87"/>
      <c r="M362" s="87"/>
      <c r="N362" s="87"/>
      <c r="O362" s="87"/>
      <c r="P362" s="94"/>
      <c r="Q362" s="94"/>
      <c r="R362" s="87"/>
      <c r="S362" s="87"/>
      <c r="T362" s="87"/>
      <c r="U362" s="87"/>
      <c r="V362" s="87"/>
      <c r="W362" s="87"/>
      <c r="X362" s="87"/>
      <c r="Y362" s="87"/>
      <c r="Z362" s="87"/>
      <c r="AA362" s="87"/>
      <c r="AB362" s="87"/>
      <c r="AC362" s="87"/>
      <c r="AD362" s="87"/>
      <c r="AE362" s="87"/>
      <c r="AF362" s="87"/>
      <c r="AG362" s="96"/>
      <c r="AH362" s="96"/>
      <c r="AI362" s="87"/>
    </row>
    <row r="363" spans="2:35" x14ac:dyDescent="0.25">
      <c r="B363" s="206">
        <v>41670</v>
      </c>
      <c r="C363" s="85">
        <v>5.17</v>
      </c>
      <c r="D363" s="86"/>
      <c r="E363" s="86"/>
      <c r="F363" s="87"/>
      <c r="G363" s="87"/>
      <c r="H363" s="87"/>
      <c r="I363" s="87"/>
      <c r="J363" s="96"/>
      <c r="K363" s="87"/>
      <c r="L363" s="87"/>
      <c r="M363" s="87"/>
      <c r="N363" s="87"/>
      <c r="O363" s="87"/>
      <c r="P363" s="94"/>
      <c r="Q363" s="94"/>
      <c r="R363" s="87"/>
      <c r="S363" s="87"/>
      <c r="T363" s="87"/>
      <c r="U363" s="87"/>
      <c r="V363" s="87"/>
      <c r="W363" s="87"/>
      <c r="X363" s="87"/>
      <c r="Y363" s="87"/>
      <c r="Z363" s="87"/>
      <c r="AA363" s="87"/>
      <c r="AB363" s="87"/>
      <c r="AC363" s="87"/>
      <c r="AD363" s="87"/>
      <c r="AE363" s="87"/>
      <c r="AF363" s="87"/>
      <c r="AG363" s="96"/>
      <c r="AH363" s="96"/>
      <c r="AI363" s="87"/>
    </row>
    <row r="364" spans="2:35" x14ac:dyDescent="0.25">
      <c r="B364" s="206">
        <v>41670.083333333336</v>
      </c>
      <c r="C364" s="85">
        <v>5.17</v>
      </c>
      <c r="D364" s="86"/>
      <c r="E364" s="86"/>
      <c r="F364" s="87"/>
      <c r="G364" s="87"/>
      <c r="H364" s="87"/>
      <c r="I364" s="87"/>
      <c r="J364" s="96"/>
      <c r="K364" s="87"/>
      <c r="L364" s="87"/>
      <c r="M364" s="87"/>
      <c r="N364" s="87"/>
      <c r="O364" s="87"/>
      <c r="P364" s="94"/>
      <c r="Q364" s="94"/>
      <c r="R364" s="87"/>
      <c r="S364" s="87"/>
      <c r="T364" s="87"/>
      <c r="U364" s="87"/>
      <c r="V364" s="87"/>
      <c r="W364" s="87"/>
      <c r="X364" s="87"/>
      <c r="Y364" s="87"/>
      <c r="Z364" s="87"/>
      <c r="AA364" s="87"/>
      <c r="AB364" s="87"/>
      <c r="AC364" s="87"/>
      <c r="AD364" s="87"/>
      <c r="AE364" s="87"/>
      <c r="AF364" s="87"/>
      <c r="AG364" s="96"/>
      <c r="AH364" s="96"/>
      <c r="AI364" s="87"/>
    </row>
    <row r="365" spans="2:35" x14ac:dyDescent="0.25">
      <c r="B365" s="206">
        <v>41670.166666666664</v>
      </c>
      <c r="C365" s="85">
        <v>5.17</v>
      </c>
      <c r="D365" s="86"/>
      <c r="E365" s="86"/>
      <c r="F365" s="87"/>
      <c r="G365" s="87"/>
      <c r="H365" s="87"/>
      <c r="I365" s="87"/>
      <c r="J365" s="96"/>
      <c r="K365" s="87"/>
      <c r="L365" s="87"/>
      <c r="M365" s="87"/>
      <c r="N365" s="87"/>
      <c r="O365" s="87"/>
      <c r="P365" s="94"/>
      <c r="Q365" s="94"/>
      <c r="R365" s="87"/>
      <c r="S365" s="87"/>
      <c r="T365" s="87"/>
      <c r="U365" s="87"/>
      <c r="V365" s="87"/>
      <c r="W365" s="87"/>
      <c r="X365" s="87"/>
      <c r="Y365" s="87"/>
      <c r="Z365" s="87"/>
      <c r="AA365" s="87"/>
      <c r="AB365" s="87"/>
      <c r="AC365" s="87"/>
      <c r="AD365" s="87"/>
      <c r="AE365" s="87"/>
      <c r="AF365" s="87"/>
      <c r="AG365" s="96"/>
      <c r="AH365" s="96"/>
      <c r="AI365" s="87"/>
    </row>
    <row r="366" spans="2:35" x14ac:dyDescent="0.25">
      <c r="B366" s="206">
        <v>41670.25</v>
      </c>
      <c r="C366" s="85">
        <v>5.18</v>
      </c>
      <c r="D366" s="86"/>
      <c r="E366" s="86"/>
      <c r="F366" s="87"/>
      <c r="G366" s="87"/>
      <c r="H366" s="87"/>
      <c r="I366" s="87"/>
      <c r="J366" s="96"/>
      <c r="K366" s="87"/>
      <c r="L366" s="87"/>
      <c r="M366" s="87"/>
      <c r="N366" s="87"/>
      <c r="O366" s="87"/>
      <c r="P366" s="94"/>
      <c r="Q366" s="94"/>
      <c r="R366" s="87"/>
      <c r="S366" s="87"/>
      <c r="T366" s="87"/>
      <c r="U366" s="87"/>
      <c r="V366" s="87"/>
      <c r="W366" s="87"/>
      <c r="X366" s="87"/>
      <c r="Y366" s="87"/>
      <c r="Z366" s="87"/>
      <c r="AA366" s="87"/>
      <c r="AB366" s="87"/>
      <c r="AC366" s="87"/>
      <c r="AD366" s="87"/>
      <c r="AE366" s="87"/>
      <c r="AF366" s="87"/>
      <c r="AG366" s="96"/>
      <c r="AH366" s="96"/>
      <c r="AI366" s="87"/>
    </row>
    <row r="367" spans="2:35" x14ac:dyDescent="0.25">
      <c r="B367" s="206">
        <v>41670.333333333336</v>
      </c>
      <c r="C367" s="85">
        <v>5.18</v>
      </c>
      <c r="D367" s="86"/>
      <c r="E367" s="86"/>
      <c r="F367" s="87"/>
      <c r="G367" s="87"/>
      <c r="H367" s="87"/>
      <c r="I367" s="87"/>
      <c r="J367" s="96"/>
      <c r="K367" s="87"/>
      <c r="L367" s="87"/>
      <c r="M367" s="87"/>
      <c r="N367" s="87"/>
      <c r="O367" s="87"/>
      <c r="P367" s="94"/>
      <c r="Q367" s="94"/>
      <c r="R367" s="87"/>
      <c r="S367" s="87"/>
      <c r="T367" s="87"/>
      <c r="U367" s="87"/>
      <c r="V367" s="87"/>
      <c r="W367" s="87"/>
      <c r="X367" s="87"/>
      <c r="Y367" s="87"/>
      <c r="Z367" s="87"/>
      <c r="AA367" s="87"/>
      <c r="AB367" s="87"/>
      <c r="AC367" s="87"/>
      <c r="AD367" s="87"/>
      <c r="AE367" s="87"/>
      <c r="AF367" s="87"/>
      <c r="AG367" s="96"/>
      <c r="AH367" s="96"/>
      <c r="AI367" s="87"/>
    </row>
    <row r="368" spans="2:35" x14ac:dyDescent="0.25">
      <c r="B368" s="206">
        <v>41670.416666666664</v>
      </c>
      <c r="C368" s="85">
        <v>5.18</v>
      </c>
      <c r="D368" s="86"/>
      <c r="E368" s="86"/>
      <c r="F368" s="87"/>
      <c r="G368" s="87"/>
      <c r="H368" s="87"/>
      <c r="I368" s="87"/>
      <c r="J368" s="96"/>
      <c r="K368" s="87"/>
      <c r="L368" s="87"/>
      <c r="M368" s="87"/>
      <c r="N368" s="87"/>
      <c r="O368" s="87"/>
      <c r="P368" s="94"/>
      <c r="Q368" s="94"/>
      <c r="R368" s="87"/>
      <c r="S368" s="87"/>
      <c r="T368" s="87"/>
      <c r="U368" s="87"/>
      <c r="V368" s="87"/>
      <c r="W368" s="87"/>
      <c r="X368" s="87"/>
      <c r="Y368" s="87"/>
      <c r="Z368" s="87"/>
      <c r="AA368" s="87"/>
      <c r="AB368" s="87"/>
      <c r="AC368" s="87"/>
      <c r="AD368" s="87"/>
      <c r="AE368" s="87"/>
      <c r="AF368" s="87"/>
      <c r="AG368" s="96"/>
      <c r="AH368" s="96"/>
      <c r="AI368" s="87"/>
    </row>
    <row r="369" spans="2:35" x14ac:dyDescent="0.25">
      <c r="B369" s="206">
        <v>41670.5</v>
      </c>
      <c r="C369" s="85">
        <v>5.19</v>
      </c>
      <c r="D369" s="86"/>
      <c r="E369" s="86"/>
      <c r="F369" s="87"/>
      <c r="G369" s="87"/>
      <c r="H369" s="87"/>
      <c r="I369" s="87"/>
      <c r="J369" s="96"/>
      <c r="K369" s="87"/>
      <c r="L369" s="87"/>
      <c r="M369" s="87"/>
      <c r="N369" s="87"/>
      <c r="O369" s="87"/>
      <c r="P369" s="94"/>
      <c r="Q369" s="94"/>
      <c r="R369" s="87"/>
      <c r="S369" s="87"/>
      <c r="T369" s="87"/>
      <c r="U369" s="87"/>
      <c r="V369" s="87"/>
      <c r="W369" s="87"/>
      <c r="X369" s="87"/>
      <c r="Y369" s="87"/>
      <c r="Z369" s="87"/>
      <c r="AA369" s="87"/>
      <c r="AB369" s="87"/>
      <c r="AC369" s="87"/>
      <c r="AD369" s="87"/>
      <c r="AE369" s="87"/>
      <c r="AF369" s="87"/>
      <c r="AG369" s="96"/>
      <c r="AH369" s="96"/>
      <c r="AI369" s="87"/>
    </row>
    <row r="370" spans="2:35" x14ac:dyDescent="0.25">
      <c r="B370" s="206">
        <v>41670.583333333336</v>
      </c>
      <c r="C370" s="85">
        <v>5.19</v>
      </c>
      <c r="D370" s="86"/>
      <c r="E370" s="86"/>
      <c r="F370" s="87"/>
      <c r="G370" s="87"/>
      <c r="H370" s="87"/>
      <c r="I370" s="87"/>
      <c r="J370" s="96"/>
      <c r="K370" s="87"/>
      <c r="L370" s="87"/>
      <c r="M370" s="87"/>
      <c r="N370" s="87"/>
      <c r="O370" s="87"/>
      <c r="P370" s="94"/>
      <c r="Q370" s="94"/>
      <c r="R370" s="87"/>
      <c r="S370" s="87"/>
      <c r="T370" s="87"/>
      <c r="U370" s="87"/>
      <c r="V370" s="87"/>
      <c r="W370" s="87"/>
      <c r="X370" s="87"/>
      <c r="Y370" s="87"/>
      <c r="Z370" s="87"/>
      <c r="AA370" s="87"/>
      <c r="AB370" s="87"/>
      <c r="AC370" s="87"/>
      <c r="AD370" s="87"/>
      <c r="AE370" s="87"/>
      <c r="AF370" s="87"/>
      <c r="AG370" s="96"/>
      <c r="AH370" s="96"/>
      <c r="AI370" s="87"/>
    </row>
    <row r="371" spans="2:35" x14ac:dyDescent="0.25">
      <c r="B371" s="206">
        <v>41670.666666666664</v>
      </c>
      <c r="C371" s="85">
        <v>5.18</v>
      </c>
      <c r="D371" s="86"/>
      <c r="E371" s="86"/>
      <c r="F371" s="87"/>
      <c r="G371" s="87"/>
      <c r="H371" s="87"/>
      <c r="I371" s="87"/>
      <c r="J371" s="96"/>
      <c r="K371" s="87"/>
      <c r="L371" s="87"/>
      <c r="M371" s="87"/>
      <c r="N371" s="87"/>
      <c r="O371" s="87"/>
      <c r="P371" s="94"/>
      <c r="Q371" s="94"/>
      <c r="R371" s="87"/>
      <c r="S371" s="87"/>
      <c r="T371" s="87"/>
      <c r="U371" s="87"/>
      <c r="V371" s="87"/>
      <c r="W371" s="87"/>
      <c r="X371" s="87"/>
      <c r="Y371" s="87"/>
      <c r="Z371" s="87"/>
      <c r="AA371" s="87"/>
      <c r="AB371" s="87"/>
      <c r="AC371" s="87"/>
      <c r="AD371" s="87"/>
      <c r="AE371" s="87"/>
      <c r="AF371" s="87"/>
      <c r="AG371" s="96"/>
      <c r="AH371" s="96"/>
      <c r="AI371" s="87"/>
    </row>
    <row r="372" spans="2:35" x14ac:dyDescent="0.25">
      <c r="B372" s="206">
        <v>41670.75</v>
      </c>
      <c r="C372" s="85">
        <v>5.18</v>
      </c>
      <c r="D372" s="86"/>
      <c r="E372" s="86"/>
      <c r="F372" s="87"/>
      <c r="G372" s="87"/>
      <c r="H372" s="87"/>
      <c r="I372" s="87"/>
      <c r="J372" s="96"/>
      <c r="K372" s="87"/>
      <c r="L372" s="87"/>
      <c r="M372" s="87"/>
      <c r="N372" s="87"/>
      <c r="O372" s="87"/>
      <c r="P372" s="94"/>
      <c r="Q372" s="94"/>
      <c r="R372" s="87"/>
      <c r="S372" s="87"/>
      <c r="T372" s="87"/>
      <c r="U372" s="87"/>
      <c r="V372" s="87"/>
      <c r="W372" s="87"/>
      <c r="X372" s="87"/>
      <c r="Y372" s="87"/>
      <c r="Z372" s="87"/>
      <c r="AA372" s="87"/>
      <c r="AB372" s="87"/>
      <c r="AC372" s="87"/>
      <c r="AD372" s="87"/>
      <c r="AE372" s="87"/>
      <c r="AF372" s="87"/>
      <c r="AG372" s="96"/>
      <c r="AH372" s="96"/>
      <c r="AI372" s="87"/>
    </row>
    <row r="373" spans="2:35" x14ac:dyDescent="0.25">
      <c r="B373" s="206">
        <v>41670.833333333336</v>
      </c>
      <c r="C373" s="85">
        <v>5.17</v>
      </c>
      <c r="D373" s="86"/>
      <c r="E373" s="86"/>
      <c r="F373" s="87"/>
      <c r="G373" s="87"/>
      <c r="H373" s="87"/>
      <c r="I373" s="87"/>
      <c r="J373" s="96"/>
      <c r="K373" s="87"/>
      <c r="L373" s="87"/>
      <c r="M373" s="87"/>
      <c r="N373" s="87"/>
      <c r="O373" s="87"/>
      <c r="P373" s="94"/>
      <c r="Q373" s="94"/>
      <c r="R373" s="87"/>
      <c r="S373" s="87"/>
      <c r="T373" s="87"/>
      <c r="U373" s="87"/>
      <c r="V373" s="87"/>
      <c r="W373" s="87"/>
      <c r="X373" s="87"/>
      <c r="Y373" s="87"/>
      <c r="Z373" s="87"/>
      <c r="AA373" s="87"/>
      <c r="AB373" s="87"/>
      <c r="AC373" s="87"/>
      <c r="AD373" s="87"/>
      <c r="AE373" s="87"/>
      <c r="AF373" s="87"/>
      <c r="AG373" s="96"/>
      <c r="AH373" s="96"/>
      <c r="AI373" s="87"/>
    </row>
    <row r="374" spans="2:35" x14ac:dyDescent="0.25">
      <c r="B374" s="206">
        <v>41670.916666666664</v>
      </c>
      <c r="C374" s="85">
        <v>5.16</v>
      </c>
      <c r="D374" s="86"/>
      <c r="E374" s="86"/>
      <c r="F374" s="87"/>
      <c r="G374" s="87"/>
      <c r="H374" s="87"/>
      <c r="I374" s="87"/>
      <c r="J374" s="96"/>
      <c r="K374" s="87"/>
      <c r="L374" s="87"/>
      <c r="M374" s="87"/>
      <c r="N374" s="87"/>
      <c r="O374" s="87"/>
      <c r="P374" s="94"/>
      <c r="Q374" s="94"/>
      <c r="R374" s="87"/>
      <c r="S374" s="87"/>
      <c r="T374" s="87"/>
      <c r="U374" s="87"/>
      <c r="V374" s="87"/>
      <c r="W374" s="87"/>
      <c r="X374" s="87"/>
      <c r="Y374" s="87"/>
      <c r="Z374" s="87"/>
      <c r="AA374" s="87"/>
      <c r="AB374" s="87"/>
      <c r="AC374" s="87"/>
      <c r="AD374" s="87"/>
      <c r="AE374" s="87"/>
      <c r="AF374" s="87"/>
      <c r="AG374" s="96"/>
      <c r="AH374" s="96"/>
      <c r="AI374" s="87"/>
    </row>
    <row r="375" spans="2:35" x14ac:dyDescent="0.25">
      <c r="B375" s="206">
        <v>41671</v>
      </c>
      <c r="C375" s="85">
        <v>5.16</v>
      </c>
      <c r="D375" s="86"/>
      <c r="E375" s="86"/>
      <c r="F375" s="87"/>
      <c r="G375" s="87"/>
      <c r="H375" s="87"/>
      <c r="I375" s="87"/>
      <c r="J375" s="96"/>
      <c r="K375" s="87"/>
      <c r="L375" s="87"/>
      <c r="M375" s="87"/>
      <c r="N375" s="87"/>
      <c r="O375" s="87"/>
      <c r="P375" s="94"/>
      <c r="Q375" s="94"/>
      <c r="R375" s="87"/>
      <c r="S375" s="87"/>
      <c r="T375" s="87"/>
      <c r="U375" s="87"/>
      <c r="V375" s="87"/>
      <c r="W375" s="87"/>
      <c r="X375" s="87"/>
      <c r="Y375" s="87"/>
      <c r="Z375" s="87"/>
      <c r="AA375" s="87"/>
      <c r="AB375" s="87"/>
      <c r="AC375" s="87"/>
      <c r="AD375" s="87"/>
      <c r="AE375" s="87"/>
      <c r="AF375" s="87"/>
      <c r="AG375" s="96"/>
      <c r="AH375" s="96"/>
      <c r="AI375" s="87"/>
    </row>
    <row r="376" spans="2:35" x14ac:dyDescent="0.25">
      <c r="B376" s="206">
        <v>41671.083333333336</v>
      </c>
      <c r="C376" s="85">
        <v>5.16</v>
      </c>
      <c r="D376" s="86"/>
      <c r="E376" s="86"/>
      <c r="F376" s="87"/>
      <c r="G376" s="87"/>
      <c r="H376" s="87"/>
      <c r="I376" s="87"/>
      <c r="J376" s="96"/>
      <c r="K376" s="87"/>
      <c r="L376" s="87"/>
      <c r="M376" s="87"/>
      <c r="N376" s="87"/>
      <c r="O376" s="87"/>
      <c r="P376" s="94"/>
      <c r="Q376" s="94"/>
      <c r="R376" s="87"/>
      <c r="S376" s="87"/>
      <c r="T376" s="87"/>
      <c r="U376" s="87"/>
      <c r="V376" s="87"/>
      <c r="W376" s="87"/>
      <c r="X376" s="87"/>
      <c r="Y376" s="87"/>
      <c r="Z376" s="87"/>
      <c r="AA376" s="87"/>
      <c r="AB376" s="87"/>
      <c r="AC376" s="87"/>
      <c r="AD376" s="87"/>
      <c r="AE376" s="87"/>
      <c r="AF376" s="87"/>
      <c r="AG376" s="96"/>
      <c r="AH376" s="96"/>
      <c r="AI376" s="87"/>
    </row>
    <row r="377" spans="2:35" x14ac:dyDescent="0.25">
      <c r="B377" s="206">
        <v>41671.166666666664</v>
      </c>
      <c r="C377" s="85">
        <v>5.16</v>
      </c>
      <c r="D377" s="86"/>
      <c r="E377" s="86"/>
      <c r="F377" s="87"/>
      <c r="G377" s="87"/>
      <c r="H377" s="87"/>
      <c r="I377" s="87"/>
      <c r="J377" s="96"/>
      <c r="K377" s="87"/>
      <c r="L377" s="87"/>
      <c r="M377" s="87"/>
      <c r="N377" s="87"/>
      <c r="O377" s="87"/>
      <c r="P377" s="94"/>
      <c r="Q377" s="94"/>
      <c r="R377" s="87"/>
      <c r="S377" s="87"/>
      <c r="T377" s="87"/>
      <c r="U377" s="87"/>
      <c r="V377" s="87"/>
      <c r="W377" s="87"/>
      <c r="X377" s="87"/>
      <c r="Y377" s="87"/>
      <c r="Z377" s="87"/>
      <c r="AA377" s="87"/>
      <c r="AB377" s="87"/>
      <c r="AC377" s="87"/>
      <c r="AD377" s="87"/>
      <c r="AE377" s="87"/>
      <c r="AF377" s="87"/>
      <c r="AG377" s="96"/>
      <c r="AH377" s="96"/>
      <c r="AI377" s="87"/>
    </row>
    <row r="378" spans="2:35" x14ac:dyDescent="0.25">
      <c r="B378" s="206">
        <v>41671.25</v>
      </c>
      <c r="C378" s="85">
        <v>5.16</v>
      </c>
      <c r="D378" s="86"/>
      <c r="E378" s="86"/>
      <c r="F378" s="87"/>
      <c r="G378" s="87"/>
      <c r="H378" s="87"/>
      <c r="I378" s="87"/>
      <c r="J378" s="96"/>
      <c r="K378" s="87"/>
      <c r="L378" s="87"/>
      <c r="M378" s="87"/>
      <c r="N378" s="87"/>
      <c r="O378" s="87"/>
      <c r="P378" s="94"/>
      <c r="Q378" s="94"/>
      <c r="R378" s="87"/>
      <c r="S378" s="87"/>
      <c r="T378" s="87"/>
      <c r="U378" s="87"/>
      <c r="V378" s="87"/>
      <c r="W378" s="87"/>
      <c r="X378" s="87"/>
      <c r="Y378" s="87"/>
      <c r="Z378" s="87"/>
      <c r="AA378" s="87"/>
      <c r="AB378" s="87"/>
      <c r="AC378" s="87"/>
      <c r="AD378" s="87"/>
      <c r="AE378" s="87"/>
      <c r="AF378" s="87"/>
      <c r="AG378" s="96"/>
      <c r="AH378" s="96"/>
      <c r="AI378" s="87"/>
    </row>
    <row r="379" spans="2:35" x14ac:dyDescent="0.25">
      <c r="B379" s="206">
        <v>41671.333333333336</v>
      </c>
      <c r="C379" s="85">
        <v>5.15</v>
      </c>
      <c r="D379" s="86"/>
      <c r="E379" s="86"/>
      <c r="F379" s="87"/>
      <c r="G379" s="87"/>
      <c r="H379" s="87"/>
      <c r="I379" s="87"/>
      <c r="J379" s="96"/>
      <c r="K379" s="87"/>
      <c r="L379" s="87"/>
      <c r="M379" s="87"/>
      <c r="N379" s="87"/>
      <c r="O379" s="87"/>
      <c r="P379" s="94"/>
      <c r="Q379" s="94"/>
      <c r="R379" s="87"/>
      <c r="S379" s="87"/>
      <c r="T379" s="87"/>
      <c r="U379" s="87"/>
      <c r="V379" s="87"/>
      <c r="W379" s="87"/>
      <c r="X379" s="87"/>
      <c r="Y379" s="87"/>
      <c r="Z379" s="87"/>
      <c r="AA379" s="87"/>
      <c r="AB379" s="87"/>
      <c r="AC379" s="87"/>
      <c r="AD379" s="87"/>
      <c r="AE379" s="87"/>
      <c r="AF379" s="87"/>
      <c r="AG379" s="96"/>
      <c r="AH379" s="96"/>
      <c r="AI379" s="87"/>
    </row>
    <row r="380" spans="2:35" x14ac:dyDescent="0.25">
      <c r="B380" s="206">
        <v>41671.416666666664</v>
      </c>
      <c r="C380" s="85">
        <v>5.15</v>
      </c>
      <c r="D380" s="86"/>
      <c r="E380" s="86"/>
      <c r="F380" s="87"/>
      <c r="G380" s="87"/>
      <c r="H380" s="87"/>
      <c r="I380" s="87"/>
      <c r="J380" s="96"/>
      <c r="K380" s="87"/>
      <c r="L380" s="87"/>
      <c r="M380" s="87"/>
      <c r="N380" s="87"/>
      <c r="O380" s="87"/>
      <c r="P380" s="94"/>
      <c r="Q380" s="94"/>
      <c r="R380" s="87"/>
      <c r="S380" s="87"/>
      <c r="T380" s="87"/>
      <c r="U380" s="87"/>
      <c r="V380" s="87"/>
      <c r="W380" s="87"/>
      <c r="X380" s="87"/>
      <c r="Y380" s="87"/>
      <c r="Z380" s="87"/>
      <c r="AA380" s="87"/>
      <c r="AB380" s="87"/>
      <c r="AC380" s="87"/>
      <c r="AD380" s="87"/>
      <c r="AE380" s="87"/>
      <c r="AF380" s="87"/>
      <c r="AG380" s="96"/>
      <c r="AH380" s="96"/>
      <c r="AI380" s="87"/>
    </row>
    <row r="381" spans="2:35" x14ac:dyDescent="0.25">
      <c r="B381" s="206">
        <v>41671.5</v>
      </c>
      <c r="C381" s="85">
        <v>5.16</v>
      </c>
      <c r="D381" s="86"/>
      <c r="E381" s="86"/>
      <c r="F381" s="87"/>
      <c r="G381" s="87"/>
      <c r="H381" s="87"/>
      <c r="I381" s="87"/>
      <c r="J381" s="96"/>
      <c r="K381" s="87"/>
      <c r="L381" s="87"/>
      <c r="M381" s="87"/>
      <c r="N381" s="87"/>
      <c r="O381" s="87"/>
      <c r="P381" s="94"/>
      <c r="Q381" s="94"/>
      <c r="R381" s="87"/>
      <c r="S381" s="87"/>
      <c r="T381" s="87"/>
      <c r="U381" s="87"/>
      <c r="V381" s="87"/>
      <c r="W381" s="87"/>
      <c r="X381" s="87"/>
      <c r="Y381" s="87"/>
      <c r="Z381" s="87"/>
      <c r="AA381" s="87"/>
      <c r="AB381" s="87"/>
      <c r="AC381" s="87"/>
      <c r="AD381" s="87"/>
      <c r="AE381" s="87"/>
      <c r="AF381" s="87"/>
      <c r="AG381" s="96"/>
      <c r="AH381" s="96"/>
      <c r="AI381" s="87"/>
    </row>
    <row r="382" spans="2:35" x14ac:dyDescent="0.25">
      <c r="B382" s="206">
        <v>41671.583333333336</v>
      </c>
      <c r="C382" s="85">
        <v>5.17</v>
      </c>
      <c r="D382" s="86"/>
      <c r="E382" s="86"/>
      <c r="F382" s="87"/>
      <c r="G382" s="87"/>
      <c r="H382" s="87"/>
      <c r="I382" s="87"/>
      <c r="J382" s="96"/>
      <c r="K382" s="87"/>
      <c r="L382" s="87"/>
      <c r="M382" s="87"/>
      <c r="N382" s="87"/>
      <c r="O382" s="87"/>
      <c r="P382" s="94"/>
      <c r="Q382" s="94"/>
      <c r="R382" s="87"/>
      <c r="S382" s="87"/>
      <c r="T382" s="87"/>
      <c r="U382" s="87"/>
      <c r="V382" s="87"/>
      <c r="W382" s="87"/>
      <c r="X382" s="87"/>
      <c r="Y382" s="87"/>
      <c r="Z382" s="87"/>
      <c r="AA382" s="87"/>
      <c r="AB382" s="87"/>
      <c r="AC382" s="87"/>
      <c r="AD382" s="87"/>
      <c r="AE382" s="87"/>
      <c r="AF382" s="87"/>
      <c r="AG382" s="96"/>
      <c r="AH382" s="96"/>
      <c r="AI382" s="87"/>
    </row>
    <row r="383" spans="2:35" x14ac:dyDescent="0.25">
      <c r="B383" s="206">
        <v>41671.666666666664</v>
      </c>
      <c r="C383" s="85">
        <v>5.18</v>
      </c>
      <c r="D383" s="86"/>
      <c r="E383" s="86"/>
      <c r="F383" s="87"/>
      <c r="G383" s="87"/>
      <c r="H383" s="87"/>
      <c r="I383" s="87"/>
      <c r="J383" s="96"/>
      <c r="K383" s="87"/>
      <c r="L383" s="87"/>
      <c r="M383" s="87"/>
      <c r="N383" s="87"/>
      <c r="O383" s="87"/>
      <c r="P383" s="94"/>
      <c r="Q383" s="94"/>
      <c r="R383" s="87"/>
      <c r="S383" s="87"/>
      <c r="T383" s="87"/>
      <c r="U383" s="87"/>
      <c r="V383" s="87"/>
      <c r="W383" s="87"/>
      <c r="X383" s="87"/>
      <c r="Y383" s="87"/>
      <c r="Z383" s="87"/>
      <c r="AA383" s="87"/>
      <c r="AB383" s="87"/>
      <c r="AC383" s="87"/>
      <c r="AD383" s="87"/>
      <c r="AE383" s="87"/>
      <c r="AF383" s="87"/>
      <c r="AG383" s="96"/>
      <c r="AH383" s="96"/>
      <c r="AI383" s="87"/>
    </row>
    <row r="384" spans="2:35" x14ac:dyDescent="0.25">
      <c r="B384" s="206">
        <v>41671.75</v>
      </c>
      <c r="C384" s="85">
        <v>5.17</v>
      </c>
      <c r="D384" s="86"/>
      <c r="E384" s="86"/>
      <c r="F384" s="87"/>
      <c r="G384" s="87"/>
      <c r="H384" s="87"/>
      <c r="I384" s="87"/>
      <c r="J384" s="96"/>
      <c r="K384" s="87"/>
      <c r="L384" s="87"/>
      <c r="M384" s="87"/>
      <c r="N384" s="87"/>
      <c r="O384" s="87"/>
      <c r="P384" s="94"/>
      <c r="Q384" s="94"/>
      <c r="R384" s="87"/>
      <c r="S384" s="87"/>
      <c r="T384" s="87"/>
      <c r="U384" s="87"/>
      <c r="V384" s="87"/>
      <c r="W384" s="87"/>
      <c r="X384" s="87"/>
      <c r="Y384" s="87"/>
      <c r="Z384" s="87"/>
      <c r="AA384" s="87"/>
      <c r="AB384" s="87"/>
      <c r="AC384" s="87"/>
      <c r="AD384" s="87"/>
      <c r="AE384" s="87"/>
      <c r="AF384" s="87"/>
      <c r="AG384" s="96"/>
      <c r="AH384" s="96"/>
      <c r="AI384" s="87"/>
    </row>
    <row r="385" spans="2:35" x14ac:dyDescent="0.25">
      <c r="B385" s="206">
        <v>41671.833333333336</v>
      </c>
      <c r="C385" s="85">
        <v>5.17</v>
      </c>
      <c r="D385" s="86"/>
      <c r="E385" s="86"/>
      <c r="F385" s="87"/>
      <c r="G385" s="87"/>
      <c r="H385" s="87"/>
      <c r="I385" s="87"/>
      <c r="J385" s="96"/>
      <c r="K385" s="87"/>
      <c r="L385" s="87"/>
      <c r="M385" s="87"/>
      <c r="N385" s="87"/>
      <c r="O385" s="87"/>
      <c r="P385" s="94"/>
      <c r="Q385" s="94"/>
      <c r="R385" s="87"/>
      <c r="S385" s="87"/>
      <c r="T385" s="87"/>
      <c r="U385" s="87"/>
      <c r="V385" s="87"/>
      <c r="W385" s="87"/>
      <c r="X385" s="87"/>
      <c r="Y385" s="87"/>
      <c r="Z385" s="87"/>
      <c r="AA385" s="87"/>
      <c r="AB385" s="87"/>
      <c r="AC385" s="87"/>
      <c r="AD385" s="87"/>
      <c r="AE385" s="87"/>
      <c r="AF385" s="87"/>
      <c r="AG385" s="96"/>
      <c r="AH385" s="96"/>
      <c r="AI385" s="87"/>
    </row>
    <row r="386" spans="2:35" x14ac:dyDescent="0.25">
      <c r="B386" s="206">
        <v>41671.916666666664</v>
      </c>
      <c r="C386" s="85">
        <v>5.17</v>
      </c>
      <c r="D386" s="86"/>
      <c r="E386" s="86"/>
      <c r="F386" s="87"/>
      <c r="G386" s="87"/>
      <c r="H386" s="87"/>
      <c r="I386" s="87"/>
      <c r="J386" s="96"/>
      <c r="K386" s="87"/>
      <c r="L386" s="87"/>
      <c r="M386" s="87"/>
      <c r="N386" s="87"/>
      <c r="O386" s="87"/>
      <c r="P386" s="94"/>
      <c r="Q386" s="94"/>
      <c r="R386" s="87"/>
      <c r="S386" s="87"/>
      <c r="T386" s="87"/>
      <c r="U386" s="87"/>
      <c r="V386" s="87"/>
      <c r="W386" s="87"/>
      <c r="X386" s="87"/>
      <c r="Y386" s="87"/>
      <c r="Z386" s="87"/>
      <c r="AA386" s="87"/>
      <c r="AB386" s="87"/>
      <c r="AC386" s="87"/>
      <c r="AD386" s="87"/>
      <c r="AE386" s="87"/>
      <c r="AF386" s="87"/>
      <c r="AG386" s="96"/>
      <c r="AH386" s="96"/>
      <c r="AI386" s="87"/>
    </row>
    <row r="387" spans="2:35" x14ac:dyDescent="0.25">
      <c r="B387" s="206">
        <v>41672</v>
      </c>
      <c r="C387" s="85">
        <v>5.17</v>
      </c>
      <c r="D387" s="86"/>
      <c r="E387" s="86"/>
      <c r="F387" s="87"/>
      <c r="G387" s="87"/>
      <c r="H387" s="87"/>
      <c r="I387" s="87"/>
      <c r="J387" s="96"/>
      <c r="K387" s="87"/>
      <c r="L387" s="87"/>
      <c r="M387" s="87"/>
      <c r="N387" s="87"/>
      <c r="O387" s="87"/>
      <c r="P387" s="94"/>
      <c r="Q387" s="94"/>
      <c r="R387" s="87"/>
      <c r="S387" s="87"/>
      <c r="T387" s="87"/>
      <c r="U387" s="87"/>
      <c r="V387" s="87"/>
      <c r="W387" s="87"/>
      <c r="X387" s="87"/>
      <c r="Y387" s="87"/>
      <c r="Z387" s="87"/>
      <c r="AA387" s="87"/>
      <c r="AB387" s="87"/>
      <c r="AC387" s="87"/>
      <c r="AD387" s="87"/>
      <c r="AE387" s="87"/>
      <c r="AF387" s="87"/>
      <c r="AG387" s="96"/>
      <c r="AH387" s="96"/>
      <c r="AI387" s="87"/>
    </row>
    <row r="388" spans="2:35" x14ac:dyDescent="0.25">
      <c r="B388" s="206">
        <v>41672.083333333336</v>
      </c>
      <c r="C388" s="85">
        <v>5.16</v>
      </c>
      <c r="D388" s="86"/>
      <c r="E388" s="86"/>
      <c r="F388" s="87"/>
      <c r="G388" s="87"/>
      <c r="H388" s="87"/>
      <c r="I388" s="87"/>
      <c r="J388" s="96"/>
      <c r="K388" s="87"/>
      <c r="L388" s="87"/>
      <c r="M388" s="87"/>
      <c r="N388" s="87"/>
      <c r="O388" s="87"/>
      <c r="P388" s="94"/>
      <c r="Q388" s="94"/>
      <c r="R388" s="87"/>
      <c r="S388" s="87"/>
      <c r="T388" s="87"/>
      <c r="U388" s="87"/>
      <c r="V388" s="87"/>
      <c r="W388" s="87"/>
      <c r="X388" s="87"/>
      <c r="Y388" s="87"/>
      <c r="Z388" s="87"/>
      <c r="AA388" s="87"/>
      <c r="AB388" s="87"/>
      <c r="AC388" s="87"/>
      <c r="AD388" s="87"/>
      <c r="AE388" s="87"/>
      <c r="AF388" s="87"/>
      <c r="AG388" s="96"/>
      <c r="AH388" s="96"/>
      <c r="AI388" s="87"/>
    </row>
    <row r="389" spans="2:35" x14ac:dyDescent="0.25">
      <c r="B389" s="206">
        <v>41672.166666666664</v>
      </c>
      <c r="C389" s="85">
        <v>5.17</v>
      </c>
      <c r="D389" s="86"/>
      <c r="E389" s="86"/>
      <c r="F389" s="87"/>
      <c r="G389" s="87"/>
      <c r="H389" s="87"/>
      <c r="I389" s="87"/>
      <c r="J389" s="96"/>
      <c r="K389" s="87"/>
      <c r="L389" s="87"/>
      <c r="M389" s="87"/>
      <c r="N389" s="87"/>
      <c r="O389" s="87"/>
      <c r="P389" s="94"/>
      <c r="Q389" s="94"/>
      <c r="R389" s="87"/>
      <c r="S389" s="87"/>
      <c r="T389" s="87"/>
      <c r="U389" s="87"/>
      <c r="V389" s="87"/>
      <c r="W389" s="87"/>
      <c r="X389" s="87"/>
      <c r="Y389" s="87"/>
      <c r="Z389" s="87"/>
      <c r="AA389" s="87"/>
      <c r="AB389" s="87"/>
      <c r="AC389" s="87"/>
      <c r="AD389" s="87"/>
      <c r="AE389" s="87"/>
      <c r="AF389" s="87"/>
      <c r="AG389" s="96"/>
      <c r="AH389" s="96"/>
      <c r="AI389" s="87"/>
    </row>
    <row r="390" spans="2:35" x14ac:dyDescent="0.25">
      <c r="B390" s="206">
        <v>41672.25</v>
      </c>
      <c r="C390" s="85">
        <v>5.17</v>
      </c>
      <c r="D390" s="86"/>
      <c r="E390" s="86"/>
      <c r="F390" s="87"/>
      <c r="G390" s="87"/>
      <c r="H390" s="87"/>
      <c r="I390" s="87"/>
      <c r="J390" s="96"/>
      <c r="K390" s="87"/>
      <c r="L390" s="87"/>
      <c r="M390" s="87"/>
      <c r="N390" s="87"/>
      <c r="O390" s="87"/>
      <c r="P390" s="94"/>
      <c r="Q390" s="94"/>
      <c r="R390" s="87"/>
      <c r="S390" s="87"/>
      <c r="T390" s="87"/>
      <c r="U390" s="87"/>
      <c r="V390" s="87"/>
      <c r="W390" s="87"/>
      <c r="X390" s="87"/>
      <c r="Y390" s="87"/>
      <c r="Z390" s="87"/>
      <c r="AA390" s="87"/>
      <c r="AB390" s="87"/>
      <c r="AC390" s="87"/>
      <c r="AD390" s="87"/>
      <c r="AE390" s="87"/>
      <c r="AF390" s="87"/>
      <c r="AG390" s="96"/>
      <c r="AH390" s="96"/>
      <c r="AI390" s="87"/>
    </row>
    <row r="391" spans="2:35" x14ac:dyDescent="0.25">
      <c r="B391" s="206">
        <v>41672.333333333336</v>
      </c>
      <c r="C391" s="85">
        <v>5.17</v>
      </c>
      <c r="D391" s="86"/>
      <c r="E391" s="86"/>
      <c r="F391" s="87"/>
      <c r="G391" s="87"/>
      <c r="H391" s="87"/>
      <c r="I391" s="87"/>
      <c r="J391" s="96"/>
      <c r="K391" s="87"/>
      <c r="L391" s="87"/>
      <c r="M391" s="87"/>
      <c r="N391" s="87"/>
      <c r="O391" s="87"/>
      <c r="P391" s="94"/>
      <c r="Q391" s="94"/>
      <c r="R391" s="87"/>
      <c r="S391" s="87"/>
      <c r="T391" s="87"/>
      <c r="U391" s="87"/>
      <c r="V391" s="87"/>
      <c r="W391" s="87"/>
      <c r="X391" s="87"/>
      <c r="Y391" s="87"/>
      <c r="Z391" s="87"/>
      <c r="AA391" s="87"/>
      <c r="AB391" s="87"/>
      <c r="AC391" s="87"/>
      <c r="AD391" s="87"/>
      <c r="AE391" s="87"/>
      <c r="AF391" s="87"/>
      <c r="AG391" s="96"/>
      <c r="AH391" s="96"/>
      <c r="AI391" s="87"/>
    </row>
    <row r="392" spans="2:35" x14ac:dyDescent="0.25">
      <c r="B392" s="206">
        <v>41672.416666666664</v>
      </c>
      <c r="C392" s="85">
        <v>5.17</v>
      </c>
      <c r="D392" s="86"/>
      <c r="E392" s="86"/>
      <c r="F392" s="87"/>
      <c r="G392" s="87"/>
      <c r="H392" s="87"/>
      <c r="I392" s="87"/>
      <c r="J392" s="96"/>
      <c r="K392" s="87"/>
      <c r="L392" s="87"/>
      <c r="M392" s="87"/>
      <c r="N392" s="87"/>
      <c r="O392" s="87"/>
      <c r="P392" s="94"/>
      <c r="Q392" s="94"/>
      <c r="R392" s="87"/>
      <c r="S392" s="87"/>
      <c r="T392" s="87"/>
      <c r="U392" s="87"/>
      <c r="V392" s="87"/>
      <c r="W392" s="87"/>
      <c r="X392" s="87"/>
      <c r="Y392" s="87"/>
      <c r="Z392" s="87"/>
      <c r="AA392" s="87"/>
      <c r="AB392" s="87"/>
      <c r="AC392" s="87"/>
      <c r="AD392" s="87"/>
      <c r="AE392" s="87"/>
      <c r="AF392" s="87"/>
      <c r="AG392" s="96"/>
      <c r="AH392" s="96"/>
      <c r="AI392" s="87"/>
    </row>
    <row r="393" spans="2:35" x14ac:dyDescent="0.25">
      <c r="B393" s="206">
        <v>41672.5</v>
      </c>
      <c r="C393" s="85">
        <v>5.17</v>
      </c>
      <c r="D393" s="86"/>
      <c r="E393" s="86"/>
      <c r="F393" s="87"/>
      <c r="G393" s="87"/>
      <c r="H393" s="87"/>
      <c r="I393" s="87"/>
      <c r="J393" s="96"/>
      <c r="K393" s="87"/>
      <c r="L393" s="87"/>
      <c r="M393" s="87"/>
      <c r="N393" s="87"/>
      <c r="O393" s="87"/>
      <c r="P393" s="94"/>
      <c r="Q393" s="94"/>
      <c r="R393" s="87"/>
      <c r="S393" s="87"/>
      <c r="T393" s="87"/>
      <c r="U393" s="87"/>
      <c r="V393" s="87"/>
      <c r="W393" s="87"/>
      <c r="X393" s="87"/>
      <c r="Y393" s="87"/>
      <c r="Z393" s="87"/>
      <c r="AA393" s="87"/>
      <c r="AB393" s="87"/>
      <c r="AC393" s="87"/>
      <c r="AD393" s="87"/>
      <c r="AE393" s="87"/>
      <c r="AF393" s="87"/>
      <c r="AG393" s="96"/>
      <c r="AH393" s="96"/>
      <c r="AI393" s="87"/>
    </row>
    <row r="394" spans="2:35" x14ac:dyDescent="0.25">
      <c r="B394" s="206">
        <v>41672.583333333336</v>
      </c>
      <c r="C394" s="85">
        <v>5.18</v>
      </c>
      <c r="D394" s="86"/>
      <c r="E394" s="86"/>
      <c r="F394" s="87"/>
      <c r="G394" s="87"/>
      <c r="H394" s="87"/>
      <c r="I394" s="87"/>
      <c r="J394" s="96"/>
      <c r="K394" s="87"/>
      <c r="L394" s="87"/>
      <c r="M394" s="87"/>
      <c r="N394" s="87"/>
      <c r="O394" s="87"/>
      <c r="P394" s="94"/>
      <c r="Q394" s="94"/>
      <c r="R394" s="87"/>
      <c r="S394" s="87"/>
      <c r="T394" s="87"/>
      <c r="U394" s="87"/>
      <c r="V394" s="87"/>
      <c r="W394" s="87"/>
      <c r="X394" s="87"/>
      <c r="Y394" s="87"/>
      <c r="Z394" s="87"/>
      <c r="AA394" s="87"/>
      <c r="AB394" s="87"/>
      <c r="AC394" s="87"/>
      <c r="AD394" s="87"/>
      <c r="AE394" s="87"/>
      <c r="AF394" s="87"/>
      <c r="AG394" s="96"/>
      <c r="AH394" s="96"/>
      <c r="AI394" s="87"/>
    </row>
    <row r="395" spans="2:35" x14ac:dyDescent="0.25">
      <c r="B395" s="206">
        <v>41672.666666666664</v>
      </c>
      <c r="C395" s="85">
        <v>5.18</v>
      </c>
      <c r="D395" s="86"/>
      <c r="E395" s="86"/>
      <c r="F395" s="87"/>
      <c r="G395" s="87"/>
      <c r="H395" s="87"/>
      <c r="I395" s="87"/>
      <c r="J395" s="96"/>
      <c r="K395" s="87"/>
      <c r="L395" s="87"/>
      <c r="M395" s="87"/>
      <c r="N395" s="87"/>
      <c r="O395" s="87"/>
      <c r="P395" s="94"/>
      <c r="Q395" s="94"/>
      <c r="R395" s="87"/>
      <c r="S395" s="87"/>
      <c r="T395" s="87"/>
      <c r="U395" s="87"/>
      <c r="V395" s="87"/>
      <c r="W395" s="87"/>
      <c r="X395" s="87"/>
      <c r="Y395" s="87"/>
      <c r="Z395" s="87"/>
      <c r="AA395" s="87"/>
      <c r="AB395" s="87"/>
      <c r="AC395" s="87"/>
      <c r="AD395" s="87"/>
      <c r="AE395" s="87"/>
      <c r="AF395" s="87"/>
      <c r="AG395" s="96"/>
      <c r="AH395" s="96"/>
      <c r="AI395" s="87"/>
    </row>
    <row r="396" spans="2:35" x14ac:dyDescent="0.25">
      <c r="B396" s="206">
        <v>41672.75</v>
      </c>
      <c r="C396" s="85">
        <v>5.2</v>
      </c>
      <c r="D396" s="86"/>
      <c r="E396" s="86"/>
      <c r="F396" s="87"/>
      <c r="G396" s="87"/>
      <c r="H396" s="87"/>
      <c r="I396" s="87"/>
      <c r="J396" s="96"/>
      <c r="K396" s="87"/>
      <c r="L396" s="87"/>
      <c r="M396" s="87"/>
      <c r="N396" s="87"/>
      <c r="O396" s="87"/>
      <c r="P396" s="94"/>
      <c r="Q396" s="94"/>
      <c r="R396" s="87"/>
      <c r="S396" s="87"/>
      <c r="T396" s="87"/>
      <c r="U396" s="87"/>
      <c r="V396" s="87"/>
      <c r="W396" s="87"/>
      <c r="X396" s="87"/>
      <c r="Y396" s="87"/>
      <c r="Z396" s="87"/>
      <c r="AA396" s="87"/>
      <c r="AB396" s="87"/>
      <c r="AC396" s="87"/>
      <c r="AD396" s="87"/>
      <c r="AE396" s="87"/>
      <c r="AF396" s="87"/>
      <c r="AG396" s="96"/>
      <c r="AH396" s="96"/>
      <c r="AI396" s="87"/>
    </row>
    <row r="397" spans="2:35" x14ac:dyDescent="0.25">
      <c r="B397" s="206">
        <v>41672.833333333336</v>
      </c>
      <c r="C397" s="85">
        <v>5.21</v>
      </c>
      <c r="D397" s="86"/>
      <c r="E397" s="86">
        <v>5.21</v>
      </c>
      <c r="F397" s="87"/>
      <c r="G397" s="87"/>
      <c r="H397" s="87"/>
      <c r="I397" s="87"/>
      <c r="J397" s="96"/>
      <c r="K397" s="87"/>
      <c r="L397" s="87"/>
      <c r="M397" s="87"/>
      <c r="N397" s="87"/>
      <c r="O397" s="87"/>
      <c r="P397" s="94"/>
      <c r="Q397" s="94"/>
      <c r="R397" s="87"/>
      <c r="S397" s="87"/>
      <c r="T397" s="87"/>
      <c r="U397" s="87"/>
      <c r="V397" s="87"/>
      <c r="W397" s="87"/>
      <c r="X397" s="87"/>
      <c r="Y397" s="87"/>
      <c r="Z397" s="87"/>
      <c r="AA397" s="87"/>
      <c r="AB397" s="87"/>
      <c r="AC397" s="87"/>
      <c r="AD397" s="87"/>
      <c r="AE397" s="87"/>
      <c r="AF397" s="87"/>
      <c r="AG397" s="96"/>
      <c r="AH397" s="96"/>
      <c r="AI397" s="87"/>
    </row>
    <row r="398" spans="2:35" x14ac:dyDescent="0.25">
      <c r="B398" s="206">
        <v>41672.916666666664</v>
      </c>
      <c r="C398" s="85">
        <v>5.19</v>
      </c>
      <c r="D398" s="86"/>
      <c r="E398" s="86"/>
      <c r="F398" s="87"/>
      <c r="G398" s="87"/>
      <c r="H398" s="87"/>
      <c r="I398" s="87"/>
      <c r="J398" s="96"/>
      <c r="K398" s="87"/>
      <c r="L398" s="87"/>
      <c r="M398" s="87"/>
      <c r="N398" s="87"/>
      <c r="O398" s="87"/>
      <c r="P398" s="94"/>
      <c r="Q398" s="94"/>
      <c r="R398" s="87"/>
      <c r="S398" s="87"/>
      <c r="T398" s="87"/>
      <c r="U398" s="87"/>
      <c r="V398" s="87"/>
      <c r="W398" s="87"/>
      <c r="X398" s="87"/>
      <c r="Y398" s="87"/>
      <c r="Z398" s="87"/>
      <c r="AA398" s="87"/>
      <c r="AB398" s="87"/>
      <c r="AC398" s="87"/>
      <c r="AD398" s="87"/>
      <c r="AE398" s="87"/>
      <c r="AF398" s="87"/>
      <c r="AG398" s="96"/>
      <c r="AH398" s="96"/>
      <c r="AI398" s="87"/>
    </row>
    <row r="399" spans="2:35" x14ac:dyDescent="0.25">
      <c r="B399" s="206">
        <v>41673</v>
      </c>
      <c r="C399" s="85">
        <v>5.18</v>
      </c>
      <c r="D399" s="86"/>
      <c r="E399" s="86"/>
      <c r="F399" s="87"/>
      <c r="G399" s="87"/>
      <c r="H399" s="87"/>
      <c r="I399" s="87"/>
      <c r="J399" s="96"/>
      <c r="K399" s="87"/>
      <c r="L399" s="87"/>
      <c r="M399" s="87"/>
      <c r="N399" s="87"/>
      <c r="O399" s="87"/>
      <c r="P399" s="94"/>
      <c r="Q399" s="94"/>
      <c r="R399" s="87"/>
      <c r="S399" s="87"/>
      <c r="T399" s="87"/>
      <c r="U399" s="87"/>
      <c r="V399" s="87"/>
      <c r="W399" s="87"/>
      <c r="X399" s="87"/>
      <c r="Y399" s="87"/>
      <c r="Z399" s="87"/>
      <c r="AA399" s="87"/>
      <c r="AB399" s="87"/>
      <c r="AC399" s="87"/>
      <c r="AD399" s="87"/>
      <c r="AE399" s="87"/>
      <c r="AF399" s="87"/>
      <c r="AG399" s="96"/>
      <c r="AH399" s="96"/>
      <c r="AI399" s="87"/>
    </row>
    <row r="400" spans="2:35" x14ac:dyDescent="0.25">
      <c r="B400" s="206">
        <v>41673.083333333336</v>
      </c>
      <c r="C400" s="85">
        <v>5.15</v>
      </c>
      <c r="D400" s="86"/>
      <c r="E400" s="86"/>
      <c r="F400" s="87"/>
      <c r="G400" s="87"/>
      <c r="H400" s="87"/>
      <c r="I400" s="87"/>
      <c r="J400" s="96"/>
      <c r="K400" s="87"/>
      <c r="L400" s="87"/>
      <c r="M400" s="87"/>
      <c r="N400" s="87"/>
      <c r="O400" s="87"/>
      <c r="P400" s="94"/>
      <c r="Q400" s="94"/>
      <c r="R400" s="87"/>
      <c r="S400" s="87"/>
      <c r="T400" s="87"/>
      <c r="U400" s="87"/>
      <c r="V400" s="87"/>
      <c r="W400" s="87"/>
      <c r="X400" s="87"/>
      <c r="Y400" s="87"/>
      <c r="Z400" s="87"/>
      <c r="AA400" s="87"/>
      <c r="AB400" s="87"/>
      <c r="AC400" s="87"/>
      <c r="AD400" s="87"/>
      <c r="AE400" s="87"/>
      <c r="AF400" s="87"/>
      <c r="AG400" s="96"/>
      <c r="AH400" s="96"/>
      <c r="AI400" s="87"/>
    </row>
    <row r="401" spans="2:35" x14ac:dyDescent="0.25">
      <c r="B401" s="206">
        <v>41673.166666666664</v>
      </c>
      <c r="C401" s="85">
        <v>5.15</v>
      </c>
      <c r="D401" s="86"/>
      <c r="E401" s="86"/>
      <c r="F401" s="87"/>
      <c r="G401" s="87"/>
      <c r="H401" s="87"/>
      <c r="I401" s="87"/>
      <c r="J401" s="96"/>
      <c r="K401" s="87"/>
      <c r="L401" s="87"/>
      <c r="M401" s="87"/>
      <c r="N401" s="87"/>
      <c r="O401" s="87"/>
      <c r="P401" s="94"/>
      <c r="Q401" s="94"/>
      <c r="R401" s="87"/>
      <c r="S401" s="87"/>
      <c r="T401" s="87"/>
      <c r="U401" s="87"/>
      <c r="V401" s="87"/>
      <c r="W401" s="87"/>
      <c r="X401" s="87"/>
      <c r="Y401" s="87"/>
      <c r="Z401" s="87"/>
      <c r="AA401" s="87"/>
      <c r="AB401" s="87"/>
      <c r="AC401" s="87"/>
      <c r="AD401" s="87"/>
      <c r="AE401" s="87"/>
      <c r="AF401" s="87"/>
      <c r="AG401" s="96"/>
      <c r="AH401" s="96"/>
      <c r="AI401" s="87"/>
    </row>
    <row r="402" spans="2:35" x14ac:dyDescent="0.25">
      <c r="B402" s="206">
        <v>41673.25</v>
      </c>
      <c r="C402" s="85">
        <v>5.15</v>
      </c>
      <c r="D402" s="86"/>
      <c r="E402" s="86"/>
      <c r="F402" s="87"/>
      <c r="G402" s="87"/>
      <c r="H402" s="87"/>
      <c r="I402" s="87"/>
      <c r="J402" s="96"/>
      <c r="K402" s="87"/>
      <c r="L402" s="87"/>
      <c r="M402" s="87"/>
      <c r="N402" s="87"/>
      <c r="O402" s="87"/>
      <c r="P402" s="94"/>
      <c r="Q402" s="94"/>
      <c r="R402" s="87"/>
      <c r="S402" s="87"/>
      <c r="T402" s="87"/>
      <c r="U402" s="87"/>
      <c r="V402" s="87"/>
      <c r="W402" s="87"/>
      <c r="X402" s="87"/>
      <c r="Y402" s="87"/>
      <c r="Z402" s="87"/>
      <c r="AA402" s="87"/>
      <c r="AB402" s="87"/>
      <c r="AC402" s="87"/>
      <c r="AD402" s="87"/>
      <c r="AE402" s="87"/>
      <c r="AF402" s="87"/>
      <c r="AG402" s="96"/>
      <c r="AH402" s="96"/>
      <c r="AI402" s="87"/>
    </row>
    <row r="403" spans="2:35" x14ac:dyDescent="0.25">
      <c r="B403" s="206">
        <v>41673.333333333336</v>
      </c>
      <c r="C403" s="85">
        <v>5.14</v>
      </c>
      <c r="D403" s="86"/>
      <c r="E403" s="86"/>
      <c r="F403" s="87"/>
      <c r="G403" s="87"/>
      <c r="H403" s="87"/>
      <c r="I403" s="87"/>
      <c r="J403" s="96"/>
      <c r="K403" s="87"/>
      <c r="L403" s="87"/>
      <c r="M403" s="87"/>
      <c r="N403" s="87"/>
      <c r="O403" s="87"/>
      <c r="P403" s="94"/>
      <c r="Q403" s="94"/>
      <c r="R403" s="87"/>
      <c r="S403" s="87"/>
      <c r="T403" s="87"/>
      <c r="U403" s="87"/>
      <c r="V403" s="87"/>
      <c r="W403" s="87"/>
      <c r="X403" s="87"/>
      <c r="Y403" s="87"/>
      <c r="Z403" s="87"/>
      <c r="AA403" s="87"/>
      <c r="AB403" s="87"/>
      <c r="AC403" s="87"/>
      <c r="AD403" s="87"/>
      <c r="AE403" s="87"/>
      <c r="AF403" s="87"/>
      <c r="AG403" s="96"/>
      <c r="AH403" s="96"/>
      <c r="AI403" s="87"/>
    </row>
    <row r="404" spans="2:35" x14ac:dyDescent="0.25">
      <c r="B404" s="206">
        <v>41673.416666666664</v>
      </c>
      <c r="C404" s="85">
        <v>5.14</v>
      </c>
      <c r="D404" s="86"/>
      <c r="E404" s="86"/>
      <c r="F404" s="87"/>
      <c r="G404" s="87"/>
      <c r="H404" s="87"/>
      <c r="I404" s="87"/>
      <c r="J404" s="96"/>
      <c r="K404" s="87"/>
      <c r="L404" s="87"/>
      <c r="M404" s="87"/>
      <c r="N404" s="87"/>
      <c r="O404" s="87"/>
      <c r="P404" s="94"/>
      <c r="Q404" s="94"/>
      <c r="R404" s="87"/>
      <c r="S404" s="87"/>
      <c r="T404" s="87"/>
      <c r="U404" s="87"/>
      <c r="V404" s="87"/>
      <c r="W404" s="87"/>
      <c r="X404" s="87"/>
      <c r="Y404" s="87"/>
      <c r="Z404" s="87"/>
      <c r="AA404" s="87"/>
      <c r="AB404" s="87"/>
      <c r="AC404" s="87"/>
      <c r="AD404" s="87"/>
      <c r="AE404" s="87"/>
      <c r="AF404" s="87"/>
      <c r="AG404" s="96"/>
      <c r="AH404" s="96"/>
      <c r="AI404" s="87"/>
    </row>
    <row r="405" spans="2:35" x14ac:dyDescent="0.25">
      <c r="B405" s="206">
        <v>41673.5</v>
      </c>
      <c r="C405" s="85">
        <v>5.14</v>
      </c>
      <c r="D405" s="86"/>
      <c r="E405" s="86"/>
      <c r="F405" s="87"/>
      <c r="G405" s="87"/>
      <c r="H405" s="87"/>
      <c r="I405" s="87"/>
      <c r="J405" s="96"/>
      <c r="K405" s="87"/>
      <c r="L405" s="87"/>
      <c r="M405" s="87"/>
      <c r="N405" s="87"/>
      <c r="O405" s="87"/>
      <c r="P405" s="94"/>
      <c r="Q405" s="94"/>
      <c r="R405" s="87"/>
      <c r="S405" s="87"/>
      <c r="T405" s="87"/>
      <c r="U405" s="87"/>
      <c r="V405" s="87"/>
      <c r="W405" s="87"/>
      <c r="X405" s="87"/>
      <c r="Y405" s="87"/>
      <c r="Z405" s="87"/>
      <c r="AA405" s="87"/>
      <c r="AB405" s="87"/>
      <c r="AC405" s="87"/>
      <c r="AD405" s="87"/>
      <c r="AE405" s="87"/>
      <c r="AF405" s="87"/>
      <c r="AG405" s="96"/>
      <c r="AH405" s="96"/>
      <c r="AI405" s="87"/>
    </row>
    <row r="406" spans="2:35" x14ac:dyDescent="0.25">
      <c r="B406" s="206">
        <v>41673.583333333336</v>
      </c>
      <c r="C406" s="85">
        <v>5.15</v>
      </c>
      <c r="D406" s="86"/>
      <c r="E406" s="86"/>
      <c r="F406" s="87"/>
      <c r="G406" s="87"/>
      <c r="H406" s="87"/>
      <c r="I406" s="87"/>
      <c r="J406" s="96"/>
      <c r="K406" s="87"/>
      <c r="L406" s="87"/>
      <c r="M406" s="87"/>
      <c r="N406" s="87"/>
      <c r="O406" s="87"/>
      <c r="P406" s="94"/>
      <c r="Q406" s="94"/>
      <c r="R406" s="87"/>
      <c r="S406" s="87"/>
      <c r="T406" s="87"/>
      <c r="U406" s="87"/>
      <c r="V406" s="87"/>
      <c r="W406" s="87"/>
      <c r="X406" s="87"/>
      <c r="Y406" s="87"/>
      <c r="Z406" s="87"/>
      <c r="AA406" s="87"/>
      <c r="AB406" s="87"/>
      <c r="AC406" s="87"/>
      <c r="AD406" s="87"/>
      <c r="AE406" s="87"/>
      <c r="AF406" s="87"/>
      <c r="AG406" s="96"/>
      <c r="AH406" s="96"/>
      <c r="AI406" s="87"/>
    </row>
    <row r="407" spans="2:35" x14ac:dyDescent="0.25">
      <c r="B407" s="206">
        <v>41673.666666666664</v>
      </c>
      <c r="C407" s="85">
        <v>5.17</v>
      </c>
      <c r="D407" s="86"/>
      <c r="E407" s="86"/>
      <c r="F407" s="87"/>
      <c r="G407" s="87"/>
      <c r="H407" s="87"/>
      <c r="I407" s="87"/>
      <c r="J407" s="96"/>
      <c r="K407" s="87"/>
      <c r="L407" s="87"/>
      <c r="M407" s="87"/>
      <c r="N407" s="87"/>
      <c r="O407" s="87"/>
      <c r="P407" s="94"/>
      <c r="Q407" s="94"/>
      <c r="R407" s="87"/>
      <c r="S407" s="87"/>
      <c r="T407" s="87"/>
      <c r="U407" s="87"/>
      <c r="V407" s="87"/>
      <c r="W407" s="87"/>
      <c r="X407" s="87"/>
      <c r="Y407" s="87"/>
      <c r="Z407" s="87"/>
      <c r="AA407" s="87"/>
      <c r="AB407" s="87"/>
      <c r="AC407" s="87"/>
      <c r="AD407" s="87"/>
      <c r="AE407" s="87"/>
      <c r="AF407" s="87"/>
      <c r="AG407" s="96"/>
      <c r="AH407" s="96"/>
      <c r="AI407" s="87"/>
    </row>
    <row r="408" spans="2:35" x14ac:dyDescent="0.25">
      <c r="B408" s="206">
        <v>41673.75</v>
      </c>
      <c r="C408" s="85">
        <v>5.17</v>
      </c>
      <c r="D408" s="86"/>
      <c r="E408" s="86"/>
      <c r="F408" s="87"/>
      <c r="G408" s="87"/>
      <c r="H408" s="87"/>
      <c r="I408" s="87"/>
      <c r="J408" s="96"/>
      <c r="K408" s="87"/>
      <c r="L408" s="87"/>
      <c r="M408" s="87"/>
      <c r="N408" s="87"/>
      <c r="O408" s="87"/>
      <c r="P408" s="94"/>
      <c r="Q408" s="94"/>
      <c r="R408" s="87"/>
      <c r="S408" s="87"/>
      <c r="T408" s="87"/>
      <c r="U408" s="87"/>
      <c r="V408" s="87"/>
      <c r="W408" s="87"/>
      <c r="X408" s="87"/>
      <c r="Y408" s="87"/>
      <c r="Z408" s="87"/>
      <c r="AA408" s="87"/>
      <c r="AB408" s="87"/>
      <c r="AC408" s="87"/>
      <c r="AD408" s="87"/>
      <c r="AE408" s="87"/>
      <c r="AF408" s="87"/>
      <c r="AG408" s="96"/>
      <c r="AH408" s="96"/>
      <c r="AI408" s="87"/>
    </row>
    <row r="409" spans="2:35" x14ac:dyDescent="0.25">
      <c r="B409" s="206">
        <v>41673.833333333336</v>
      </c>
      <c r="C409" s="85">
        <v>5.14</v>
      </c>
      <c r="D409" s="86"/>
      <c r="E409" s="86"/>
      <c r="F409" s="87"/>
      <c r="G409" s="87"/>
      <c r="H409" s="87"/>
      <c r="I409" s="87"/>
      <c r="J409" s="96"/>
      <c r="K409" s="87"/>
      <c r="L409" s="87"/>
      <c r="M409" s="87"/>
      <c r="N409" s="87"/>
      <c r="O409" s="87"/>
      <c r="P409" s="94"/>
      <c r="Q409" s="94"/>
      <c r="R409" s="87"/>
      <c r="S409" s="87"/>
      <c r="T409" s="87"/>
      <c r="U409" s="87"/>
      <c r="V409" s="87"/>
      <c r="W409" s="87"/>
      <c r="X409" s="87"/>
      <c r="Y409" s="87"/>
      <c r="Z409" s="87"/>
      <c r="AA409" s="87"/>
      <c r="AB409" s="87"/>
      <c r="AC409" s="87"/>
      <c r="AD409" s="87"/>
      <c r="AE409" s="87"/>
      <c r="AF409" s="87"/>
      <c r="AG409" s="96"/>
      <c r="AH409" s="96"/>
      <c r="AI409" s="87"/>
    </row>
    <row r="410" spans="2:35" x14ac:dyDescent="0.25">
      <c r="B410" s="206">
        <v>41673.916666666664</v>
      </c>
      <c r="C410" s="85">
        <v>5.1100000000000003</v>
      </c>
      <c r="D410" s="86"/>
      <c r="E410" s="86"/>
      <c r="F410" s="87"/>
      <c r="G410" s="87"/>
      <c r="H410" s="87"/>
      <c r="I410" s="87"/>
      <c r="J410" s="96"/>
      <c r="K410" s="87"/>
      <c r="L410" s="87"/>
      <c r="M410" s="87"/>
      <c r="N410" s="87"/>
      <c r="O410" s="87"/>
      <c r="P410" s="94"/>
      <c r="Q410" s="94"/>
      <c r="R410" s="87"/>
      <c r="S410" s="87"/>
      <c r="T410" s="87"/>
      <c r="U410" s="87"/>
      <c r="V410" s="87"/>
      <c r="W410" s="87"/>
      <c r="X410" s="87"/>
      <c r="Y410" s="87"/>
      <c r="Z410" s="87"/>
      <c r="AA410" s="87"/>
      <c r="AB410" s="87"/>
      <c r="AC410" s="87"/>
      <c r="AD410" s="87"/>
      <c r="AE410" s="87"/>
      <c r="AF410" s="87"/>
      <c r="AG410" s="96"/>
      <c r="AH410" s="96"/>
      <c r="AI410" s="87"/>
    </row>
    <row r="411" spans="2:35" x14ac:dyDescent="0.25">
      <c r="B411" s="206">
        <v>41674</v>
      </c>
      <c r="C411" s="85">
        <v>5.0999999999999996</v>
      </c>
      <c r="D411" s="86"/>
      <c r="E411" s="86"/>
      <c r="F411" s="87"/>
      <c r="G411" s="87"/>
      <c r="H411" s="87"/>
      <c r="I411" s="87"/>
      <c r="J411" s="96"/>
      <c r="K411" s="87"/>
      <c r="L411" s="87"/>
      <c r="M411" s="87"/>
      <c r="N411" s="87"/>
      <c r="O411" s="87"/>
      <c r="P411" s="94"/>
      <c r="Q411" s="94"/>
      <c r="R411" s="87"/>
      <c r="S411" s="87"/>
      <c r="T411" s="87"/>
      <c r="U411" s="87"/>
      <c r="V411" s="87"/>
      <c r="W411" s="87"/>
      <c r="X411" s="87"/>
      <c r="Y411" s="87"/>
      <c r="Z411" s="87"/>
      <c r="AA411" s="87"/>
      <c r="AB411" s="87"/>
      <c r="AC411" s="87"/>
      <c r="AD411" s="87"/>
      <c r="AE411" s="87"/>
      <c r="AF411" s="87"/>
      <c r="AG411" s="96"/>
      <c r="AH411" s="96"/>
      <c r="AI411" s="87"/>
    </row>
    <row r="412" spans="2:35" x14ac:dyDescent="0.25">
      <c r="B412" s="206">
        <v>41674.083333333336</v>
      </c>
      <c r="C412" s="85">
        <v>5.09</v>
      </c>
      <c r="D412" s="86"/>
      <c r="E412" s="86"/>
      <c r="F412" s="87"/>
      <c r="G412" s="87"/>
      <c r="H412" s="87"/>
      <c r="I412" s="87"/>
      <c r="J412" s="96"/>
      <c r="K412" s="87"/>
      <c r="L412" s="87"/>
      <c r="M412" s="87"/>
      <c r="N412" s="87"/>
      <c r="O412" s="87"/>
      <c r="P412" s="94"/>
      <c r="Q412" s="94"/>
      <c r="R412" s="87"/>
      <c r="S412" s="87"/>
      <c r="T412" s="87"/>
      <c r="U412" s="87"/>
      <c r="V412" s="87"/>
      <c r="W412" s="87"/>
      <c r="X412" s="87"/>
      <c r="Y412" s="87"/>
      <c r="Z412" s="87"/>
      <c r="AA412" s="87"/>
      <c r="AB412" s="87"/>
      <c r="AC412" s="87"/>
      <c r="AD412" s="87"/>
      <c r="AE412" s="87"/>
      <c r="AF412" s="87"/>
      <c r="AG412" s="96"/>
      <c r="AH412" s="96"/>
      <c r="AI412" s="87"/>
    </row>
    <row r="413" spans="2:35" x14ac:dyDescent="0.25">
      <c r="B413" s="206">
        <v>41674.166666666664</v>
      </c>
      <c r="C413" s="85">
        <v>5.09</v>
      </c>
      <c r="D413" s="86"/>
      <c r="E413" s="86"/>
      <c r="F413" s="87"/>
      <c r="G413" s="87"/>
      <c r="H413" s="87"/>
      <c r="I413" s="87"/>
      <c r="J413" s="96"/>
      <c r="K413" s="87"/>
      <c r="L413" s="87"/>
      <c r="M413" s="87"/>
      <c r="N413" s="87"/>
      <c r="O413" s="87"/>
      <c r="P413" s="94"/>
      <c r="Q413" s="94"/>
      <c r="R413" s="87"/>
      <c r="S413" s="87"/>
      <c r="T413" s="87"/>
      <c r="U413" s="87"/>
      <c r="V413" s="87"/>
      <c r="W413" s="87"/>
      <c r="X413" s="87"/>
      <c r="Y413" s="87"/>
      <c r="Z413" s="87"/>
      <c r="AA413" s="87"/>
      <c r="AB413" s="87"/>
      <c r="AC413" s="87"/>
      <c r="AD413" s="87"/>
      <c r="AE413" s="87"/>
      <c r="AF413" s="87"/>
      <c r="AG413" s="96"/>
      <c r="AH413" s="96"/>
      <c r="AI413" s="87"/>
    </row>
    <row r="414" spans="2:35" x14ac:dyDescent="0.25">
      <c r="B414" s="206">
        <v>41674.25</v>
      </c>
      <c r="C414" s="85">
        <v>5.1100000000000003</v>
      </c>
      <c r="D414" s="86"/>
      <c r="E414" s="86"/>
      <c r="F414" s="87"/>
      <c r="G414" s="87"/>
      <c r="H414" s="87"/>
      <c r="I414" s="87"/>
      <c r="J414" s="96"/>
      <c r="K414" s="87"/>
      <c r="L414" s="87"/>
      <c r="M414" s="87"/>
      <c r="N414" s="87"/>
      <c r="O414" s="87"/>
      <c r="P414" s="94"/>
      <c r="Q414" s="94"/>
      <c r="R414" s="87"/>
      <c r="S414" s="87"/>
      <c r="T414" s="87"/>
      <c r="U414" s="87"/>
      <c r="V414" s="87"/>
      <c r="W414" s="87"/>
      <c r="X414" s="87"/>
      <c r="Y414" s="87"/>
      <c r="Z414" s="87"/>
      <c r="AA414" s="87"/>
      <c r="AB414" s="87"/>
      <c r="AC414" s="87"/>
      <c r="AD414" s="87"/>
      <c r="AE414" s="87"/>
      <c r="AF414" s="87"/>
      <c r="AG414" s="96"/>
      <c r="AH414" s="96"/>
      <c r="AI414" s="87"/>
    </row>
    <row r="415" spans="2:35" x14ac:dyDescent="0.25">
      <c r="B415" s="206">
        <v>41674.333333333336</v>
      </c>
      <c r="C415" s="85">
        <v>5.0999999999999996</v>
      </c>
      <c r="D415" s="86"/>
      <c r="E415" s="86"/>
      <c r="F415" s="87"/>
      <c r="G415" s="87"/>
      <c r="H415" s="87"/>
      <c r="I415" s="87"/>
      <c r="J415" s="96"/>
      <c r="K415" s="87"/>
      <c r="L415" s="87"/>
      <c r="M415" s="87"/>
      <c r="N415" s="87"/>
      <c r="O415" s="87"/>
      <c r="P415" s="94"/>
      <c r="Q415" s="94"/>
      <c r="R415" s="87"/>
      <c r="S415" s="87"/>
      <c r="T415" s="87"/>
      <c r="U415" s="87"/>
      <c r="V415" s="87"/>
      <c r="W415" s="87"/>
      <c r="X415" s="87"/>
      <c r="Y415" s="87"/>
      <c r="Z415" s="87"/>
      <c r="AA415" s="87"/>
      <c r="AB415" s="87"/>
      <c r="AC415" s="87"/>
      <c r="AD415" s="87"/>
      <c r="AE415" s="87"/>
      <c r="AF415" s="87"/>
      <c r="AG415" s="96"/>
      <c r="AH415" s="96"/>
      <c r="AI415" s="87"/>
    </row>
    <row r="416" spans="2:35" x14ac:dyDescent="0.25">
      <c r="B416" s="206">
        <v>41674.416666666664</v>
      </c>
      <c r="C416" s="85">
        <v>5.15</v>
      </c>
      <c r="D416" s="86"/>
      <c r="E416" s="86"/>
      <c r="F416" s="87"/>
      <c r="G416" s="87"/>
      <c r="H416" s="87"/>
      <c r="I416" s="87"/>
      <c r="J416" s="96"/>
      <c r="K416" s="87"/>
      <c r="L416" s="87"/>
      <c r="M416" s="87"/>
      <c r="N416" s="87"/>
      <c r="O416" s="87"/>
      <c r="P416" s="94"/>
      <c r="Q416" s="94"/>
      <c r="R416" s="87"/>
      <c r="S416" s="87"/>
      <c r="T416" s="87"/>
      <c r="U416" s="87"/>
      <c r="V416" s="87"/>
      <c r="W416" s="87"/>
      <c r="X416" s="87"/>
      <c r="Y416" s="87"/>
      <c r="Z416" s="87"/>
      <c r="AA416" s="87"/>
      <c r="AB416" s="87"/>
      <c r="AC416" s="87"/>
      <c r="AD416" s="87"/>
      <c r="AE416" s="87"/>
      <c r="AF416" s="87"/>
      <c r="AG416" s="96"/>
      <c r="AH416" s="96"/>
      <c r="AI416" s="87"/>
    </row>
    <row r="417" spans="2:35" x14ac:dyDescent="0.25">
      <c r="B417" s="206">
        <v>41674.5</v>
      </c>
      <c r="C417" s="85">
        <v>5.18</v>
      </c>
      <c r="D417" s="86"/>
      <c r="E417" s="86"/>
      <c r="F417" s="87"/>
      <c r="G417" s="87"/>
      <c r="H417" s="87"/>
      <c r="I417" s="87"/>
      <c r="J417" s="96"/>
      <c r="K417" s="87"/>
      <c r="L417" s="87"/>
      <c r="M417" s="87"/>
      <c r="N417" s="87"/>
      <c r="O417" s="87"/>
      <c r="P417" s="94"/>
      <c r="Q417" s="94"/>
      <c r="R417" s="87"/>
      <c r="S417" s="87"/>
      <c r="T417" s="87"/>
      <c r="U417" s="87"/>
      <c r="V417" s="87"/>
      <c r="W417" s="87"/>
      <c r="X417" s="87"/>
      <c r="Y417" s="87"/>
      <c r="Z417" s="87"/>
      <c r="AA417" s="87"/>
      <c r="AB417" s="87"/>
      <c r="AC417" s="87"/>
      <c r="AD417" s="87"/>
      <c r="AE417" s="87"/>
      <c r="AF417" s="87"/>
      <c r="AG417" s="96"/>
      <c r="AH417" s="96"/>
      <c r="AI417" s="87"/>
    </row>
    <row r="418" spans="2:35" x14ac:dyDescent="0.25">
      <c r="B418" s="206">
        <v>41674.583333333336</v>
      </c>
      <c r="C418" s="85">
        <v>5.18</v>
      </c>
      <c r="D418" s="86"/>
      <c r="E418" s="86"/>
      <c r="F418" s="87"/>
      <c r="G418" s="87"/>
      <c r="H418" s="87"/>
      <c r="I418" s="87"/>
      <c r="J418" s="96"/>
      <c r="K418" s="87"/>
      <c r="L418" s="87"/>
      <c r="M418" s="87"/>
      <c r="N418" s="87"/>
      <c r="O418" s="87"/>
      <c r="P418" s="94"/>
      <c r="Q418" s="94"/>
      <c r="R418" s="87"/>
      <c r="S418" s="87"/>
      <c r="T418" s="87"/>
      <c r="U418" s="87"/>
      <c r="V418" s="87"/>
      <c r="W418" s="87"/>
      <c r="X418" s="87"/>
      <c r="Y418" s="87"/>
      <c r="Z418" s="87"/>
      <c r="AA418" s="87"/>
      <c r="AB418" s="87"/>
      <c r="AC418" s="87"/>
      <c r="AD418" s="87"/>
      <c r="AE418" s="87"/>
      <c r="AF418" s="87"/>
      <c r="AG418" s="96"/>
      <c r="AH418" s="96"/>
      <c r="AI418" s="87"/>
    </row>
    <row r="419" spans="2:35" x14ac:dyDescent="0.25">
      <c r="B419" s="206">
        <v>41674.666666666664</v>
      </c>
      <c r="C419" s="85">
        <v>5.17</v>
      </c>
      <c r="D419" s="86"/>
      <c r="E419" s="86"/>
      <c r="F419" s="87"/>
      <c r="G419" s="87"/>
      <c r="H419" s="87"/>
      <c r="I419" s="87"/>
      <c r="J419" s="96"/>
      <c r="K419" s="87"/>
      <c r="L419" s="87"/>
      <c r="M419" s="87"/>
      <c r="N419" s="87"/>
      <c r="O419" s="87"/>
      <c r="P419" s="94"/>
      <c r="Q419" s="94"/>
      <c r="R419" s="87"/>
      <c r="S419" s="87"/>
      <c r="T419" s="87"/>
      <c r="U419" s="87"/>
      <c r="V419" s="87"/>
      <c r="W419" s="87"/>
      <c r="X419" s="87"/>
      <c r="Y419" s="87"/>
      <c r="Z419" s="87"/>
      <c r="AA419" s="87"/>
      <c r="AB419" s="87"/>
      <c r="AC419" s="87"/>
      <c r="AD419" s="87"/>
      <c r="AE419" s="87"/>
      <c r="AF419" s="87"/>
      <c r="AG419" s="96"/>
      <c r="AH419" s="96"/>
      <c r="AI419" s="87"/>
    </row>
    <row r="420" spans="2:35" x14ac:dyDescent="0.25">
      <c r="B420" s="206">
        <v>41674.75</v>
      </c>
      <c r="C420" s="85">
        <v>5.17</v>
      </c>
      <c r="D420" s="86"/>
      <c r="E420" s="86"/>
      <c r="F420" s="87"/>
      <c r="G420" s="87"/>
      <c r="H420" s="87"/>
      <c r="I420" s="87"/>
      <c r="J420" s="96"/>
      <c r="K420" s="87"/>
      <c r="L420" s="87"/>
      <c r="M420" s="87"/>
      <c r="N420" s="87"/>
      <c r="O420" s="87"/>
      <c r="P420" s="94"/>
      <c r="Q420" s="94"/>
      <c r="R420" s="87"/>
      <c r="S420" s="87"/>
      <c r="T420" s="87"/>
      <c r="U420" s="87"/>
      <c r="V420" s="87"/>
      <c r="W420" s="87"/>
      <c r="X420" s="87"/>
      <c r="Y420" s="87"/>
      <c r="Z420" s="87"/>
      <c r="AA420" s="87"/>
      <c r="AB420" s="87"/>
      <c r="AC420" s="87"/>
      <c r="AD420" s="87"/>
      <c r="AE420" s="87"/>
      <c r="AF420" s="87"/>
      <c r="AG420" s="96"/>
      <c r="AH420" s="96"/>
      <c r="AI420" s="87"/>
    </row>
    <row r="421" spans="2:35" x14ac:dyDescent="0.25">
      <c r="B421" s="206">
        <v>41674.833333333336</v>
      </c>
      <c r="C421" s="85">
        <v>5.17</v>
      </c>
      <c r="D421" s="86"/>
      <c r="E421" s="86"/>
      <c r="F421" s="87"/>
      <c r="G421" s="87"/>
      <c r="H421" s="87"/>
      <c r="I421" s="87"/>
      <c r="J421" s="96"/>
      <c r="K421" s="87"/>
      <c r="L421" s="87"/>
      <c r="M421" s="87"/>
      <c r="N421" s="87"/>
      <c r="O421" s="87"/>
      <c r="P421" s="94"/>
      <c r="Q421" s="94"/>
      <c r="R421" s="87"/>
      <c r="S421" s="87"/>
      <c r="T421" s="87"/>
      <c r="U421" s="87"/>
      <c r="V421" s="87"/>
      <c r="W421" s="87"/>
      <c r="X421" s="87"/>
      <c r="Y421" s="87"/>
      <c r="Z421" s="87"/>
      <c r="AA421" s="87"/>
      <c r="AB421" s="87"/>
      <c r="AC421" s="87"/>
      <c r="AD421" s="87"/>
      <c r="AE421" s="87"/>
      <c r="AF421" s="87"/>
      <c r="AG421" s="96"/>
      <c r="AH421" s="96"/>
      <c r="AI421" s="87"/>
    </row>
    <row r="422" spans="2:35" x14ac:dyDescent="0.25">
      <c r="B422" s="206">
        <v>41674.916666666664</v>
      </c>
      <c r="C422" s="85">
        <v>5.16</v>
      </c>
      <c r="D422" s="86"/>
      <c r="E422" s="86"/>
      <c r="F422" s="87"/>
      <c r="G422" s="87"/>
      <c r="H422" s="87"/>
      <c r="I422" s="87"/>
      <c r="J422" s="96"/>
      <c r="K422" s="87"/>
      <c r="L422" s="87"/>
      <c r="M422" s="87"/>
      <c r="N422" s="87"/>
      <c r="O422" s="87"/>
      <c r="P422" s="94"/>
      <c r="Q422" s="94"/>
      <c r="R422" s="87"/>
      <c r="S422" s="87"/>
      <c r="T422" s="87"/>
      <c r="U422" s="87"/>
      <c r="V422" s="87"/>
      <c r="W422" s="87"/>
      <c r="X422" s="87"/>
      <c r="Y422" s="87"/>
      <c r="Z422" s="87"/>
      <c r="AA422" s="87"/>
      <c r="AB422" s="87"/>
      <c r="AC422" s="87"/>
      <c r="AD422" s="87"/>
      <c r="AE422" s="87"/>
      <c r="AF422" s="87"/>
      <c r="AG422" s="96"/>
      <c r="AH422" s="96"/>
      <c r="AI422" s="87"/>
    </row>
    <row r="423" spans="2:35" x14ac:dyDescent="0.25">
      <c r="B423" s="206">
        <v>41675</v>
      </c>
      <c r="C423" s="85">
        <v>5.16</v>
      </c>
      <c r="D423" s="86"/>
      <c r="E423" s="86"/>
      <c r="F423" s="87"/>
      <c r="G423" s="87"/>
      <c r="H423" s="87"/>
      <c r="I423" s="87"/>
      <c r="J423" s="96"/>
      <c r="K423" s="87"/>
      <c r="L423" s="87"/>
      <c r="M423" s="87"/>
      <c r="N423" s="87"/>
      <c r="O423" s="87"/>
      <c r="P423" s="94"/>
      <c r="Q423" s="94"/>
      <c r="R423" s="87"/>
      <c r="S423" s="87"/>
      <c r="T423" s="87"/>
      <c r="U423" s="87"/>
      <c r="V423" s="87"/>
      <c r="W423" s="87"/>
      <c r="X423" s="87"/>
      <c r="Y423" s="87"/>
      <c r="Z423" s="87"/>
      <c r="AA423" s="87"/>
      <c r="AB423" s="87"/>
      <c r="AC423" s="87"/>
      <c r="AD423" s="87"/>
      <c r="AE423" s="87"/>
      <c r="AF423" s="87"/>
      <c r="AG423" s="96"/>
      <c r="AH423" s="96"/>
      <c r="AI423" s="87"/>
    </row>
    <row r="424" spans="2:35" x14ac:dyDescent="0.25">
      <c r="B424" s="206">
        <v>41675.083333333336</v>
      </c>
      <c r="C424" s="85">
        <v>5.15</v>
      </c>
      <c r="D424" s="86"/>
      <c r="E424" s="86"/>
      <c r="F424" s="87"/>
      <c r="G424" s="87"/>
      <c r="H424" s="87"/>
      <c r="I424" s="87"/>
      <c r="J424" s="96"/>
      <c r="K424" s="87"/>
      <c r="L424" s="87"/>
      <c r="M424" s="87"/>
      <c r="N424" s="87"/>
      <c r="O424" s="87"/>
      <c r="P424" s="94"/>
      <c r="Q424" s="94"/>
      <c r="R424" s="87"/>
      <c r="S424" s="87"/>
      <c r="T424" s="87"/>
      <c r="U424" s="87"/>
      <c r="V424" s="87"/>
      <c r="W424" s="87"/>
      <c r="X424" s="87"/>
      <c r="Y424" s="87"/>
      <c r="Z424" s="87"/>
      <c r="AA424" s="87"/>
      <c r="AB424" s="87"/>
      <c r="AC424" s="87"/>
      <c r="AD424" s="87"/>
      <c r="AE424" s="87"/>
      <c r="AF424" s="87"/>
      <c r="AG424" s="96"/>
      <c r="AH424" s="96"/>
      <c r="AI424" s="87"/>
    </row>
    <row r="425" spans="2:35" x14ac:dyDescent="0.25">
      <c r="B425" s="206">
        <v>41675.166666666664</v>
      </c>
      <c r="C425" s="85">
        <v>5.15</v>
      </c>
      <c r="D425" s="86"/>
      <c r="E425" s="86"/>
      <c r="F425" s="87"/>
      <c r="G425" s="87"/>
      <c r="H425" s="87"/>
      <c r="I425" s="87"/>
      <c r="J425" s="96"/>
      <c r="K425" s="87"/>
      <c r="L425" s="87"/>
      <c r="M425" s="87"/>
      <c r="N425" s="87"/>
      <c r="O425" s="87"/>
      <c r="P425" s="94"/>
      <c r="Q425" s="94"/>
      <c r="R425" s="87"/>
      <c r="S425" s="87"/>
      <c r="T425" s="87"/>
      <c r="U425" s="87"/>
      <c r="V425" s="87"/>
      <c r="W425" s="87"/>
      <c r="X425" s="87"/>
      <c r="Y425" s="87"/>
      <c r="Z425" s="87"/>
      <c r="AA425" s="87"/>
      <c r="AB425" s="87"/>
      <c r="AC425" s="87"/>
      <c r="AD425" s="87"/>
      <c r="AE425" s="87"/>
      <c r="AF425" s="87"/>
      <c r="AG425" s="96"/>
      <c r="AH425" s="96"/>
      <c r="AI425" s="87"/>
    </row>
    <row r="426" spans="2:35" x14ac:dyDescent="0.25">
      <c r="B426" s="206">
        <v>41675.25</v>
      </c>
      <c r="C426" s="85">
        <v>5.15</v>
      </c>
      <c r="D426" s="86"/>
      <c r="E426" s="86"/>
      <c r="F426" s="87"/>
      <c r="G426" s="87"/>
      <c r="H426" s="87"/>
      <c r="I426" s="87"/>
      <c r="J426" s="96"/>
      <c r="K426" s="87"/>
      <c r="L426" s="87"/>
      <c r="M426" s="87"/>
      <c r="N426" s="87"/>
      <c r="O426" s="87"/>
      <c r="P426" s="94"/>
      <c r="Q426" s="94"/>
      <c r="R426" s="87"/>
      <c r="S426" s="87"/>
      <c r="T426" s="87"/>
      <c r="U426" s="87"/>
      <c r="V426" s="87"/>
      <c r="W426" s="87"/>
      <c r="X426" s="87"/>
      <c r="Y426" s="87"/>
      <c r="Z426" s="87"/>
      <c r="AA426" s="87"/>
      <c r="AB426" s="87"/>
      <c r="AC426" s="87"/>
      <c r="AD426" s="87"/>
      <c r="AE426" s="87"/>
      <c r="AF426" s="87"/>
      <c r="AG426" s="96"/>
      <c r="AH426" s="96"/>
      <c r="AI426" s="87"/>
    </row>
    <row r="427" spans="2:35" x14ac:dyDescent="0.25">
      <c r="B427" s="206">
        <v>41675.333333333336</v>
      </c>
      <c r="C427" s="85">
        <v>5.15</v>
      </c>
      <c r="D427" s="86"/>
      <c r="E427" s="86"/>
      <c r="F427" s="87"/>
      <c r="G427" s="87"/>
      <c r="H427" s="87"/>
      <c r="I427" s="87"/>
      <c r="J427" s="96"/>
      <c r="K427" s="87"/>
      <c r="L427" s="87"/>
      <c r="M427" s="87"/>
      <c r="N427" s="87"/>
      <c r="O427" s="87"/>
      <c r="P427" s="94"/>
      <c r="Q427" s="94"/>
      <c r="R427" s="87"/>
      <c r="S427" s="87"/>
      <c r="T427" s="87"/>
      <c r="U427" s="87"/>
      <c r="V427" s="87"/>
      <c r="W427" s="87"/>
      <c r="X427" s="87"/>
      <c r="Y427" s="87"/>
      <c r="Z427" s="87"/>
      <c r="AA427" s="87"/>
      <c r="AB427" s="87"/>
      <c r="AC427" s="87"/>
      <c r="AD427" s="87"/>
      <c r="AE427" s="87"/>
      <c r="AF427" s="87"/>
      <c r="AG427" s="96"/>
      <c r="AH427" s="96"/>
      <c r="AI427" s="87"/>
    </row>
    <row r="428" spans="2:35" x14ac:dyDescent="0.25">
      <c r="B428" s="206">
        <v>41675.416666666664</v>
      </c>
      <c r="C428" s="85">
        <v>5.14</v>
      </c>
      <c r="D428" s="86"/>
      <c r="E428" s="86"/>
      <c r="F428" s="87"/>
      <c r="G428" s="87"/>
      <c r="H428" s="87"/>
      <c r="I428" s="87"/>
      <c r="J428" s="96"/>
      <c r="K428" s="87"/>
      <c r="L428" s="87"/>
      <c r="M428" s="87"/>
      <c r="N428" s="87"/>
      <c r="O428" s="87"/>
      <c r="P428" s="94"/>
      <c r="Q428" s="94"/>
      <c r="R428" s="87"/>
      <c r="S428" s="87"/>
      <c r="T428" s="87"/>
      <c r="U428" s="87"/>
      <c r="V428" s="87"/>
      <c r="W428" s="87"/>
      <c r="X428" s="87"/>
      <c r="Y428" s="87"/>
      <c r="Z428" s="87"/>
      <c r="AA428" s="87"/>
      <c r="AB428" s="87"/>
      <c r="AC428" s="87"/>
      <c r="AD428" s="87"/>
      <c r="AE428" s="87"/>
      <c r="AF428" s="87"/>
      <c r="AG428" s="96"/>
      <c r="AH428" s="96"/>
      <c r="AI428" s="87"/>
    </row>
    <row r="429" spans="2:35" x14ac:dyDescent="0.25">
      <c r="B429" s="206">
        <v>41675.5</v>
      </c>
      <c r="C429" s="85">
        <v>5.14</v>
      </c>
      <c r="D429" s="86"/>
      <c r="E429" s="86"/>
      <c r="F429" s="87"/>
      <c r="G429" s="87"/>
      <c r="H429" s="87"/>
      <c r="I429" s="87"/>
      <c r="J429" s="96"/>
      <c r="K429" s="87"/>
      <c r="L429" s="87"/>
      <c r="M429" s="87"/>
      <c r="N429" s="87"/>
      <c r="O429" s="87"/>
      <c r="P429" s="94"/>
      <c r="Q429" s="94"/>
      <c r="R429" s="87"/>
      <c r="S429" s="87"/>
      <c r="T429" s="87"/>
      <c r="U429" s="87"/>
      <c r="V429" s="87"/>
      <c r="W429" s="87"/>
      <c r="X429" s="87"/>
      <c r="Y429" s="87"/>
      <c r="Z429" s="87"/>
      <c r="AA429" s="87"/>
      <c r="AB429" s="87"/>
      <c r="AC429" s="87"/>
      <c r="AD429" s="87"/>
      <c r="AE429" s="87"/>
      <c r="AF429" s="87"/>
      <c r="AG429" s="96"/>
      <c r="AH429" s="96"/>
      <c r="AI429" s="87"/>
    </row>
    <row r="430" spans="2:35" x14ac:dyDescent="0.25">
      <c r="B430" s="206">
        <v>41675.583333333336</v>
      </c>
      <c r="C430" s="85">
        <v>5.14</v>
      </c>
      <c r="D430" s="86"/>
      <c r="E430" s="86"/>
      <c r="F430" s="87"/>
      <c r="G430" s="87"/>
      <c r="H430" s="87"/>
      <c r="I430" s="87"/>
      <c r="J430" s="96"/>
      <c r="K430" s="87"/>
      <c r="L430" s="87"/>
      <c r="M430" s="87"/>
      <c r="N430" s="87"/>
      <c r="O430" s="87"/>
      <c r="P430" s="94"/>
      <c r="Q430" s="94"/>
      <c r="R430" s="87"/>
      <c r="S430" s="87"/>
      <c r="T430" s="87"/>
      <c r="U430" s="87"/>
      <c r="V430" s="87"/>
      <c r="W430" s="87"/>
      <c r="X430" s="87"/>
      <c r="Y430" s="87"/>
      <c r="Z430" s="87"/>
      <c r="AA430" s="87"/>
      <c r="AB430" s="87"/>
      <c r="AC430" s="87"/>
      <c r="AD430" s="87"/>
      <c r="AE430" s="87"/>
      <c r="AF430" s="87"/>
      <c r="AG430" s="96"/>
      <c r="AH430" s="96"/>
      <c r="AI430" s="87"/>
    </row>
    <row r="431" spans="2:35" x14ac:dyDescent="0.25">
      <c r="B431" s="206">
        <v>41675.666666666664</v>
      </c>
      <c r="C431" s="85">
        <v>5.14</v>
      </c>
      <c r="D431" s="86"/>
      <c r="E431" s="86"/>
      <c r="F431" s="87"/>
      <c r="G431" s="87"/>
      <c r="H431" s="87"/>
      <c r="I431" s="87"/>
      <c r="J431" s="96"/>
      <c r="K431" s="87"/>
      <c r="L431" s="87"/>
      <c r="M431" s="87"/>
      <c r="N431" s="87"/>
      <c r="O431" s="87"/>
      <c r="P431" s="94"/>
      <c r="Q431" s="94"/>
      <c r="R431" s="87"/>
      <c r="S431" s="87"/>
      <c r="T431" s="87"/>
      <c r="U431" s="87"/>
      <c r="V431" s="87"/>
      <c r="W431" s="87"/>
      <c r="X431" s="87"/>
      <c r="Y431" s="87"/>
      <c r="Z431" s="87"/>
      <c r="AA431" s="87"/>
      <c r="AB431" s="87"/>
      <c r="AC431" s="87"/>
      <c r="AD431" s="87"/>
      <c r="AE431" s="87"/>
      <c r="AF431" s="87"/>
      <c r="AG431" s="96"/>
      <c r="AH431" s="96"/>
      <c r="AI431" s="87"/>
    </row>
    <row r="432" spans="2:35" x14ac:dyDescent="0.25">
      <c r="B432" s="206">
        <v>41675.75</v>
      </c>
      <c r="C432" s="85">
        <v>5.14</v>
      </c>
      <c r="D432" s="86"/>
      <c r="E432" s="86"/>
      <c r="F432" s="87"/>
      <c r="G432" s="87"/>
      <c r="H432" s="87"/>
      <c r="I432" s="87"/>
      <c r="J432" s="96"/>
      <c r="K432" s="87"/>
      <c r="L432" s="87"/>
      <c r="M432" s="87"/>
      <c r="N432" s="87"/>
      <c r="O432" s="87"/>
      <c r="P432" s="94"/>
      <c r="Q432" s="94"/>
      <c r="R432" s="87"/>
      <c r="S432" s="87"/>
      <c r="T432" s="87"/>
      <c r="U432" s="87"/>
      <c r="V432" s="87"/>
      <c r="W432" s="87"/>
      <c r="X432" s="87"/>
      <c r="Y432" s="87"/>
      <c r="Z432" s="87"/>
      <c r="AA432" s="87"/>
      <c r="AB432" s="87"/>
      <c r="AC432" s="87"/>
      <c r="AD432" s="87"/>
      <c r="AE432" s="87"/>
      <c r="AF432" s="87"/>
      <c r="AG432" s="96"/>
      <c r="AH432" s="96"/>
      <c r="AI432" s="87"/>
    </row>
    <row r="433" spans="2:35" x14ac:dyDescent="0.25">
      <c r="B433" s="206">
        <v>41675.833333333336</v>
      </c>
      <c r="C433" s="85">
        <v>5.14</v>
      </c>
      <c r="D433" s="86"/>
      <c r="E433" s="86"/>
      <c r="F433" s="87"/>
      <c r="G433" s="87"/>
      <c r="H433" s="87"/>
      <c r="I433" s="87"/>
      <c r="J433" s="96"/>
      <c r="K433" s="87"/>
      <c r="L433" s="87"/>
      <c r="M433" s="87"/>
      <c r="N433" s="87"/>
      <c r="O433" s="87"/>
      <c r="P433" s="94"/>
      <c r="Q433" s="94"/>
      <c r="R433" s="87"/>
      <c r="S433" s="87"/>
      <c r="T433" s="87"/>
      <c r="U433" s="87"/>
      <c r="V433" s="87"/>
      <c r="W433" s="87"/>
      <c r="X433" s="87"/>
      <c r="Y433" s="87"/>
      <c r="Z433" s="87"/>
      <c r="AA433" s="87"/>
      <c r="AB433" s="87"/>
      <c r="AC433" s="87"/>
      <c r="AD433" s="87"/>
      <c r="AE433" s="87"/>
      <c r="AF433" s="87"/>
      <c r="AG433" s="96"/>
      <c r="AH433" s="96"/>
      <c r="AI433" s="87"/>
    </row>
    <row r="434" spans="2:35" x14ac:dyDescent="0.25">
      <c r="B434" s="206">
        <v>41675.916666666664</v>
      </c>
      <c r="C434" s="85">
        <v>5.13</v>
      </c>
      <c r="D434" s="86"/>
      <c r="E434" s="86"/>
      <c r="F434" s="87"/>
      <c r="G434" s="87"/>
      <c r="H434" s="87"/>
      <c r="I434" s="87"/>
      <c r="J434" s="96"/>
      <c r="K434" s="87"/>
      <c r="L434" s="87"/>
      <c r="M434" s="87"/>
      <c r="N434" s="87"/>
      <c r="O434" s="87"/>
      <c r="P434" s="94"/>
      <c r="Q434" s="94"/>
      <c r="R434" s="87"/>
      <c r="S434" s="87"/>
      <c r="T434" s="87"/>
      <c r="U434" s="87"/>
      <c r="V434" s="87"/>
      <c r="W434" s="87"/>
      <c r="X434" s="87"/>
      <c r="Y434" s="87"/>
      <c r="Z434" s="87"/>
      <c r="AA434" s="87"/>
      <c r="AB434" s="87"/>
      <c r="AC434" s="87"/>
      <c r="AD434" s="87"/>
      <c r="AE434" s="87"/>
      <c r="AF434" s="87"/>
      <c r="AG434" s="96"/>
      <c r="AH434" s="96"/>
      <c r="AI434" s="87"/>
    </row>
    <row r="435" spans="2:35" x14ac:dyDescent="0.25">
      <c r="B435" s="206">
        <v>41676</v>
      </c>
      <c r="C435" s="85">
        <v>5.12</v>
      </c>
      <c r="D435" s="86"/>
      <c r="E435" s="86"/>
      <c r="F435" s="87"/>
      <c r="G435" s="87"/>
      <c r="H435" s="87"/>
      <c r="I435" s="87"/>
      <c r="J435" s="96"/>
      <c r="K435" s="87"/>
      <c r="L435" s="87"/>
      <c r="M435" s="87"/>
      <c r="N435" s="87"/>
      <c r="O435" s="87"/>
      <c r="P435" s="94"/>
      <c r="Q435" s="94"/>
      <c r="R435" s="87"/>
      <c r="S435" s="87"/>
      <c r="T435" s="87"/>
      <c r="U435" s="87"/>
      <c r="V435" s="87"/>
      <c r="W435" s="87"/>
      <c r="X435" s="87"/>
      <c r="Y435" s="87"/>
      <c r="Z435" s="87"/>
      <c r="AA435" s="87"/>
      <c r="AB435" s="87"/>
      <c r="AC435" s="87"/>
      <c r="AD435" s="87"/>
      <c r="AE435" s="87"/>
      <c r="AF435" s="87"/>
      <c r="AG435" s="96"/>
      <c r="AH435" s="96"/>
      <c r="AI435" s="87"/>
    </row>
    <row r="436" spans="2:35" x14ac:dyDescent="0.25">
      <c r="B436" s="206">
        <v>41676.083333333336</v>
      </c>
      <c r="C436" s="85">
        <v>5.12</v>
      </c>
      <c r="D436" s="86"/>
      <c r="E436" s="86"/>
      <c r="F436" s="87"/>
      <c r="G436" s="87"/>
      <c r="H436" s="87"/>
      <c r="I436" s="87"/>
      <c r="J436" s="96"/>
      <c r="K436" s="87"/>
      <c r="L436" s="87"/>
      <c r="M436" s="87"/>
      <c r="N436" s="87"/>
      <c r="O436" s="87"/>
      <c r="P436" s="94"/>
      <c r="Q436" s="94"/>
      <c r="R436" s="87"/>
      <c r="S436" s="87"/>
      <c r="T436" s="87"/>
      <c r="U436" s="87"/>
      <c r="V436" s="87"/>
      <c r="W436" s="87"/>
      <c r="X436" s="87"/>
      <c r="Y436" s="87"/>
      <c r="Z436" s="87"/>
      <c r="AA436" s="87"/>
      <c r="AB436" s="87"/>
      <c r="AC436" s="87"/>
      <c r="AD436" s="87"/>
      <c r="AE436" s="87"/>
      <c r="AF436" s="87"/>
      <c r="AG436" s="96"/>
      <c r="AH436" s="96"/>
      <c r="AI436" s="87"/>
    </row>
    <row r="437" spans="2:35" x14ac:dyDescent="0.25">
      <c r="B437" s="206">
        <v>41676.166666666664</v>
      </c>
      <c r="C437" s="85">
        <v>5.12</v>
      </c>
      <c r="D437" s="86"/>
      <c r="E437" s="86"/>
      <c r="F437" s="87"/>
      <c r="G437" s="87"/>
      <c r="H437" s="87"/>
      <c r="I437" s="87"/>
      <c r="J437" s="96"/>
      <c r="K437" s="87"/>
      <c r="L437" s="87"/>
      <c r="M437" s="87"/>
      <c r="N437" s="87"/>
      <c r="O437" s="87"/>
      <c r="P437" s="94"/>
      <c r="Q437" s="94"/>
      <c r="R437" s="87"/>
      <c r="S437" s="87"/>
      <c r="T437" s="87"/>
      <c r="U437" s="87"/>
      <c r="V437" s="87"/>
      <c r="W437" s="87"/>
      <c r="X437" s="87"/>
      <c r="Y437" s="87"/>
      <c r="Z437" s="87"/>
      <c r="AA437" s="87"/>
      <c r="AB437" s="87"/>
      <c r="AC437" s="87"/>
      <c r="AD437" s="87"/>
      <c r="AE437" s="87"/>
      <c r="AF437" s="87"/>
      <c r="AG437" s="96"/>
      <c r="AH437" s="96"/>
      <c r="AI437" s="87"/>
    </row>
    <row r="438" spans="2:35" x14ac:dyDescent="0.25">
      <c r="B438" s="206">
        <v>41676.25</v>
      </c>
      <c r="C438" s="85">
        <v>5.1100000000000003</v>
      </c>
      <c r="D438" s="86"/>
      <c r="E438" s="86"/>
      <c r="F438" s="87"/>
      <c r="G438" s="87"/>
      <c r="H438" s="87"/>
      <c r="I438" s="87"/>
      <c r="J438" s="96"/>
      <c r="K438" s="87"/>
      <c r="L438" s="87"/>
      <c r="M438" s="87"/>
      <c r="N438" s="87"/>
      <c r="O438" s="87"/>
      <c r="P438" s="94"/>
      <c r="Q438" s="94"/>
      <c r="R438" s="87"/>
      <c r="S438" s="87"/>
      <c r="T438" s="87"/>
      <c r="U438" s="87"/>
      <c r="V438" s="87"/>
      <c r="W438" s="87"/>
      <c r="X438" s="87"/>
      <c r="Y438" s="87"/>
      <c r="Z438" s="87"/>
      <c r="AA438" s="87"/>
      <c r="AB438" s="87"/>
      <c r="AC438" s="87"/>
      <c r="AD438" s="87"/>
      <c r="AE438" s="87"/>
      <c r="AF438" s="87"/>
      <c r="AG438" s="96"/>
      <c r="AH438" s="96"/>
      <c r="AI438" s="87"/>
    </row>
    <row r="439" spans="2:35" x14ac:dyDescent="0.25">
      <c r="B439" s="206">
        <v>41676.333333333336</v>
      </c>
      <c r="C439" s="85">
        <v>5.1100000000000003</v>
      </c>
      <c r="D439" s="86"/>
      <c r="E439" s="86"/>
      <c r="F439" s="87"/>
      <c r="G439" s="87"/>
      <c r="H439" s="87"/>
      <c r="I439" s="87"/>
      <c r="J439" s="96"/>
      <c r="K439" s="87"/>
      <c r="L439" s="87"/>
      <c r="M439" s="87"/>
      <c r="N439" s="87"/>
      <c r="O439" s="87"/>
      <c r="P439" s="94"/>
      <c r="Q439" s="94"/>
      <c r="R439" s="87"/>
      <c r="S439" s="87"/>
      <c r="T439" s="87"/>
      <c r="U439" s="87"/>
      <c r="V439" s="87"/>
      <c r="W439" s="87"/>
      <c r="X439" s="87"/>
      <c r="Y439" s="87"/>
      <c r="Z439" s="87"/>
      <c r="AA439" s="87"/>
      <c r="AB439" s="87"/>
      <c r="AC439" s="87"/>
      <c r="AD439" s="87"/>
      <c r="AE439" s="87"/>
      <c r="AF439" s="87"/>
      <c r="AG439" s="96"/>
      <c r="AH439" s="96"/>
      <c r="AI439" s="87"/>
    </row>
    <row r="440" spans="2:35" x14ac:dyDescent="0.25">
      <c r="B440" s="206">
        <v>41676.416666666664</v>
      </c>
      <c r="C440" s="85">
        <v>5.1100000000000003</v>
      </c>
      <c r="D440" s="86"/>
      <c r="E440" s="86"/>
      <c r="F440" s="87"/>
      <c r="G440" s="87"/>
      <c r="H440" s="87"/>
      <c r="I440" s="87"/>
      <c r="J440" s="96"/>
      <c r="K440" s="87"/>
      <c r="L440" s="87"/>
      <c r="M440" s="87"/>
      <c r="N440" s="87"/>
      <c r="O440" s="87"/>
      <c r="P440" s="94"/>
      <c r="Q440" s="94"/>
      <c r="R440" s="87"/>
      <c r="S440" s="87"/>
      <c r="T440" s="87"/>
      <c r="U440" s="87"/>
      <c r="V440" s="87"/>
      <c r="W440" s="87"/>
      <c r="X440" s="87"/>
      <c r="Y440" s="87"/>
      <c r="Z440" s="87"/>
      <c r="AA440" s="87"/>
      <c r="AB440" s="87"/>
      <c r="AC440" s="87"/>
      <c r="AD440" s="87"/>
      <c r="AE440" s="87"/>
      <c r="AF440" s="87"/>
      <c r="AG440" s="96"/>
      <c r="AH440" s="96"/>
      <c r="AI440" s="87"/>
    </row>
    <row r="441" spans="2:35" x14ac:dyDescent="0.25">
      <c r="B441" s="206">
        <v>41676.5</v>
      </c>
      <c r="C441" s="85">
        <v>5.0999999999999996</v>
      </c>
      <c r="D441" s="86"/>
      <c r="E441" s="86"/>
      <c r="F441" s="87"/>
      <c r="G441" s="87"/>
      <c r="H441" s="87"/>
      <c r="I441" s="87"/>
      <c r="J441" s="96"/>
      <c r="K441" s="87"/>
      <c r="L441" s="87"/>
      <c r="M441" s="87"/>
      <c r="N441" s="87"/>
      <c r="O441" s="87"/>
      <c r="P441" s="94"/>
      <c r="Q441" s="94"/>
      <c r="R441" s="87"/>
      <c r="S441" s="87"/>
      <c r="T441" s="87"/>
      <c r="U441" s="87"/>
      <c r="V441" s="87"/>
      <c r="W441" s="87"/>
      <c r="X441" s="87"/>
      <c r="Y441" s="87"/>
      <c r="Z441" s="87"/>
      <c r="AA441" s="87"/>
      <c r="AB441" s="87"/>
      <c r="AC441" s="87"/>
      <c r="AD441" s="87"/>
      <c r="AE441" s="87"/>
      <c r="AF441" s="87"/>
      <c r="AG441" s="96"/>
      <c r="AH441" s="96"/>
      <c r="AI441" s="87"/>
    </row>
    <row r="442" spans="2:35" x14ac:dyDescent="0.25">
      <c r="B442" s="206">
        <v>41676.583333333336</v>
      </c>
      <c r="C442" s="85">
        <v>5.0999999999999996</v>
      </c>
      <c r="D442" s="86"/>
      <c r="E442" s="86"/>
      <c r="F442" s="87"/>
      <c r="G442" s="87"/>
      <c r="H442" s="87"/>
      <c r="I442" s="87"/>
      <c r="J442" s="96"/>
      <c r="K442" s="87"/>
      <c r="L442" s="87"/>
      <c r="M442" s="87"/>
      <c r="N442" s="87"/>
      <c r="O442" s="87"/>
      <c r="P442" s="94"/>
      <c r="Q442" s="94"/>
      <c r="R442" s="87"/>
      <c r="S442" s="87"/>
      <c r="T442" s="87"/>
      <c r="U442" s="87"/>
      <c r="V442" s="87"/>
      <c r="W442" s="87"/>
      <c r="X442" s="87"/>
      <c r="Y442" s="87"/>
      <c r="Z442" s="87"/>
      <c r="AA442" s="87"/>
      <c r="AB442" s="87"/>
      <c r="AC442" s="87"/>
      <c r="AD442" s="87"/>
      <c r="AE442" s="87"/>
      <c r="AF442" s="87"/>
      <c r="AG442" s="96"/>
      <c r="AH442" s="96"/>
      <c r="AI442" s="87"/>
    </row>
    <row r="443" spans="2:35" x14ac:dyDescent="0.25">
      <c r="B443" s="206">
        <v>41676.666666666664</v>
      </c>
      <c r="C443" s="85">
        <v>5.1100000000000003</v>
      </c>
      <c r="D443" s="86"/>
      <c r="E443" s="86"/>
      <c r="F443" s="87"/>
      <c r="G443" s="87"/>
      <c r="H443" s="87"/>
      <c r="I443" s="87"/>
      <c r="J443" s="96"/>
      <c r="K443" s="87"/>
      <c r="L443" s="87"/>
      <c r="M443" s="87"/>
      <c r="N443" s="87"/>
      <c r="O443" s="87"/>
      <c r="P443" s="94"/>
      <c r="Q443" s="94"/>
      <c r="R443" s="87"/>
      <c r="S443" s="87"/>
      <c r="T443" s="87"/>
      <c r="U443" s="87"/>
      <c r="V443" s="87"/>
      <c r="W443" s="87"/>
      <c r="X443" s="87"/>
      <c r="Y443" s="87"/>
      <c r="Z443" s="87"/>
      <c r="AA443" s="87"/>
      <c r="AB443" s="87"/>
      <c r="AC443" s="87"/>
      <c r="AD443" s="87"/>
      <c r="AE443" s="87"/>
      <c r="AF443" s="87"/>
      <c r="AG443" s="96"/>
      <c r="AH443" s="96"/>
      <c r="AI443" s="87"/>
    </row>
    <row r="444" spans="2:35" x14ac:dyDescent="0.25">
      <c r="B444" s="206">
        <v>41676.75</v>
      </c>
      <c r="C444" s="85">
        <v>5.1100000000000003</v>
      </c>
      <c r="D444" s="86"/>
      <c r="E444" s="86"/>
      <c r="F444" s="87"/>
      <c r="G444" s="87"/>
      <c r="H444" s="87"/>
      <c r="I444" s="87"/>
      <c r="J444" s="96"/>
      <c r="K444" s="87"/>
      <c r="L444" s="87"/>
      <c r="M444" s="87"/>
      <c r="N444" s="87"/>
      <c r="O444" s="87"/>
      <c r="P444" s="94"/>
      <c r="Q444" s="94"/>
      <c r="R444" s="87"/>
      <c r="S444" s="87"/>
      <c r="T444" s="87"/>
      <c r="U444" s="87"/>
      <c r="V444" s="87"/>
      <c r="W444" s="87"/>
      <c r="X444" s="87"/>
      <c r="Y444" s="87"/>
      <c r="Z444" s="87"/>
      <c r="AA444" s="87"/>
      <c r="AB444" s="87"/>
      <c r="AC444" s="87"/>
      <c r="AD444" s="87"/>
      <c r="AE444" s="87"/>
      <c r="AF444" s="87"/>
      <c r="AG444" s="96"/>
      <c r="AH444" s="96"/>
      <c r="AI444" s="87"/>
    </row>
    <row r="445" spans="2:35" x14ac:dyDescent="0.25">
      <c r="B445" s="206">
        <v>41676.833333333336</v>
      </c>
      <c r="C445" s="85">
        <v>5.1100000000000003</v>
      </c>
      <c r="D445" s="86"/>
      <c r="E445" s="86"/>
      <c r="F445" s="87"/>
      <c r="G445" s="87"/>
      <c r="H445" s="87"/>
      <c r="I445" s="87"/>
      <c r="J445" s="96"/>
      <c r="K445" s="87"/>
      <c r="L445" s="87"/>
      <c r="M445" s="87"/>
      <c r="N445" s="87"/>
      <c r="O445" s="87"/>
      <c r="P445" s="94"/>
      <c r="Q445" s="94"/>
      <c r="R445" s="87"/>
      <c r="S445" s="87"/>
      <c r="T445" s="87"/>
      <c r="U445" s="87"/>
      <c r="V445" s="87"/>
      <c r="W445" s="87"/>
      <c r="X445" s="87"/>
      <c r="Y445" s="87"/>
      <c r="Z445" s="87"/>
      <c r="AA445" s="87"/>
      <c r="AB445" s="87"/>
      <c r="AC445" s="87"/>
      <c r="AD445" s="87"/>
      <c r="AE445" s="87"/>
      <c r="AF445" s="87"/>
      <c r="AG445" s="96"/>
      <c r="AH445" s="96"/>
      <c r="AI445" s="87"/>
    </row>
    <row r="446" spans="2:35" x14ac:dyDescent="0.25">
      <c r="B446" s="206">
        <v>41676.916666666664</v>
      </c>
      <c r="C446" s="85">
        <v>5.1100000000000003</v>
      </c>
      <c r="D446" s="86"/>
      <c r="E446" s="86"/>
      <c r="F446" s="87"/>
      <c r="G446" s="87"/>
      <c r="H446" s="87"/>
      <c r="I446" s="87"/>
      <c r="J446" s="96"/>
      <c r="K446" s="87"/>
      <c r="L446" s="87"/>
      <c r="M446" s="87"/>
      <c r="N446" s="87"/>
      <c r="O446" s="87"/>
      <c r="P446" s="94"/>
      <c r="Q446" s="94"/>
      <c r="R446" s="87"/>
      <c r="S446" s="87"/>
      <c r="T446" s="87"/>
      <c r="U446" s="87"/>
      <c r="V446" s="87"/>
      <c r="W446" s="87"/>
      <c r="X446" s="87"/>
      <c r="Y446" s="87"/>
      <c r="Z446" s="87"/>
      <c r="AA446" s="87"/>
      <c r="AB446" s="87"/>
      <c r="AC446" s="87"/>
      <c r="AD446" s="87"/>
      <c r="AE446" s="87"/>
      <c r="AF446" s="87"/>
      <c r="AG446" s="96"/>
      <c r="AH446" s="96"/>
      <c r="AI446" s="87"/>
    </row>
    <row r="447" spans="2:35" x14ac:dyDescent="0.25">
      <c r="B447" s="206">
        <v>41677</v>
      </c>
      <c r="C447" s="85">
        <v>5.0999999999999996</v>
      </c>
      <c r="D447" s="86"/>
      <c r="E447" s="86"/>
      <c r="F447" s="87"/>
      <c r="G447" s="87"/>
      <c r="H447" s="87"/>
      <c r="I447" s="87"/>
      <c r="J447" s="96"/>
      <c r="K447" s="87"/>
      <c r="L447" s="87"/>
      <c r="M447" s="87"/>
      <c r="N447" s="87"/>
      <c r="O447" s="87"/>
      <c r="P447" s="94"/>
      <c r="Q447" s="94"/>
      <c r="R447" s="87"/>
      <c r="S447" s="87"/>
      <c r="T447" s="87"/>
      <c r="U447" s="87"/>
      <c r="V447" s="87"/>
      <c r="W447" s="87"/>
      <c r="X447" s="87"/>
      <c r="Y447" s="87"/>
      <c r="Z447" s="87"/>
      <c r="AA447" s="87"/>
      <c r="AB447" s="87"/>
      <c r="AC447" s="87"/>
      <c r="AD447" s="87"/>
      <c r="AE447" s="87"/>
      <c r="AF447" s="87"/>
      <c r="AG447" s="96"/>
      <c r="AH447" s="96"/>
      <c r="AI447" s="87"/>
    </row>
    <row r="448" spans="2:35" x14ac:dyDescent="0.25">
      <c r="B448" s="206">
        <v>41677.083333333336</v>
      </c>
      <c r="C448" s="85">
        <v>5.0999999999999996</v>
      </c>
      <c r="D448" s="86"/>
      <c r="E448" s="86"/>
      <c r="F448" s="87"/>
      <c r="G448" s="87"/>
      <c r="H448" s="87"/>
      <c r="I448" s="87"/>
      <c r="J448" s="96"/>
      <c r="K448" s="87"/>
      <c r="L448" s="87"/>
      <c r="M448" s="87"/>
      <c r="N448" s="87"/>
      <c r="O448" s="87"/>
      <c r="P448" s="94"/>
      <c r="Q448" s="94"/>
      <c r="R448" s="87"/>
      <c r="S448" s="87"/>
      <c r="T448" s="87"/>
      <c r="U448" s="87"/>
      <c r="V448" s="87"/>
      <c r="W448" s="87"/>
      <c r="X448" s="87"/>
      <c r="Y448" s="87"/>
      <c r="Z448" s="87"/>
      <c r="AA448" s="87"/>
      <c r="AB448" s="87"/>
      <c r="AC448" s="87"/>
      <c r="AD448" s="87"/>
      <c r="AE448" s="87"/>
      <c r="AF448" s="87"/>
      <c r="AG448" s="96"/>
      <c r="AH448" s="96"/>
      <c r="AI448" s="87"/>
    </row>
    <row r="449" spans="2:35" x14ac:dyDescent="0.25">
      <c r="B449" s="206">
        <v>41677.166666666664</v>
      </c>
      <c r="C449" s="85">
        <v>5.0999999999999996</v>
      </c>
      <c r="D449" s="86"/>
      <c r="E449" s="86"/>
      <c r="F449" s="87"/>
      <c r="G449" s="87"/>
      <c r="H449" s="87"/>
      <c r="I449" s="87"/>
      <c r="J449" s="96"/>
      <c r="K449" s="87"/>
      <c r="L449" s="87"/>
      <c r="M449" s="87"/>
      <c r="N449" s="87"/>
      <c r="O449" s="87"/>
      <c r="P449" s="94"/>
      <c r="Q449" s="94"/>
      <c r="R449" s="87"/>
      <c r="S449" s="87"/>
      <c r="T449" s="87"/>
      <c r="U449" s="87"/>
      <c r="V449" s="87"/>
      <c r="W449" s="87"/>
      <c r="X449" s="87"/>
      <c r="Y449" s="87"/>
      <c r="Z449" s="87"/>
      <c r="AA449" s="87"/>
      <c r="AB449" s="87"/>
      <c r="AC449" s="87"/>
      <c r="AD449" s="87"/>
      <c r="AE449" s="87"/>
      <c r="AF449" s="87"/>
      <c r="AG449" s="96"/>
      <c r="AH449" s="96"/>
      <c r="AI449" s="87"/>
    </row>
    <row r="450" spans="2:35" x14ac:dyDescent="0.25">
      <c r="B450" s="206">
        <v>41677.25</v>
      </c>
      <c r="C450" s="85">
        <v>5.0999999999999996</v>
      </c>
      <c r="D450" s="86"/>
      <c r="E450" s="86"/>
      <c r="F450" s="87"/>
      <c r="G450" s="87"/>
      <c r="H450" s="87"/>
      <c r="I450" s="87"/>
      <c r="J450" s="96"/>
      <c r="K450" s="87"/>
      <c r="L450" s="87"/>
      <c r="M450" s="87"/>
      <c r="N450" s="87"/>
      <c r="O450" s="87"/>
      <c r="P450" s="94"/>
      <c r="Q450" s="94"/>
      <c r="R450" s="87"/>
      <c r="S450" s="87"/>
      <c r="T450" s="87"/>
      <c r="U450" s="87"/>
      <c r="V450" s="87"/>
      <c r="W450" s="87"/>
      <c r="X450" s="87"/>
      <c r="Y450" s="87"/>
      <c r="Z450" s="87"/>
      <c r="AA450" s="87"/>
      <c r="AB450" s="87"/>
      <c r="AC450" s="87"/>
      <c r="AD450" s="87"/>
      <c r="AE450" s="87"/>
      <c r="AF450" s="87"/>
      <c r="AG450" s="96"/>
      <c r="AH450" s="96"/>
      <c r="AI450" s="87"/>
    </row>
    <row r="451" spans="2:35" x14ac:dyDescent="0.25">
      <c r="B451" s="206">
        <v>41677.333333333336</v>
      </c>
      <c r="C451" s="85">
        <v>5.09</v>
      </c>
      <c r="D451" s="86"/>
      <c r="E451" s="86"/>
      <c r="F451" s="87"/>
      <c r="G451" s="87"/>
      <c r="H451" s="87"/>
      <c r="I451" s="87"/>
      <c r="J451" s="96"/>
      <c r="K451" s="87"/>
      <c r="L451" s="87"/>
      <c r="M451" s="87"/>
      <c r="N451" s="87"/>
      <c r="O451" s="87"/>
      <c r="P451" s="94"/>
      <c r="Q451" s="94"/>
      <c r="R451" s="87"/>
      <c r="S451" s="87"/>
      <c r="T451" s="87"/>
      <c r="U451" s="87"/>
      <c r="V451" s="87"/>
      <c r="W451" s="87"/>
      <c r="X451" s="87"/>
      <c r="Y451" s="87"/>
      <c r="Z451" s="87"/>
      <c r="AA451" s="87"/>
      <c r="AB451" s="87"/>
      <c r="AC451" s="87"/>
      <c r="AD451" s="87"/>
      <c r="AE451" s="87"/>
      <c r="AF451" s="87"/>
      <c r="AG451" s="96"/>
      <c r="AH451" s="96"/>
      <c r="AI451" s="87"/>
    </row>
    <row r="452" spans="2:35" x14ac:dyDescent="0.25">
      <c r="B452" s="206">
        <v>41677.416666666664</v>
      </c>
      <c r="C452" s="85">
        <v>5.08</v>
      </c>
      <c r="D452" s="86"/>
      <c r="E452" s="86"/>
      <c r="F452" s="87"/>
      <c r="G452" s="87"/>
      <c r="H452" s="87"/>
      <c r="I452" s="87"/>
      <c r="J452" s="96"/>
      <c r="K452" s="87"/>
      <c r="L452" s="87"/>
      <c r="M452" s="87"/>
      <c r="N452" s="87"/>
      <c r="O452" s="87"/>
      <c r="P452" s="94"/>
      <c r="Q452" s="94"/>
      <c r="R452" s="87"/>
      <c r="S452" s="87"/>
      <c r="T452" s="87"/>
      <c r="U452" s="87"/>
      <c r="V452" s="87"/>
      <c r="W452" s="87"/>
      <c r="X452" s="87"/>
      <c r="Y452" s="87"/>
      <c r="Z452" s="87"/>
      <c r="AA452" s="87"/>
      <c r="AB452" s="87"/>
      <c r="AC452" s="87"/>
      <c r="AD452" s="87"/>
      <c r="AE452" s="87"/>
      <c r="AF452" s="87"/>
      <c r="AG452" s="96"/>
      <c r="AH452" s="96"/>
      <c r="AI452" s="87"/>
    </row>
    <row r="453" spans="2:35" x14ac:dyDescent="0.25">
      <c r="B453" s="206">
        <v>41677.5</v>
      </c>
      <c r="C453" s="85">
        <v>5.09</v>
      </c>
      <c r="D453" s="86"/>
      <c r="E453" s="86"/>
      <c r="F453" s="87"/>
      <c r="G453" s="87"/>
      <c r="H453" s="87"/>
      <c r="I453" s="87"/>
      <c r="J453" s="96"/>
      <c r="K453" s="87"/>
      <c r="L453" s="87"/>
      <c r="M453" s="87"/>
      <c r="N453" s="87"/>
      <c r="O453" s="87"/>
      <c r="P453" s="94"/>
      <c r="Q453" s="94"/>
      <c r="R453" s="87"/>
      <c r="S453" s="87"/>
      <c r="T453" s="87"/>
      <c r="U453" s="87"/>
      <c r="V453" s="87"/>
      <c r="W453" s="87"/>
      <c r="X453" s="87"/>
      <c r="Y453" s="87"/>
      <c r="Z453" s="87"/>
      <c r="AA453" s="87"/>
      <c r="AB453" s="87"/>
      <c r="AC453" s="87"/>
      <c r="AD453" s="87"/>
      <c r="AE453" s="87"/>
      <c r="AF453" s="87"/>
      <c r="AG453" s="96"/>
      <c r="AH453" s="96"/>
      <c r="AI453" s="87"/>
    </row>
    <row r="454" spans="2:35" x14ac:dyDescent="0.25">
      <c r="B454" s="206">
        <v>41677.583333333336</v>
      </c>
      <c r="C454" s="85">
        <v>5.0999999999999996</v>
      </c>
      <c r="D454" s="86"/>
      <c r="E454" s="86"/>
      <c r="F454" s="87"/>
      <c r="G454" s="87"/>
      <c r="H454" s="87"/>
      <c r="I454" s="87"/>
      <c r="J454" s="96"/>
      <c r="K454" s="87"/>
      <c r="L454" s="87"/>
      <c r="M454" s="87"/>
      <c r="N454" s="87"/>
      <c r="O454" s="87"/>
      <c r="P454" s="94"/>
      <c r="Q454" s="94"/>
      <c r="R454" s="87"/>
      <c r="S454" s="87"/>
      <c r="T454" s="87"/>
      <c r="U454" s="87"/>
      <c r="V454" s="87"/>
      <c r="W454" s="87"/>
      <c r="X454" s="87"/>
      <c r="Y454" s="87"/>
      <c r="Z454" s="87"/>
      <c r="AA454" s="87"/>
      <c r="AB454" s="87"/>
      <c r="AC454" s="87"/>
      <c r="AD454" s="87"/>
      <c r="AE454" s="87"/>
      <c r="AF454" s="87"/>
      <c r="AG454" s="96"/>
      <c r="AH454" s="96"/>
      <c r="AI454" s="87"/>
    </row>
    <row r="455" spans="2:35" x14ac:dyDescent="0.25">
      <c r="B455" s="206">
        <v>41677.666666666664</v>
      </c>
      <c r="C455" s="85">
        <v>5.0999999999999996</v>
      </c>
      <c r="D455" s="86"/>
      <c r="E455" s="86"/>
      <c r="F455" s="87"/>
      <c r="G455" s="87"/>
      <c r="H455" s="87"/>
      <c r="I455" s="87"/>
      <c r="J455" s="96"/>
      <c r="K455" s="87"/>
      <c r="L455" s="87"/>
      <c r="M455" s="87"/>
      <c r="N455" s="87"/>
      <c r="O455" s="87"/>
      <c r="P455" s="94"/>
      <c r="Q455" s="94"/>
      <c r="R455" s="87"/>
      <c r="S455" s="87"/>
      <c r="T455" s="87"/>
      <c r="U455" s="87"/>
      <c r="V455" s="87"/>
      <c r="W455" s="87"/>
      <c r="X455" s="87"/>
      <c r="Y455" s="87"/>
      <c r="Z455" s="87"/>
      <c r="AA455" s="87"/>
      <c r="AB455" s="87"/>
      <c r="AC455" s="87"/>
      <c r="AD455" s="87"/>
      <c r="AE455" s="87"/>
      <c r="AF455" s="87"/>
      <c r="AG455" s="96"/>
      <c r="AH455" s="96"/>
      <c r="AI455" s="87"/>
    </row>
    <row r="456" spans="2:35" x14ac:dyDescent="0.25">
      <c r="B456" s="206">
        <v>41677.75</v>
      </c>
      <c r="C456" s="85">
        <v>5.0999999999999996</v>
      </c>
      <c r="D456" s="86"/>
      <c r="E456" s="86"/>
      <c r="F456" s="87"/>
      <c r="G456" s="87"/>
      <c r="H456" s="87"/>
      <c r="I456" s="87"/>
      <c r="J456" s="96"/>
      <c r="K456" s="87"/>
      <c r="L456" s="87"/>
      <c r="M456" s="87"/>
      <c r="N456" s="87"/>
      <c r="O456" s="87"/>
      <c r="P456" s="94"/>
      <c r="Q456" s="94"/>
      <c r="R456" s="87"/>
      <c r="S456" s="87"/>
      <c r="T456" s="87"/>
      <c r="U456" s="87"/>
      <c r="V456" s="87"/>
      <c r="W456" s="87"/>
      <c r="X456" s="87"/>
      <c r="Y456" s="87"/>
      <c r="Z456" s="87"/>
      <c r="AA456" s="87"/>
      <c r="AB456" s="87"/>
      <c r="AC456" s="87"/>
      <c r="AD456" s="87"/>
      <c r="AE456" s="87"/>
      <c r="AF456" s="87"/>
      <c r="AG456" s="96"/>
      <c r="AH456" s="96"/>
      <c r="AI456" s="87"/>
    </row>
    <row r="457" spans="2:35" x14ac:dyDescent="0.25">
      <c r="B457" s="206">
        <v>41677.833333333336</v>
      </c>
      <c r="C457" s="85">
        <v>5.07</v>
      </c>
      <c r="D457" s="86"/>
      <c r="E457" s="86"/>
      <c r="F457" s="87"/>
      <c r="G457" s="87"/>
      <c r="H457" s="87"/>
      <c r="I457" s="87"/>
      <c r="J457" s="96"/>
      <c r="K457" s="87"/>
      <c r="L457" s="87"/>
      <c r="M457" s="87"/>
      <c r="N457" s="87"/>
      <c r="O457" s="87"/>
      <c r="P457" s="94"/>
      <c r="Q457" s="94"/>
      <c r="R457" s="87"/>
      <c r="S457" s="87"/>
      <c r="T457" s="87"/>
      <c r="U457" s="87"/>
      <c r="V457" s="87"/>
      <c r="W457" s="87"/>
      <c r="X457" s="87"/>
      <c r="Y457" s="87"/>
      <c r="Z457" s="87"/>
      <c r="AA457" s="87"/>
      <c r="AB457" s="87"/>
      <c r="AC457" s="87"/>
      <c r="AD457" s="87"/>
      <c r="AE457" s="87"/>
      <c r="AF457" s="87"/>
      <c r="AG457" s="96"/>
      <c r="AH457" s="96"/>
      <c r="AI457" s="87"/>
    </row>
    <row r="458" spans="2:35" x14ac:dyDescent="0.25">
      <c r="B458" s="206">
        <v>41677.916666666664</v>
      </c>
      <c r="C458" s="85">
        <v>5.07</v>
      </c>
      <c r="D458" s="86"/>
      <c r="E458" s="86"/>
      <c r="F458" s="87"/>
      <c r="G458" s="87"/>
      <c r="H458" s="87"/>
      <c r="I458" s="87"/>
      <c r="J458" s="96"/>
      <c r="K458" s="87"/>
      <c r="L458" s="87"/>
      <c r="M458" s="87"/>
      <c r="N458" s="87"/>
      <c r="O458" s="87"/>
      <c r="P458" s="94"/>
      <c r="Q458" s="94"/>
      <c r="R458" s="87"/>
      <c r="S458" s="87"/>
      <c r="T458" s="87"/>
      <c r="U458" s="87"/>
      <c r="V458" s="87"/>
      <c r="W458" s="87"/>
      <c r="X458" s="87"/>
      <c r="Y458" s="87"/>
      <c r="Z458" s="87"/>
      <c r="AA458" s="87"/>
      <c r="AB458" s="87"/>
      <c r="AC458" s="87"/>
      <c r="AD458" s="87"/>
      <c r="AE458" s="87"/>
      <c r="AF458" s="87"/>
      <c r="AG458" s="96"/>
      <c r="AH458" s="96"/>
      <c r="AI458" s="87"/>
    </row>
    <row r="459" spans="2:35" x14ac:dyDescent="0.25">
      <c r="B459" s="206">
        <v>41678</v>
      </c>
      <c r="C459" s="85">
        <v>5.0599999999999996</v>
      </c>
      <c r="D459" s="86"/>
      <c r="E459" s="86"/>
      <c r="F459" s="87"/>
      <c r="G459" s="87"/>
      <c r="H459" s="87"/>
      <c r="I459" s="87"/>
      <c r="J459" s="96"/>
      <c r="K459" s="87"/>
      <c r="L459" s="87"/>
      <c r="M459" s="87"/>
      <c r="N459" s="87"/>
      <c r="O459" s="87"/>
      <c r="P459" s="94"/>
      <c r="Q459" s="94"/>
      <c r="R459" s="87"/>
      <c r="S459" s="87"/>
      <c r="T459" s="87"/>
      <c r="U459" s="87"/>
      <c r="V459" s="87"/>
      <c r="W459" s="87"/>
      <c r="X459" s="87"/>
      <c r="Y459" s="87"/>
      <c r="Z459" s="87"/>
      <c r="AA459" s="87"/>
      <c r="AB459" s="87"/>
      <c r="AC459" s="87"/>
      <c r="AD459" s="87"/>
      <c r="AE459" s="87"/>
      <c r="AF459" s="87"/>
      <c r="AG459" s="96"/>
      <c r="AH459" s="96"/>
      <c r="AI459" s="87"/>
    </row>
    <row r="460" spans="2:35" x14ac:dyDescent="0.25">
      <c r="B460" s="206">
        <v>41678.083333333336</v>
      </c>
      <c r="C460" s="85">
        <v>5.0599999999999996</v>
      </c>
      <c r="D460" s="86"/>
      <c r="E460" s="86"/>
      <c r="F460" s="87"/>
      <c r="G460" s="87"/>
      <c r="H460" s="87"/>
      <c r="I460" s="87"/>
      <c r="J460" s="96"/>
      <c r="K460" s="87"/>
      <c r="L460" s="87"/>
      <c r="M460" s="87"/>
      <c r="N460" s="87"/>
      <c r="O460" s="87"/>
      <c r="P460" s="94"/>
      <c r="Q460" s="94"/>
      <c r="R460" s="87"/>
      <c r="S460" s="87"/>
      <c r="T460" s="87"/>
      <c r="U460" s="87"/>
      <c r="V460" s="87"/>
      <c r="W460" s="87"/>
      <c r="X460" s="87"/>
      <c r="Y460" s="87"/>
      <c r="Z460" s="87"/>
      <c r="AA460" s="87"/>
      <c r="AB460" s="87"/>
      <c r="AC460" s="87"/>
      <c r="AD460" s="87"/>
      <c r="AE460" s="87"/>
      <c r="AF460" s="87"/>
      <c r="AG460" s="96"/>
      <c r="AH460" s="96"/>
      <c r="AI460" s="87"/>
    </row>
    <row r="461" spans="2:35" x14ac:dyDescent="0.25">
      <c r="B461" s="206">
        <v>41678.166666666664</v>
      </c>
      <c r="C461" s="85">
        <v>5.05</v>
      </c>
      <c r="D461" s="86">
        <v>5.05</v>
      </c>
      <c r="E461" s="86"/>
      <c r="F461" s="87"/>
      <c r="G461" s="87"/>
      <c r="H461" s="87"/>
      <c r="I461" s="87"/>
      <c r="J461" s="96"/>
      <c r="K461" s="87"/>
      <c r="L461" s="87"/>
      <c r="M461" s="87"/>
      <c r="N461" s="87"/>
      <c r="O461" s="87"/>
      <c r="P461" s="94"/>
      <c r="Q461" s="94"/>
      <c r="R461" s="87"/>
      <c r="S461" s="87"/>
      <c r="T461" s="87"/>
      <c r="U461" s="87"/>
      <c r="V461" s="87"/>
      <c r="W461" s="87"/>
      <c r="X461" s="87"/>
      <c r="Y461" s="87"/>
      <c r="Z461" s="87"/>
      <c r="AA461" s="87"/>
      <c r="AB461" s="87"/>
      <c r="AC461" s="87"/>
      <c r="AD461" s="87"/>
      <c r="AE461" s="87"/>
      <c r="AF461" s="87"/>
      <c r="AG461" s="96"/>
      <c r="AH461" s="96"/>
      <c r="AI461" s="87"/>
    </row>
    <row r="462" spans="2:35" x14ac:dyDescent="0.25">
      <c r="B462" s="206">
        <v>41678.25</v>
      </c>
      <c r="C462" s="85">
        <v>5.05</v>
      </c>
      <c r="D462" s="86"/>
      <c r="E462" s="86"/>
      <c r="F462" s="87"/>
      <c r="G462" s="87"/>
      <c r="H462" s="87"/>
      <c r="I462" s="87"/>
      <c r="J462" s="96"/>
      <c r="K462" s="87"/>
      <c r="L462" s="87"/>
      <c r="M462" s="87"/>
      <c r="N462" s="87"/>
      <c r="O462" s="87"/>
      <c r="P462" s="94"/>
      <c r="Q462" s="94"/>
      <c r="R462" s="87"/>
      <c r="S462" s="87"/>
      <c r="T462" s="87"/>
      <c r="U462" s="87"/>
      <c r="V462" s="87"/>
      <c r="W462" s="87"/>
      <c r="X462" s="87"/>
      <c r="Y462" s="87"/>
      <c r="Z462" s="87"/>
      <c r="AA462" s="87"/>
      <c r="AB462" s="87"/>
      <c r="AC462" s="87"/>
      <c r="AD462" s="87"/>
      <c r="AE462" s="87"/>
      <c r="AF462" s="87"/>
      <c r="AG462" s="96"/>
      <c r="AH462" s="96"/>
      <c r="AI462" s="87"/>
    </row>
    <row r="463" spans="2:35" x14ac:dyDescent="0.25">
      <c r="B463" s="206">
        <v>41678.333333333336</v>
      </c>
      <c r="C463" s="85">
        <v>5.05</v>
      </c>
      <c r="D463" s="86"/>
      <c r="E463" s="86"/>
      <c r="F463" s="87"/>
      <c r="G463" s="87"/>
      <c r="H463" s="87"/>
      <c r="I463" s="87"/>
      <c r="J463" s="96"/>
      <c r="K463" s="87"/>
      <c r="L463" s="87"/>
      <c r="M463" s="87"/>
      <c r="N463" s="87"/>
      <c r="O463" s="87"/>
      <c r="P463" s="94"/>
      <c r="Q463" s="94"/>
      <c r="R463" s="87"/>
      <c r="S463" s="87"/>
      <c r="T463" s="87"/>
      <c r="U463" s="87"/>
      <c r="V463" s="87"/>
      <c r="W463" s="87"/>
      <c r="X463" s="87"/>
      <c r="Y463" s="87"/>
      <c r="Z463" s="87"/>
      <c r="AA463" s="87"/>
      <c r="AB463" s="87"/>
      <c r="AC463" s="87"/>
      <c r="AD463" s="87"/>
      <c r="AE463" s="87"/>
      <c r="AF463" s="87"/>
      <c r="AG463" s="96"/>
      <c r="AH463" s="96"/>
      <c r="AI463" s="87"/>
    </row>
    <row r="464" spans="2:35" x14ac:dyDescent="0.25">
      <c r="B464" s="206">
        <v>41678.416666666664</v>
      </c>
      <c r="C464" s="85">
        <v>5.05</v>
      </c>
      <c r="D464" s="86"/>
      <c r="E464" s="86"/>
      <c r="F464" s="87"/>
      <c r="G464" s="87"/>
      <c r="H464" s="87"/>
      <c r="I464" s="87"/>
      <c r="J464" s="96"/>
      <c r="K464" s="87"/>
      <c r="L464" s="87"/>
      <c r="M464" s="87"/>
      <c r="N464" s="87"/>
      <c r="O464" s="87"/>
      <c r="P464" s="94"/>
      <c r="Q464" s="94"/>
      <c r="R464" s="87"/>
      <c r="S464" s="87"/>
      <c r="T464" s="87"/>
      <c r="U464" s="87"/>
      <c r="V464" s="87"/>
      <c r="W464" s="87"/>
      <c r="X464" s="87"/>
      <c r="Y464" s="87"/>
      <c r="Z464" s="87"/>
      <c r="AA464" s="87"/>
      <c r="AB464" s="87"/>
      <c r="AC464" s="87"/>
      <c r="AD464" s="87"/>
      <c r="AE464" s="87"/>
      <c r="AF464" s="87"/>
      <c r="AG464" s="96"/>
      <c r="AH464" s="96"/>
      <c r="AI464" s="87"/>
    </row>
    <row r="465" spans="2:35" x14ac:dyDescent="0.25">
      <c r="B465" s="206">
        <v>41678.5</v>
      </c>
      <c r="C465" s="85">
        <v>5.07</v>
      </c>
      <c r="D465" s="86"/>
      <c r="E465" s="86"/>
      <c r="F465" s="87"/>
      <c r="G465" s="87"/>
      <c r="H465" s="87"/>
      <c r="I465" s="87"/>
      <c r="J465" s="96"/>
      <c r="K465" s="87"/>
      <c r="L465" s="87"/>
      <c r="M465" s="87"/>
      <c r="N465" s="87"/>
      <c r="O465" s="87"/>
      <c r="P465" s="94"/>
      <c r="Q465" s="94"/>
      <c r="R465" s="87"/>
      <c r="S465" s="87"/>
      <c r="T465" s="87"/>
      <c r="U465" s="87"/>
      <c r="V465" s="87"/>
      <c r="W465" s="87"/>
      <c r="X465" s="87"/>
      <c r="Y465" s="87"/>
      <c r="Z465" s="87"/>
      <c r="AA465" s="87"/>
      <c r="AB465" s="87"/>
      <c r="AC465" s="87"/>
      <c r="AD465" s="87"/>
      <c r="AE465" s="87"/>
      <c r="AF465" s="87"/>
      <c r="AG465" s="96"/>
      <c r="AH465" s="96"/>
      <c r="AI465" s="87"/>
    </row>
    <row r="466" spans="2:35" x14ac:dyDescent="0.25">
      <c r="B466" s="206">
        <v>41678.583333333336</v>
      </c>
      <c r="C466" s="85">
        <v>5.07</v>
      </c>
      <c r="D466" s="86"/>
      <c r="E466" s="86"/>
      <c r="F466" s="87"/>
      <c r="G466" s="87"/>
      <c r="H466" s="87"/>
      <c r="I466" s="87"/>
      <c r="J466" s="96"/>
      <c r="K466" s="87"/>
      <c r="L466" s="87"/>
      <c r="M466" s="87"/>
      <c r="N466" s="87"/>
      <c r="O466" s="87"/>
      <c r="P466" s="94"/>
      <c r="Q466" s="94"/>
      <c r="R466" s="87"/>
      <c r="S466" s="87"/>
      <c r="T466" s="87"/>
      <c r="U466" s="87"/>
      <c r="V466" s="87"/>
      <c r="W466" s="87"/>
      <c r="X466" s="87"/>
      <c r="Y466" s="87"/>
      <c r="Z466" s="87"/>
      <c r="AA466" s="87"/>
      <c r="AB466" s="87"/>
      <c r="AC466" s="87"/>
      <c r="AD466" s="87"/>
      <c r="AE466" s="87"/>
      <c r="AF466" s="87"/>
      <c r="AG466" s="96"/>
      <c r="AH466" s="96"/>
      <c r="AI466" s="87"/>
    </row>
    <row r="467" spans="2:35" x14ac:dyDescent="0.25">
      <c r="B467" s="206">
        <v>41678.666666666664</v>
      </c>
      <c r="C467" s="85">
        <v>5.0599999999999996</v>
      </c>
      <c r="D467" s="86"/>
      <c r="E467" s="86"/>
      <c r="F467" s="87"/>
      <c r="G467" s="87"/>
      <c r="H467" s="87"/>
      <c r="I467" s="87"/>
      <c r="J467" s="96"/>
      <c r="K467" s="87"/>
      <c r="L467" s="87"/>
      <c r="M467" s="87"/>
      <c r="N467" s="87"/>
      <c r="O467" s="87"/>
      <c r="P467" s="94"/>
      <c r="Q467" s="94"/>
      <c r="R467" s="87"/>
      <c r="S467" s="87"/>
      <c r="T467" s="87"/>
      <c r="U467" s="87"/>
      <c r="V467" s="87"/>
      <c r="W467" s="87"/>
      <c r="X467" s="87"/>
      <c r="Y467" s="87"/>
      <c r="Z467" s="87"/>
      <c r="AA467" s="87"/>
      <c r="AB467" s="87"/>
      <c r="AC467" s="87"/>
      <c r="AD467" s="87"/>
      <c r="AE467" s="87"/>
      <c r="AF467" s="87"/>
      <c r="AG467" s="96"/>
      <c r="AH467" s="96"/>
      <c r="AI467" s="87"/>
    </row>
    <row r="468" spans="2:35" x14ac:dyDescent="0.25">
      <c r="B468" s="206">
        <v>41678.75</v>
      </c>
      <c r="C468" s="85">
        <v>5.07</v>
      </c>
      <c r="D468" s="86"/>
      <c r="E468" s="86"/>
      <c r="F468" s="87"/>
      <c r="G468" s="87"/>
      <c r="H468" s="87"/>
      <c r="I468" s="87"/>
      <c r="J468" s="96"/>
      <c r="K468" s="87"/>
      <c r="L468" s="87"/>
      <c r="M468" s="87"/>
      <c r="N468" s="87"/>
      <c r="O468" s="87"/>
      <c r="P468" s="94"/>
      <c r="Q468" s="94"/>
      <c r="R468" s="87"/>
      <c r="S468" s="87"/>
      <c r="T468" s="87"/>
      <c r="U468" s="87"/>
      <c r="V468" s="87"/>
      <c r="W468" s="87"/>
      <c r="X468" s="87"/>
      <c r="Y468" s="87"/>
      <c r="Z468" s="87"/>
      <c r="AA468" s="87"/>
      <c r="AB468" s="87"/>
      <c r="AC468" s="87"/>
      <c r="AD468" s="87"/>
      <c r="AE468" s="87"/>
      <c r="AF468" s="87"/>
      <c r="AG468" s="96"/>
      <c r="AH468" s="96"/>
      <c r="AI468" s="87"/>
    </row>
    <row r="469" spans="2:35" x14ac:dyDescent="0.25">
      <c r="B469" s="206">
        <v>41678.833333333336</v>
      </c>
      <c r="C469" s="85">
        <v>5.07</v>
      </c>
      <c r="D469" s="86"/>
      <c r="E469" s="86"/>
      <c r="F469" s="87"/>
      <c r="G469" s="87"/>
      <c r="H469" s="87"/>
      <c r="I469" s="87"/>
      <c r="J469" s="96"/>
      <c r="K469" s="87"/>
      <c r="L469" s="87"/>
      <c r="M469" s="87"/>
      <c r="N469" s="87"/>
      <c r="O469" s="87"/>
      <c r="P469" s="94"/>
      <c r="Q469" s="94"/>
      <c r="R469" s="87"/>
      <c r="S469" s="87"/>
      <c r="T469" s="87"/>
      <c r="U469" s="87"/>
      <c r="V469" s="87"/>
      <c r="W469" s="87"/>
      <c r="X469" s="87"/>
      <c r="Y469" s="87"/>
      <c r="Z469" s="87"/>
      <c r="AA469" s="87"/>
      <c r="AB469" s="87"/>
      <c r="AC469" s="87"/>
      <c r="AD469" s="87"/>
      <c r="AE469" s="87"/>
      <c r="AF469" s="87"/>
      <c r="AG469" s="96"/>
      <c r="AH469" s="96"/>
      <c r="AI469" s="87"/>
    </row>
    <row r="470" spans="2:35" x14ac:dyDescent="0.25">
      <c r="B470" s="206">
        <v>41678.916666666664</v>
      </c>
      <c r="C470" s="85">
        <v>5.07</v>
      </c>
      <c r="D470" s="86"/>
      <c r="E470" s="86"/>
      <c r="F470" s="87"/>
      <c r="G470" s="87"/>
      <c r="H470" s="87"/>
      <c r="I470" s="87"/>
      <c r="J470" s="96"/>
      <c r="K470" s="87"/>
      <c r="L470" s="87"/>
      <c r="M470" s="87"/>
      <c r="N470" s="87"/>
      <c r="O470" s="87"/>
      <c r="P470" s="94"/>
      <c r="Q470" s="94"/>
      <c r="R470" s="87"/>
      <c r="S470" s="87"/>
      <c r="T470" s="87"/>
      <c r="U470" s="87"/>
      <c r="V470" s="87"/>
      <c r="W470" s="87"/>
      <c r="X470" s="87"/>
      <c r="Y470" s="87"/>
      <c r="Z470" s="87"/>
      <c r="AA470" s="87"/>
      <c r="AB470" s="87"/>
      <c r="AC470" s="87"/>
      <c r="AD470" s="87"/>
      <c r="AE470" s="87"/>
      <c r="AF470" s="87"/>
      <c r="AG470" s="96"/>
      <c r="AH470" s="96"/>
      <c r="AI470" s="87"/>
    </row>
    <row r="471" spans="2:35" x14ac:dyDescent="0.25">
      <c r="B471" s="206">
        <v>41679</v>
      </c>
      <c r="C471" s="85">
        <v>5.07</v>
      </c>
      <c r="D471" s="86"/>
      <c r="E471" s="86"/>
      <c r="F471" s="87"/>
      <c r="G471" s="87"/>
      <c r="H471" s="87"/>
      <c r="I471" s="87"/>
      <c r="J471" s="96"/>
      <c r="K471" s="87"/>
      <c r="L471" s="87"/>
      <c r="M471" s="87"/>
      <c r="N471" s="87"/>
      <c r="O471" s="87"/>
      <c r="P471" s="94"/>
      <c r="Q471" s="94"/>
      <c r="R471" s="87"/>
      <c r="S471" s="87"/>
      <c r="T471" s="87"/>
      <c r="U471" s="87"/>
      <c r="V471" s="87"/>
      <c r="W471" s="87"/>
      <c r="X471" s="87"/>
      <c r="Y471" s="87"/>
      <c r="Z471" s="87"/>
      <c r="AA471" s="87"/>
      <c r="AB471" s="87"/>
      <c r="AC471" s="87"/>
      <c r="AD471" s="87"/>
      <c r="AE471" s="87"/>
      <c r="AF471" s="87"/>
      <c r="AG471" s="96"/>
      <c r="AH471" s="96"/>
      <c r="AI471" s="87"/>
    </row>
    <row r="472" spans="2:35" x14ac:dyDescent="0.25">
      <c r="B472" s="206">
        <v>41679.083333333336</v>
      </c>
      <c r="C472" s="85">
        <v>5.07</v>
      </c>
      <c r="D472" s="86"/>
      <c r="E472" s="86"/>
      <c r="F472" s="87"/>
      <c r="G472" s="87"/>
      <c r="H472" s="87"/>
      <c r="I472" s="87"/>
      <c r="J472" s="96"/>
      <c r="K472" s="87"/>
      <c r="L472" s="87"/>
      <c r="M472" s="87"/>
      <c r="N472" s="87"/>
      <c r="O472" s="87"/>
      <c r="P472" s="94"/>
      <c r="Q472" s="94"/>
      <c r="R472" s="87"/>
      <c r="S472" s="87"/>
      <c r="T472" s="87"/>
      <c r="U472" s="87"/>
      <c r="V472" s="87"/>
      <c r="W472" s="87"/>
      <c r="X472" s="87"/>
      <c r="Y472" s="87"/>
      <c r="Z472" s="87"/>
      <c r="AA472" s="87"/>
      <c r="AB472" s="87"/>
      <c r="AC472" s="87"/>
      <c r="AD472" s="87"/>
      <c r="AE472" s="87"/>
      <c r="AF472" s="87"/>
      <c r="AG472" s="96"/>
      <c r="AH472" s="96"/>
      <c r="AI472" s="87"/>
    </row>
    <row r="473" spans="2:35" x14ac:dyDescent="0.25">
      <c r="B473" s="206">
        <v>41679.166666666664</v>
      </c>
      <c r="C473" s="85">
        <v>5.07</v>
      </c>
      <c r="D473" s="86"/>
      <c r="E473" s="86"/>
      <c r="F473" s="87"/>
      <c r="G473" s="87"/>
      <c r="H473" s="87"/>
      <c r="I473" s="87"/>
      <c r="J473" s="96"/>
      <c r="K473" s="87"/>
      <c r="L473" s="87"/>
      <c r="M473" s="87"/>
      <c r="N473" s="87"/>
      <c r="O473" s="87"/>
      <c r="P473" s="94"/>
      <c r="Q473" s="94"/>
      <c r="R473" s="87"/>
      <c r="S473" s="87"/>
      <c r="T473" s="87"/>
      <c r="U473" s="87"/>
      <c r="V473" s="87"/>
      <c r="W473" s="87"/>
      <c r="X473" s="87"/>
      <c r="Y473" s="87"/>
      <c r="Z473" s="87"/>
      <c r="AA473" s="87"/>
      <c r="AB473" s="87"/>
      <c r="AC473" s="87"/>
      <c r="AD473" s="87"/>
      <c r="AE473" s="87"/>
      <c r="AF473" s="87"/>
      <c r="AG473" s="96"/>
      <c r="AH473" s="96"/>
      <c r="AI473" s="87"/>
    </row>
    <row r="474" spans="2:35" x14ac:dyDescent="0.25">
      <c r="B474" s="206">
        <v>41679.25</v>
      </c>
      <c r="C474" s="85">
        <v>5.08</v>
      </c>
      <c r="D474" s="86"/>
      <c r="E474" s="86"/>
      <c r="F474" s="87"/>
      <c r="G474" s="87"/>
      <c r="H474" s="87"/>
      <c r="I474" s="87"/>
      <c r="J474" s="96"/>
      <c r="K474" s="87"/>
      <c r="L474" s="87"/>
      <c r="M474" s="87"/>
      <c r="N474" s="87"/>
      <c r="O474" s="87"/>
      <c r="P474" s="94"/>
      <c r="Q474" s="94"/>
      <c r="R474" s="87"/>
      <c r="S474" s="87"/>
      <c r="T474" s="87"/>
      <c r="U474" s="87"/>
      <c r="V474" s="87"/>
      <c r="W474" s="87"/>
      <c r="X474" s="87"/>
      <c r="Y474" s="87"/>
      <c r="Z474" s="87"/>
      <c r="AA474" s="87"/>
      <c r="AB474" s="87"/>
      <c r="AC474" s="87"/>
      <c r="AD474" s="87"/>
      <c r="AE474" s="87"/>
      <c r="AF474" s="87"/>
      <c r="AG474" s="96"/>
      <c r="AH474" s="96"/>
      <c r="AI474" s="87"/>
    </row>
    <row r="475" spans="2:35" x14ac:dyDescent="0.25">
      <c r="B475" s="206">
        <v>41679.333333333336</v>
      </c>
      <c r="C475" s="85">
        <v>5.09</v>
      </c>
      <c r="D475" s="86"/>
      <c r="E475" s="86"/>
      <c r="F475" s="87"/>
      <c r="G475" s="87"/>
      <c r="H475" s="87"/>
      <c r="I475" s="87"/>
      <c r="J475" s="96"/>
      <c r="K475" s="87"/>
      <c r="L475" s="87"/>
      <c r="M475" s="87"/>
      <c r="N475" s="87"/>
      <c r="O475" s="87"/>
      <c r="P475" s="94"/>
      <c r="Q475" s="94"/>
      <c r="R475" s="87"/>
      <c r="S475" s="87"/>
      <c r="T475" s="87"/>
      <c r="U475" s="87"/>
      <c r="V475" s="87"/>
      <c r="W475" s="87"/>
      <c r="X475" s="87"/>
      <c r="Y475" s="87"/>
      <c r="Z475" s="87"/>
      <c r="AA475" s="87"/>
      <c r="AB475" s="87"/>
      <c r="AC475" s="87"/>
      <c r="AD475" s="87"/>
      <c r="AE475" s="87"/>
      <c r="AF475" s="87"/>
      <c r="AG475" s="96"/>
      <c r="AH475" s="96"/>
      <c r="AI475" s="87"/>
    </row>
    <row r="476" spans="2:35" x14ac:dyDescent="0.25">
      <c r="B476" s="206">
        <v>41679.416666666664</v>
      </c>
      <c r="C476" s="85">
        <v>5.09</v>
      </c>
      <c r="D476" s="86"/>
      <c r="E476" s="86"/>
      <c r="F476" s="87"/>
      <c r="G476" s="87"/>
      <c r="H476" s="87"/>
      <c r="I476" s="87"/>
      <c r="J476" s="96"/>
      <c r="K476" s="87"/>
      <c r="L476" s="87"/>
      <c r="M476" s="87"/>
      <c r="N476" s="87"/>
      <c r="O476" s="87"/>
      <c r="P476" s="94"/>
      <c r="Q476" s="94"/>
      <c r="R476" s="87"/>
      <c r="S476" s="87"/>
      <c r="T476" s="87"/>
      <c r="U476" s="87"/>
      <c r="V476" s="87"/>
      <c r="W476" s="87"/>
      <c r="X476" s="87"/>
      <c r="Y476" s="87"/>
      <c r="Z476" s="87"/>
      <c r="AA476" s="87"/>
      <c r="AB476" s="87"/>
      <c r="AC476" s="87"/>
      <c r="AD476" s="87"/>
      <c r="AE476" s="87"/>
      <c r="AF476" s="87"/>
      <c r="AG476" s="96"/>
      <c r="AH476" s="96"/>
      <c r="AI476" s="87"/>
    </row>
    <row r="477" spans="2:35" x14ac:dyDescent="0.25">
      <c r="B477" s="206">
        <v>41679.5</v>
      </c>
      <c r="C477" s="85">
        <v>5.09</v>
      </c>
      <c r="D477" s="86"/>
      <c r="E477" s="86"/>
      <c r="F477" s="87"/>
      <c r="G477" s="87"/>
      <c r="H477" s="87"/>
      <c r="I477" s="87"/>
      <c r="J477" s="96"/>
      <c r="K477" s="87"/>
      <c r="L477" s="87"/>
      <c r="M477" s="87"/>
      <c r="N477" s="87"/>
      <c r="O477" s="87"/>
      <c r="P477" s="94"/>
      <c r="Q477" s="94"/>
      <c r="R477" s="87"/>
      <c r="S477" s="87"/>
      <c r="T477" s="87"/>
      <c r="U477" s="87"/>
      <c r="V477" s="87"/>
      <c r="W477" s="87"/>
      <c r="X477" s="87"/>
      <c r="Y477" s="87"/>
      <c r="Z477" s="87"/>
      <c r="AA477" s="87"/>
      <c r="AB477" s="87"/>
      <c r="AC477" s="87"/>
      <c r="AD477" s="87"/>
      <c r="AE477" s="87"/>
      <c r="AF477" s="87"/>
      <c r="AG477" s="96"/>
      <c r="AH477" s="96"/>
      <c r="AI477" s="87"/>
    </row>
    <row r="478" spans="2:35" x14ac:dyDescent="0.25">
      <c r="B478" s="206">
        <v>41679.583333333336</v>
      </c>
      <c r="C478" s="85">
        <v>5.09</v>
      </c>
      <c r="D478" s="86"/>
      <c r="E478" s="86"/>
      <c r="F478" s="87"/>
      <c r="G478" s="87"/>
      <c r="H478" s="87"/>
      <c r="I478" s="87"/>
      <c r="J478" s="96"/>
      <c r="K478" s="87"/>
      <c r="L478" s="87"/>
      <c r="M478" s="87"/>
      <c r="N478" s="87"/>
      <c r="O478" s="87"/>
      <c r="P478" s="94"/>
      <c r="Q478" s="94"/>
      <c r="R478" s="87"/>
      <c r="S478" s="87"/>
      <c r="T478" s="87"/>
      <c r="U478" s="87"/>
      <c r="V478" s="87"/>
      <c r="W478" s="87"/>
      <c r="X478" s="87"/>
      <c r="Y478" s="87"/>
      <c r="Z478" s="87"/>
      <c r="AA478" s="87"/>
      <c r="AB478" s="87"/>
      <c r="AC478" s="87"/>
      <c r="AD478" s="87"/>
      <c r="AE478" s="87"/>
      <c r="AF478" s="87"/>
      <c r="AG478" s="96"/>
      <c r="AH478" s="96"/>
      <c r="AI478" s="87"/>
    </row>
    <row r="479" spans="2:35" x14ac:dyDescent="0.25">
      <c r="B479" s="206">
        <v>41679.666666666664</v>
      </c>
      <c r="C479" s="85">
        <v>5.0999999999999996</v>
      </c>
      <c r="D479" s="86"/>
      <c r="E479" s="86"/>
      <c r="F479" s="87"/>
      <c r="G479" s="87"/>
      <c r="H479" s="87"/>
      <c r="I479" s="87"/>
      <c r="J479" s="96"/>
      <c r="K479" s="87"/>
      <c r="L479" s="87"/>
      <c r="M479" s="87"/>
      <c r="N479" s="87"/>
      <c r="O479" s="87"/>
      <c r="P479" s="94"/>
      <c r="Q479" s="94"/>
      <c r="R479" s="87"/>
      <c r="S479" s="87"/>
      <c r="T479" s="87"/>
      <c r="U479" s="87"/>
      <c r="V479" s="87"/>
      <c r="W479" s="87"/>
      <c r="X479" s="87"/>
      <c r="Y479" s="87"/>
      <c r="Z479" s="87"/>
      <c r="AA479" s="87"/>
      <c r="AB479" s="87"/>
      <c r="AC479" s="87"/>
      <c r="AD479" s="87"/>
      <c r="AE479" s="87"/>
      <c r="AF479" s="87"/>
      <c r="AG479" s="96"/>
      <c r="AH479" s="96"/>
      <c r="AI479" s="87"/>
    </row>
    <row r="480" spans="2:35" x14ac:dyDescent="0.25">
      <c r="B480" s="206">
        <v>41679.75</v>
      </c>
      <c r="C480" s="85">
        <v>5.1100000000000003</v>
      </c>
      <c r="D480" s="86"/>
      <c r="E480" s="86"/>
      <c r="F480" s="87"/>
      <c r="G480" s="87"/>
      <c r="H480" s="87"/>
      <c r="I480" s="87"/>
      <c r="J480" s="96"/>
      <c r="K480" s="87"/>
      <c r="L480" s="87"/>
      <c r="M480" s="87"/>
      <c r="N480" s="87"/>
      <c r="O480" s="87"/>
      <c r="P480" s="94"/>
      <c r="Q480" s="94"/>
      <c r="R480" s="87"/>
      <c r="S480" s="87"/>
      <c r="T480" s="87"/>
      <c r="U480" s="87"/>
      <c r="V480" s="87"/>
      <c r="W480" s="87"/>
      <c r="X480" s="87"/>
      <c r="Y480" s="87"/>
      <c r="Z480" s="87"/>
      <c r="AA480" s="87"/>
      <c r="AB480" s="87"/>
      <c r="AC480" s="87"/>
      <c r="AD480" s="87"/>
      <c r="AE480" s="87"/>
      <c r="AF480" s="87"/>
      <c r="AG480" s="96"/>
      <c r="AH480" s="96"/>
      <c r="AI480" s="87"/>
    </row>
    <row r="481" spans="2:35" x14ac:dyDescent="0.25">
      <c r="B481" s="206">
        <v>41679.833333333336</v>
      </c>
      <c r="C481" s="85">
        <v>5.1100000000000003</v>
      </c>
      <c r="D481" s="86"/>
      <c r="E481" s="86"/>
      <c r="F481" s="87"/>
      <c r="G481" s="87"/>
      <c r="H481" s="87"/>
      <c r="I481" s="87"/>
      <c r="J481" s="96"/>
      <c r="K481" s="87"/>
      <c r="L481" s="87"/>
      <c r="M481" s="87"/>
      <c r="N481" s="87"/>
      <c r="O481" s="87"/>
      <c r="P481" s="94"/>
      <c r="Q481" s="94"/>
      <c r="R481" s="87"/>
      <c r="S481" s="87"/>
      <c r="T481" s="87"/>
      <c r="U481" s="87"/>
      <c r="V481" s="87"/>
      <c r="W481" s="87"/>
      <c r="X481" s="87"/>
      <c r="Y481" s="87"/>
      <c r="Z481" s="87"/>
      <c r="AA481" s="87"/>
      <c r="AB481" s="87"/>
      <c r="AC481" s="87"/>
      <c r="AD481" s="87"/>
      <c r="AE481" s="87"/>
      <c r="AF481" s="87"/>
      <c r="AG481" s="96"/>
      <c r="AH481" s="96"/>
      <c r="AI481" s="87"/>
    </row>
    <row r="482" spans="2:35" x14ac:dyDescent="0.25">
      <c r="B482" s="206">
        <v>41679.916666666664</v>
      </c>
      <c r="C482" s="85">
        <v>5.1100000000000003</v>
      </c>
      <c r="D482" s="86"/>
      <c r="E482" s="86"/>
      <c r="F482" s="87"/>
      <c r="G482" s="87"/>
      <c r="H482" s="87"/>
      <c r="I482" s="87"/>
      <c r="J482" s="96"/>
      <c r="K482" s="87"/>
      <c r="L482" s="87"/>
      <c r="M482" s="87"/>
      <c r="N482" s="87"/>
      <c r="O482" s="87"/>
      <c r="P482" s="94"/>
      <c r="Q482" s="94"/>
      <c r="R482" s="87"/>
      <c r="S482" s="87"/>
      <c r="T482" s="87"/>
      <c r="U482" s="87"/>
      <c r="V482" s="87"/>
      <c r="W482" s="87"/>
      <c r="X482" s="87"/>
      <c r="Y482" s="87"/>
      <c r="Z482" s="87"/>
      <c r="AA482" s="87"/>
      <c r="AB482" s="87"/>
      <c r="AC482" s="87"/>
      <c r="AD482" s="87"/>
      <c r="AE482" s="87"/>
      <c r="AF482" s="87"/>
      <c r="AG482" s="96"/>
      <c r="AH482" s="96"/>
      <c r="AI482" s="87"/>
    </row>
    <row r="483" spans="2:35" x14ac:dyDescent="0.25">
      <c r="B483" s="206">
        <v>41680</v>
      </c>
      <c r="C483" s="85">
        <v>5.1100000000000003</v>
      </c>
      <c r="D483" s="86"/>
      <c r="E483" s="86"/>
      <c r="F483" s="87"/>
      <c r="G483" s="87"/>
      <c r="H483" s="87"/>
      <c r="I483" s="87"/>
      <c r="J483" s="96"/>
      <c r="K483" s="87"/>
      <c r="L483" s="87"/>
      <c r="M483" s="87"/>
      <c r="N483" s="87"/>
      <c r="O483" s="87"/>
      <c r="P483" s="94"/>
      <c r="Q483" s="94"/>
      <c r="R483" s="87"/>
      <c r="S483" s="87"/>
      <c r="T483" s="87"/>
      <c r="U483" s="87"/>
      <c r="V483" s="87"/>
      <c r="W483" s="87"/>
      <c r="X483" s="87"/>
      <c r="Y483" s="87"/>
      <c r="Z483" s="87"/>
      <c r="AA483" s="87"/>
      <c r="AB483" s="87"/>
      <c r="AC483" s="87"/>
      <c r="AD483" s="87"/>
      <c r="AE483" s="87"/>
      <c r="AF483" s="87"/>
      <c r="AG483" s="96"/>
      <c r="AH483" s="96"/>
      <c r="AI483" s="87"/>
    </row>
    <row r="484" spans="2:35" x14ac:dyDescent="0.25">
      <c r="B484" s="206">
        <v>41680.083333333336</v>
      </c>
      <c r="C484" s="85">
        <v>5.1100000000000003</v>
      </c>
      <c r="D484" s="86"/>
      <c r="E484" s="86"/>
      <c r="F484" s="87"/>
      <c r="G484" s="87"/>
      <c r="H484" s="87"/>
      <c r="I484" s="87"/>
      <c r="J484" s="96"/>
      <c r="K484" s="87"/>
      <c r="L484" s="87"/>
      <c r="M484" s="87"/>
      <c r="N484" s="87"/>
      <c r="O484" s="87"/>
      <c r="P484" s="94"/>
      <c r="Q484" s="94"/>
      <c r="R484" s="87"/>
      <c r="S484" s="87"/>
      <c r="T484" s="87"/>
      <c r="U484" s="87"/>
      <c r="V484" s="87"/>
      <c r="W484" s="87"/>
      <c r="X484" s="87"/>
      <c r="Y484" s="87"/>
      <c r="Z484" s="87"/>
      <c r="AA484" s="87"/>
      <c r="AB484" s="87"/>
      <c r="AC484" s="87"/>
      <c r="AD484" s="87"/>
      <c r="AE484" s="87"/>
      <c r="AF484" s="87"/>
      <c r="AG484" s="96"/>
      <c r="AH484" s="96"/>
      <c r="AI484" s="87"/>
    </row>
    <row r="485" spans="2:35" x14ac:dyDescent="0.25">
      <c r="B485" s="206">
        <v>41680.166666666664</v>
      </c>
      <c r="C485" s="85">
        <v>5.12</v>
      </c>
      <c r="D485" s="86"/>
      <c r="E485" s="86"/>
      <c r="F485" s="87"/>
      <c r="G485" s="87"/>
      <c r="H485" s="87"/>
      <c r="I485" s="87"/>
      <c r="J485" s="96"/>
      <c r="K485" s="87"/>
      <c r="L485" s="87"/>
      <c r="M485" s="87"/>
      <c r="N485" s="87"/>
      <c r="O485" s="87"/>
      <c r="P485" s="94"/>
      <c r="Q485" s="94"/>
      <c r="R485" s="87"/>
      <c r="S485" s="87"/>
      <c r="T485" s="87"/>
      <c r="U485" s="87"/>
      <c r="V485" s="87"/>
      <c r="W485" s="87"/>
      <c r="X485" s="87"/>
      <c r="Y485" s="87"/>
      <c r="Z485" s="87"/>
      <c r="AA485" s="87"/>
      <c r="AB485" s="87"/>
      <c r="AC485" s="87"/>
      <c r="AD485" s="87"/>
      <c r="AE485" s="87"/>
      <c r="AF485" s="87"/>
      <c r="AG485" s="96"/>
      <c r="AH485" s="96"/>
      <c r="AI485" s="87"/>
    </row>
    <row r="486" spans="2:35" x14ac:dyDescent="0.25">
      <c r="B486" s="206">
        <v>41680.25</v>
      </c>
      <c r="C486" s="85">
        <v>5.13</v>
      </c>
      <c r="D486" s="86"/>
      <c r="E486" s="86"/>
      <c r="F486" s="87"/>
      <c r="G486" s="87"/>
      <c r="H486" s="87"/>
      <c r="I486" s="87"/>
      <c r="J486" s="96"/>
      <c r="K486" s="87"/>
      <c r="L486" s="87"/>
      <c r="M486" s="87"/>
      <c r="N486" s="87"/>
      <c r="O486" s="87"/>
      <c r="P486" s="94"/>
      <c r="Q486" s="94"/>
      <c r="R486" s="87"/>
      <c r="S486" s="87"/>
      <c r="T486" s="87"/>
      <c r="U486" s="87"/>
      <c r="V486" s="87"/>
      <c r="W486" s="87"/>
      <c r="X486" s="87"/>
      <c r="Y486" s="87"/>
      <c r="Z486" s="87"/>
      <c r="AA486" s="87"/>
      <c r="AB486" s="87"/>
      <c r="AC486" s="87"/>
      <c r="AD486" s="87"/>
      <c r="AE486" s="87"/>
      <c r="AF486" s="87"/>
      <c r="AG486" s="96"/>
      <c r="AH486" s="96"/>
      <c r="AI486" s="87"/>
    </row>
    <row r="487" spans="2:35" x14ac:dyDescent="0.25">
      <c r="B487" s="206">
        <v>41680.333333333336</v>
      </c>
      <c r="C487" s="85">
        <v>5.13</v>
      </c>
      <c r="D487" s="86"/>
      <c r="E487" s="86"/>
      <c r="F487" s="87"/>
      <c r="G487" s="87"/>
      <c r="H487" s="87"/>
      <c r="I487" s="87"/>
      <c r="J487" s="96"/>
      <c r="K487" s="87"/>
      <c r="L487" s="87"/>
      <c r="M487" s="87"/>
      <c r="N487" s="87"/>
      <c r="O487" s="87"/>
      <c r="P487" s="94"/>
      <c r="Q487" s="94"/>
      <c r="R487" s="87"/>
      <c r="S487" s="87"/>
      <c r="T487" s="87"/>
      <c r="U487" s="87"/>
      <c r="V487" s="87"/>
      <c r="W487" s="87"/>
      <c r="X487" s="87"/>
      <c r="Y487" s="87"/>
      <c r="Z487" s="87"/>
      <c r="AA487" s="87"/>
      <c r="AB487" s="87"/>
      <c r="AC487" s="87"/>
      <c r="AD487" s="87"/>
      <c r="AE487" s="87"/>
      <c r="AF487" s="87"/>
      <c r="AG487" s="96"/>
      <c r="AH487" s="96"/>
      <c r="AI487" s="87"/>
    </row>
    <row r="488" spans="2:35" x14ac:dyDescent="0.25">
      <c r="B488" s="206">
        <v>41680.416666666664</v>
      </c>
      <c r="C488" s="85">
        <v>5.13</v>
      </c>
      <c r="D488" s="86"/>
      <c r="E488" s="86"/>
      <c r="F488" s="87"/>
      <c r="G488" s="87"/>
      <c r="H488" s="87"/>
      <c r="I488" s="87"/>
      <c r="J488" s="96"/>
      <c r="K488" s="87"/>
      <c r="L488" s="87"/>
      <c r="M488" s="87"/>
      <c r="N488" s="87"/>
      <c r="O488" s="87"/>
      <c r="P488" s="94"/>
      <c r="Q488" s="94"/>
      <c r="R488" s="87"/>
      <c r="S488" s="87"/>
      <c r="T488" s="87"/>
      <c r="U488" s="87"/>
      <c r="V488" s="87"/>
      <c r="W488" s="87"/>
      <c r="X488" s="87"/>
      <c r="Y488" s="87"/>
      <c r="Z488" s="87"/>
      <c r="AA488" s="87"/>
      <c r="AB488" s="87"/>
      <c r="AG488" s="96"/>
      <c r="AH488" s="96"/>
      <c r="AI488" s="87"/>
    </row>
    <row r="489" spans="2:35" x14ac:dyDescent="0.25">
      <c r="B489" s="206">
        <v>41680.5</v>
      </c>
      <c r="C489" s="85">
        <v>5.13</v>
      </c>
      <c r="D489" s="86"/>
      <c r="E489" s="86"/>
      <c r="F489" s="87"/>
      <c r="G489" s="87"/>
      <c r="H489" s="87"/>
      <c r="I489" s="87"/>
      <c r="J489" s="96"/>
      <c r="K489" s="87"/>
      <c r="L489" s="87"/>
      <c r="M489" s="87"/>
      <c r="N489" s="87"/>
      <c r="O489" s="87"/>
      <c r="P489" s="94"/>
      <c r="Q489" s="94"/>
      <c r="R489" s="87"/>
      <c r="S489" s="87"/>
      <c r="T489" s="87"/>
      <c r="U489" s="87"/>
      <c r="V489" s="87"/>
      <c r="W489" s="87"/>
      <c r="X489" s="87"/>
      <c r="Y489" s="87"/>
      <c r="Z489" s="87"/>
      <c r="AA489" s="87"/>
      <c r="AB489" s="87"/>
      <c r="AG489" s="96"/>
      <c r="AH489" s="96"/>
      <c r="AI489" s="87"/>
    </row>
    <row r="490" spans="2:35" x14ac:dyDescent="0.25">
      <c r="B490" s="206">
        <v>41680.583333333336</v>
      </c>
      <c r="C490" s="85">
        <v>5.13</v>
      </c>
      <c r="D490" s="86"/>
      <c r="E490" s="86"/>
      <c r="F490" s="87"/>
      <c r="G490" s="87"/>
      <c r="H490" s="87"/>
      <c r="I490" s="87"/>
      <c r="J490" s="96"/>
      <c r="K490" s="87"/>
      <c r="L490" s="87"/>
      <c r="M490" s="87"/>
      <c r="N490" s="87"/>
      <c r="O490" s="87"/>
      <c r="P490" s="94"/>
      <c r="Q490" s="94"/>
      <c r="R490" s="87"/>
      <c r="S490" s="87"/>
      <c r="T490" s="87"/>
      <c r="U490" s="87"/>
      <c r="V490" s="87"/>
      <c r="W490" s="87"/>
      <c r="X490" s="87"/>
      <c r="Y490" s="87"/>
      <c r="Z490" s="87"/>
      <c r="AA490" s="87"/>
      <c r="AB490" s="87"/>
      <c r="AG490" s="96"/>
      <c r="AH490" s="96"/>
      <c r="AI490" s="87"/>
    </row>
    <row r="491" spans="2:35" x14ac:dyDescent="0.25">
      <c r="B491" s="206">
        <v>41680.666666666664</v>
      </c>
      <c r="C491" s="85">
        <v>5.13</v>
      </c>
      <c r="D491" s="86"/>
      <c r="E491" s="86"/>
      <c r="F491" s="87"/>
      <c r="G491" s="87"/>
      <c r="H491" s="87"/>
      <c r="I491" s="87"/>
      <c r="J491" s="96"/>
      <c r="K491" s="87"/>
      <c r="L491" s="87"/>
      <c r="M491" s="87"/>
      <c r="N491" s="87"/>
      <c r="O491" s="87"/>
      <c r="P491" s="94"/>
      <c r="Q491" s="94"/>
      <c r="R491" s="87"/>
      <c r="S491" s="87"/>
      <c r="T491" s="87"/>
      <c r="U491" s="87"/>
      <c r="V491" s="87"/>
      <c r="W491" s="87"/>
      <c r="X491" s="87"/>
      <c r="Y491" s="87"/>
      <c r="Z491" s="87"/>
      <c r="AA491" s="87"/>
      <c r="AB491" s="87"/>
      <c r="AG491" s="96"/>
      <c r="AH491" s="96"/>
      <c r="AI491" s="87"/>
    </row>
    <row r="492" spans="2:35" x14ac:dyDescent="0.25">
      <c r="B492" s="206">
        <v>41680.75</v>
      </c>
      <c r="C492" s="85">
        <v>5.12</v>
      </c>
      <c r="D492" s="86"/>
      <c r="E492" s="86"/>
      <c r="F492" s="87"/>
      <c r="G492" s="87"/>
      <c r="H492" s="87"/>
      <c r="I492" s="87"/>
      <c r="J492" s="96"/>
      <c r="K492" s="87"/>
      <c r="L492" s="87"/>
      <c r="M492" s="87"/>
      <c r="N492" s="87"/>
      <c r="O492" s="87"/>
      <c r="P492" s="94"/>
      <c r="Q492" s="94"/>
      <c r="R492" s="87"/>
      <c r="S492" s="87"/>
      <c r="T492" s="87"/>
      <c r="U492" s="87"/>
      <c r="V492" s="87"/>
      <c r="W492" s="87"/>
      <c r="X492" s="87"/>
      <c r="Y492" s="87"/>
      <c r="Z492" s="87"/>
      <c r="AA492" s="87"/>
      <c r="AB492" s="87"/>
      <c r="AG492" s="96"/>
      <c r="AH492" s="96"/>
      <c r="AI492" s="87"/>
    </row>
    <row r="493" spans="2:35" x14ac:dyDescent="0.25">
      <c r="B493" s="206">
        <v>41680.833333333336</v>
      </c>
      <c r="C493" s="85">
        <v>5.13</v>
      </c>
      <c r="D493" s="86"/>
      <c r="E493" s="86"/>
      <c r="F493" s="87"/>
      <c r="G493" s="87"/>
      <c r="H493" s="87"/>
      <c r="I493" s="87"/>
      <c r="J493" s="96"/>
      <c r="K493" s="87"/>
      <c r="L493" s="87"/>
      <c r="M493" s="87"/>
      <c r="N493" s="87"/>
      <c r="O493" s="87"/>
      <c r="P493" s="94"/>
      <c r="Q493" s="94"/>
      <c r="R493" s="87"/>
      <c r="S493" s="87"/>
      <c r="T493" s="87"/>
      <c r="U493" s="87"/>
      <c r="V493" s="87"/>
      <c r="W493" s="87"/>
      <c r="X493" s="87"/>
      <c r="Y493" s="87"/>
      <c r="Z493" s="87"/>
      <c r="AA493" s="87"/>
      <c r="AB493" s="87"/>
      <c r="AG493" s="96"/>
      <c r="AH493" s="96"/>
      <c r="AI493" s="87"/>
    </row>
    <row r="494" spans="2:35" x14ac:dyDescent="0.25">
      <c r="B494" s="206">
        <v>41680.916666666664</v>
      </c>
      <c r="C494" s="85">
        <v>5.14</v>
      </c>
      <c r="D494" s="86"/>
      <c r="E494" s="86"/>
      <c r="F494" s="87"/>
      <c r="G494" s="87"/>
      <c r="H494" s="87"/>
      <c r="I494" s="87"/>
      <c r="J494" s="96"/>
      <c r="K494" s="87"/>
      <c r="L494" s="87"/>
      <c r="M494" s="87"/>
      <c r="N494" s="87"/>
      <c r="O494" s="87"/>
      <c r="P494" s="94"/>
      <c r="Q494" s="94"/>
      <c r="R494" s="87"/>
      <c r="S494" s="87"/>
      <c r="T494" s="87"/>
      <c r="U494" s="87"/>
      <c r="V494" s="87"/>
      <c r="W494" s="87"/>
      <c r="X494" s="87"/>
      <c r="Y494" s="87"/>
      <c r="Z494" s="87"/>
      <c r="AA494" s="87"/>
      <c r="AB494" s="87"/>
      <c r="AG494" s="96"/>
      <c r="AH494" s="96"/>
      <c r="AI494" s="87"/>
    </row>
    <row r="495" spans="2:35" x14ac:dyDescent="0.25">
      <c r="B495" s="206">
        <v>41681</v>
      </c>
      <c r="C495" s="85">
        <v>5.14</v>
      </c>
      <c r="D495" s="86"/>
      <c r="E495" s="86"/>
      <c r="F495" s="87"/>
      <c r="G495" s="87"/>
      <c r="H495" s="87"/>
      <c r="I495" s="87"/>
      <c r="J495" s="96"/>
      <c r="K495" s="87"/>
      <c r="L495" s="87"/>
      <c r="M495" s="87"/>
      <c r="N495" s="87"/>
      <c r="O495" s="87"/>
      <c r="P495" s="94"/>
      <c r="Q495" s="94"/>
      <c r="R495" s="87"/>
      <c r="S495" s="87"/>
      <c r="T495" s="87"/>
      <c r="U495" s="87"/>
      <c r="V495" s="87"/>
      <c r="W495" s="87"/>
      <c r="X495" s="87"/>
      <c r="Y495" s="87"/>
      <c r="Z495" s="87"/>
      <c r="AA495" s="87"/>
      <c r="AB495" s="87"/>
      <c r="AG495" s="96"/>
      <c r="AH495" s="96"/>
      <c r="AI495" s="87"/>
    </row>
    <row r="496" spans="2:35" x14ac:dyDescent="0.25">
      <c r="B496" s="206">
        <v>41681.083333333336</v>
      </c>
      <c r="C496" s="85">
        <v>5.14</v>
      </c>
      <c r="D496" s="86"/>
      <c r="E496" s="86"/>
      <c r="F496" s="87"/>
      <c r="G496" s="87"/>
      <c r="H496" s="87"/>
      <c r="I496" s="87"/>
      <c r="J496" s="96"/>
      <c r="K496" s="87"/>
      <c r="L496" s="87"/>
      <c r="M496" s="87"/>
      <c r="N496" s="87"/>
      <c r="O496" s="87"/>
      <c r="P496" s="94"/>
      <c r="Q496" s="94"/>
      <c r="R496" s="87"/>
      <c r="S496" s="87"/>
      <c r="T496" s="87"/>
      <c r="U496" s="87"/>
      <c r="V496" s="87"/>
      <c r="W496" s="87"/>
      <c r="X496" s="87"/>
      <c r="Y496" s="87"/>
      <c r="Z496" s="87"/>
      <c r="AA496" s="87"/>
      <c r="AB496" s="87"/>
      <c r="AG496" s="96"/>
      <c r="AH496" s="96"/>
      <c r="AI496" s="87"/>
    </row>
    <row r="497" spans="2:35" x14ac:dyDescent="0.25">
      <c r="B497" s="206">
        <v>41681.166666666664</v>
      </c>
      <c r="C497" s="85">
        <v>5.15</v>
      </c>
      <c r="D497" s="86"/>
      <c r="E497" s="86"/>
      <c r="F497" s="87"/>
      <c r="G497" s="87"/>
      <c r="H497" s="87"/>
      <c r="I497" s="87"/>
      <c r="J497" s="96"/>
      <c r="K497" s="87"/>
      <c r="L497" s="87"/>
      <c r="M497" s="87"/>
      <c r="N497" s="87"/>
      <c r="O497" s="87"/>
      <c r="P497" s="94"/>
      <c r="Q497" s="94"/>
      <c r="R497" s="87"/>
      <c r="S497" s="87"/>
      <c r="T497" s="87"/>
      <c r="U497" s="87"/>
      <c r="V497" s="87"/>
      <c r="W497" s="87"/>
      <c r="X497" s="87"/>
      <c r="Y497" s="87"/>
      <c r="Z497" s="87"/>
      <c r="AA497" s="87"/>
      <c r="AB497" s="87"/>
      <c r="AG497" s="96"/>
      <c r="AH497" s="96"/>
      <c r="AI497" s="87"/>
    </row>
    <row r="498" spans="2:35" x14ac:dyDescent="0.25">
      <c r="B498" s="206">
        <v>41681.25</v>
      </c>
      <c r="C498" s="85">
        <v>5.15</v>
      </c>
      <c r="D498" s="86"/>
      <c r="E498" s="86"/>
      <c r="F498" s="87"/>
      <c r="G498" s="87"/>
      <c r="H498" s="87"/>
      <c r="I498" s="87"/>
      <c r="J498" s="96"/>
      <c r="K498" s="87"/>
      <c r="L498" s="87"/>
      <c r="M498" s="87"/>
      <c r="N498" s="87"/>
      <c r="O498" s="87"/>
      <c r="P498" s="94"/>
      <c r="Q498" s="94"/>
      <c r="R498" s="87"/>
      <c r="S498" s="87"/>
      <c r="T498" s="87"/>
      <c r="U498" s="87"/>
      <c r="V498" s="87"/>
      <c r="W498" s="87"/>
      <c r="X498" s="87"/>
      <c r="Y498" s="87"/>
      <c r="Z498" s="87"/>
      <c r="AA498" s="87"/>
      <c r="AB498" s="87"/>
      <c r="AG498" s="96"/>
      <c r="AH498" s="96"/>
      <c r="AI498" s="87"/>
    </row>
    <row r="499" spans="2:35" x14ac:dyDescent="0.25">
      <c r="B499" s="206">
        <v>41681.333333333336</v>
      </c>
      <c r="C499" s="85">
        <v>5.15</v>
      </c>
      <c r="D499" s="86"/>
      <c r="E499" s="86"/>
      <c r="F499" s="87"/>
      <c r="G499" s="87"/>
      <c r="H499" s="87"/>
      <c r="I499" s="87"/>
      <c r="J499" s="96"/>
      <c r="K499" s="87"/>
      <c r="L499" s="87"/>
      <c r="M499" s="87"/>
      <c r="N499" s="87"/>
      <c r="O499" s="87"/>
      <c r="P499" s="94"/>
      <c r="Q499" s="94"/>
      <c r="R499" s="87"/>
      <c r="S499" s="87"/>
      <c r="T499" s="87"/>
      <c r="U499" s="87"/>
      <c r="V499" s="87"/>
      <c r="W499" s="87"/>
      <c r="X499" s="87"/>
      <c r="Y499" s="87"/>
      <c r="Z499" s="87"/>
      <c r="AA499" s="87"/>
      <c r="AB499" s="87"/>
      <c r="AG499" s="96"/>
      <c r="AH499" s="96"/>
      <c r="AI499" s="87"/>
    </row>
    <row r="500" spans="2:35" x14ac:dyDescent="0.25">
      <c r="B500" s="206">
        <v>41681.416666666664</v>
      </c>
      <c r="C500" s="85">
        <v>5.15</v>
      </c>
      <c r="D500" s="86"/>
      <c r="E500" s="86"/>
      <c r="F500" s="87"/>
      <c r="G500" s="87"/>
      <c r="H500" s="87"/>
      <c r="I500" s="87"/>
      <c r="J500" s="96"/>
      <c r="K500" s="87"/>
      <c r="L500" s="87"/>
      <c r="M500" s="87"/>
      <c r="N500" s="87"/>
      <c r="O500" s="87"/>
      <c r="P500" s="94"/>
      <c r="Q500" s="94"/>
      <c r="R500" s="87"/>
      <c r="S500" s="87"/>
      <c r="T500" s="87"/>
      <c r="U500" s="87"/>
      <c r="V500" s="87"/>
      <c r="W500" s="87"/>
      <c r="X500" s="87"/>
      <c r="Y500" s="87"/>
      <c r="Z500" s="87"/>
      <c r="AA500" s="87"/>
      <c r="AB500" s="87"/>
      <c r="AG500" s="96"/>
      <c r="AH500" s="96"/>
      <c r="AI500" s="87"/>
    </row>
    <row r="501" spans="2:35" x14ac:dyDescent="0.25">
      <c r="B501" s="206">
        <v>41681.5</v>
      </c>
      <c r="C501" s="85">
        <v>5.14</v>
      </c>
      <c r="D501" s="86"/>
      <c r="E501" s="86"/>
      <c r="F501" s="87"/>
      <c r="G501" s="87"/>
      <c r="H501" s="87"/>
      <c r="I501" s="87"/>
      <c r="J501" s="96"/>
      <c r="K501" s="87"/>
      <c r="L501" s="87"/>
      <c r="M501" s="87"/>
      <c r="N501" s="87"/>
      <c r="O501" s="87"/>
      <c r="P501" s="94"/>
      <c r="Q501" s="94"/>
      <c r="R501" s="87"/>
      <c r="S501" s="87"/>
      <c r="T501" s="87"/>
      <c r="U501" s="87"/>
      <c r="V501" s="87"/>
      <c r="W501" s="87"/>
      <c r="X501" s="87"/>
      <c r="Y501" s="87"/>
      <c r="Z501" s="87"/>
      <c r="AA501" s="87"/>
      <c r="AB501" s="87"/>
      <c r="AG501" s="96"/>
      <c r="AH501" s="96"/>
      <c r="AI501" s="87"/>
    </row>
    <row r="502" spans="2:35" x14ac:dyDescent="0.25">
      <c r="B502" s="206">
        <v>41681.583333333336</v>
      </c>
      <c r="C502" s="85">
        <v>5.14</v>
      </c>
      <c r="D502" s="86"/>
      <c r="E502" s="86"/>
      <c r="F502" s="87"/>
      <c r="G502" s="87"/>
      <c r="H502" s="87"/>
      <c r="I502" s="87"/>
      <c r="J502" s="96"/>
      <c r="K502" s="87"/>
      <c r="L502" s="87"/>
      <c r="M502" s="87"/>
      <c r="N502" s="87"/>
      <c r="O502" s="87"/>
      <c r="P502" s="94"/>
      <c r="Q502" s="94"/>
      <c r="R502" s="87"/>
      <c r="S502" s="87"/>
      <c r="T502" s="87"/>
      <c r="U502" s="87"/>
      <c r="V502" s="87"/>
      <c r="W502" s="87"/>
      <c r="X502" s="87"/>
      <c r="Y502" s="87"/>
      <c r="Z502" s="87"/>
      <c r="AA502" s="87"/>
      <c r="AB502" s="87"/>
      <c r="AG502" s="96"/>
      <c r="AH502" s="96"/>
      <c r="AI502" s="87"/>
    </row>
    <row r="503" spans="2:35" x14ac:dyDescent="0.25">
      <c r="B503" s="206">
        <v>41681.666666666664</v>
      </c>
      <c r="C503" s="85">
        <v>5.14</v>
      </c>
      <c r="D503" s="86"/>
      <c r="E503" s="86"/>
      <c r="F503" s="87"/>
      <c r="G503" s="87"/>
      <c r="H503" s="87"/>
      <c r="I503" s="87"/>
      <c r="J503" s="96"/>
      <c r="K503" s="87"/>
      <c r="L503" s="87"/>
      <c r="M503" s="87"/>
      <c r="N503" s="87"/>
      <c r="O503" s="87"/>
      <c r="P503" s="94"/>
      <c r="Q503" s="94"/>
      <c r="R503" s="87"/>
      <c r="S503" s="87"/>
      <c r="T503" s="87"/>
      <c r="U503" s="87"/>
      <c r="V503" s="87"/>
      <c r="W503" s="87"/>
      <c r="X503" s="87"/>
      <c r="Y503" s="87"/>
      <c r="Z503" s="87"/>
      <c r="AA503" s="87"/>
      <c r="AB503" s="87"/>
      <c r="AG503" s="96"/>
      <c r="AH503" s="96"/>
      <c r="AI503" s="87"/>
    </row>
    <row r="504" spans="2:35" x14ac:dyDescent="0.25">
      <c r="B504" s="206">
        <v>41681.75</v>
      </c>
      <c r="C504" s="85">
        <v>5.14</v>
      </c>
      <c r="D504" s="86"/>
      <c r="E504" s="86"/>
      <c r="F504" s="87"/>
      <c r="G504" s="87"/>
      <c r="H504" s="87"/>
      <c r="I504" s="87"/>
      <c r="J504" s="96"/>
      <c r="K504" s="87"/>
      <c r="L504" s="87"/>
      <c r="M504" s="87"/>
      <c r="N504" s="87"/>
      <c r="O504" s="87"/>
      <c r="P504" s="94"/>
      <c r="Q504" s="94"/>
      <c r="R504" s="87"/>
      <c r="S504" s="87"/>
      <c r="T504" s="87"/>
      <c r="U504" s="87"/>
      <c r="V504" s="87"/>
      <c r="W504" s="87"/>
      <c r="X504" s="87"/>
      <c r="Y504" s="87"/>
      <c r="Z504" s="87"/>
      <c r="AA504" s="87"/>
      <c r="AB504" s="87"/>
      <c r="AG504" s="96"/>
      <c r="AH504" s="96"/>
      <c r="AI504" s="87"/>
    </row>
    <row r="505" spans="2:35" x14ac:dyDescent="0.25">
      <c r="B505" s="206">
        <v>41681.833333333336</v>
      </c>
      <c r="C505" s="85">
        <v>5.14</v>
      </c>
      <c r="D505" s="86"/>
      <c r="E505" s="86"/>
      <c r="F505" s="87"/>
      <c r="G505" s="87"/>
      <c r="H505" s="87"/>
      <c r="I505" s="87"/>
      <c r="J505" s="96"/>
      <c r="K505" s="87"/>
      <c r="L505" s="87"/>
      <c r="M505" s="87"/>
      <c r="N505" s="87"/>
      <c r="O505" s="87"/>
      <c r="P505" s="94"/>
      <c r="Q505" s="94"/>
      <c r="R505" s="87"/>
      <c r="S505" s="87"/>
      <c r="T505" s="87"/>
      <c r="U505" s="87"/>
      <c r="V505" s="87"/>
      <c r="W505" s="87"/>
      <c r="X505" s="87"/>
      <c r="Y505" s="87"/>
      <c r="Z505" s="87"/>
      <c r="AA505" s="87"/>
      <c r="AB505" s="87"/>
      <c r="AG505" s="96"/>
      <c r="AH505" s="96"/>
      <c r="AI505" s="87"/>
    </row>
    <row r="506" spans="2:35" x14ac:dyDescent="0.25">
      <c r="B506" s="206">
        <v>41681.916666666664</v>
      </c>
      <c r="C506" s="85">
        <v>5.13</v>
      </c>
      <c r="D506" s="86"/>
      <c r="E506" s="86"/>
      <c r="F506" s="87"/>
      <c r="G506" s="87"/>
      <c r="H506" s="87"/>
      <c r="I506" s="87"/>
      <c r="J506" s="96"/>
      <c r="K506" s="87"/>
      <c r="L506" s="87"/>
      <c r="M506" s="87"/>
      <c r="N506" s="87"/>
      <c r="O506" s="87"/>
      <c r="P506" s="94"/>
      <c r="Q506" s="94"/>
      <c r="R506" s="87"/>
      <c r="S506" s="87"/>
      <c r="T506" s="87"/>
      <c r="U506" s="87"/>
      <c r="V506" s="87"/>
      <c r="W506" s="87"/>
      <c r="X506" s="87"/>
      <c r="Y506" s="87"/>
      <c r="Z506" s="87"/>
      <c r="AA506" s="87"/>
      <c r="AB506" s="87"/>
      <c r="AG506" s="96"/>
      <c r="AH506" s="96"/>
      <c r="AI506" s="87"/>
    </row>
    <row r="507" spans="2:35" x14ac:dyDescent="0.25">
      <c r="B507" s="206">
        <v>41682</v>
      </c>
      <c r="C507" s="85">
        <v>5.13</v>
      </c>
      <c r="D507" s="86"/>
      <c r="E507" s="86"/>
      <c r="F507" s="87"/>
      <c r="G507" s="87"/>
      <c r="H507" s="87"/>
      <c r="I507" s="87"/>
      <c r="J507" s="96"/>
      <c r="K507" s="87"/>
      <c r="L507" s="87"/>
      <c r="M507" s="87"/>
      <c r="N507" s="87"/>
      <c r="O507" s="87"/>
      <c r="P507" s="94"/>
      <c r="Q507" s="94"/>
      <c r="R507" s="87"/>
      <c r="S507" s="87"/>
      <c r="T507" s="87"/>
      <c r="U507" s="87"/>
      <c r="V507" s="87"/>
      <c r="W507" s="87"/>
      <c r="X507" s="87"/>
      <c r="Y507" s="87"/>
      <c r="Z507" s="87"/>
      <c r="AA507" s="87"/>
      <c r="AB507" s="87"/>
      <c r="AG507" s="96"/>
      <c r="AH507" s="96"/>
      <c r="AI507" s="87"/>
    </row>
    <row r="508" spans="2:35" x14ac:dyDescent="0.25">
      <c r="B508" s="206">
        <v>41682.083333333336</v>
      </c>
      <c r="C508" s="85">
        <v>5.13</v>
      </c>
      <c r="D508" s="86"/>
      <c r="E508" s="86"/>
      <c r="F508" s="87"/>
      <c r="G508" s="87"/>
      <c r="H508" s="87"/>
      <c r="I508" s="87"/>
      <c r="J508" s="96"/>
      <c r="K508" s="87"/>
      <c r="L508" s="87"/>
      <c r="M508" s="87"/>
      <c r="N508" s="87"/>
      <c r="O508" s="87"/>
      <c r="P508" s="94"/>
      <c r="Q508" s="94"/>
      <c r="R508" s="87"/>
      <c r="S508" s="87"/>
      <c r="T508" s="87"/>
      <c r="U508" s="87"/>
      <c r="V508" s="87"/>
      <c r="W508" s="87"/>
      <c r="X508" s="87"/>
      <c r="Y508" s="87"/>
      <c r="Z508" s="87"/>
      <c r="AA508" s="87"/>
      <c r="AB508" s="87"/>
      <c r="AG508" s="96"/>
      <c r="AH508" s="96"/>
      <c r="AI508" s="87"/>
    </row>
    <row r="509" spans="2:35" x14ac:dyDescent="0.25">
      <c r="B509" s="206">
        <v>41682.166666666664</v>
      </c>
      <c r="C509" s="85">
        <v>5.13</v>
      </c>
      <c r="D509" s="86"/>
      <c r="E509" s="86"/>
      <c r="F509" s="87"/>
      <c r="G509" s="87"/>
      <c r="H509" s="87"/>
      <c r="I509" s="87"/>
      <c r="J509" s="96"/>
      <c r="K509" s="87"/>
      <c r="L509" s="87"/>
      <c r="M509" s="87"/>
      <c r="N509" s="87"/>
      <c r="O509" s="87"/>
      <c r="P509" s="94"/>
      <c r="Q509" s="94"/>
      <c r="R509" s="87"/>
      <c r="S509" s="87"/>
      <c r="T509" s="87"/>
      <c r="U509" s="87"/>
      <c r="V509" s="87"/>
      <c r="W509" s="87"/>
      <c r="X509" s="87"/>
      <c r="Y509" s="87"/>
      <c r="Z509" s="87"/>
      <c r="AA509" s="87"/>
      <c r="AB509" s="87"/>
      <c r="AG509" s="96"/>
      <c r="AH509" s="96"/>
      <c r="AI509" s="87"/>
    </row>
    <row r="510" spans="2:35" x14ac:dyDescent="0.25">
      <c r="B510" s="206">
        <v>41682.25</v>
      </c>
      <c r="C510" s="85">
        <v>5.13</v>
      </c>
      <c r="D510" s="86"/>
      <c r="E510" s="86"/>
      <c r="F510" s="87"/>
      <c r="G510" s="87"/>
      <c r="H510" s="87"/>
      <c r="I510" s="87"/>
      <c r="J510" s="96"/>
      <c r="K510" s="87"/>
      <c r="L510" s="87"/>
      <c r="M510" s="87"/>
      <c r="N510" s="87"/>
      <c r="O510" s="87"/>
      <c r="P510" s="94"/>
      <c r="Q510" s="94"/>
      <c r="R510" s="87"/>
      <c r="S510" s="87"/>
      <c r="T510" s="87"/>
      <c r="U510" s="87"/>
      <c r="V510" s="87"/>
      <c r="W510" s="87"/>
      <c r="X510" s="87"/>
      <c r="Y510" s="87"/>
      <c r="Z510" s="87"/>
      <c r="AA510" s="87"/>
      <c r="AB510" s="87"/>
      <c r="AG510" s="96"/>
      <c r="AH510" s="96"/>
      <c r="AI510" s="87"/>
    </row>
    <row r="511" spans="2:35" x14ac:dyDescent="0.25">
      <c r="B511" s="206">
        <v>41682.333333333336</v>
      </c>
      <c r="C511" s="85">
        <v>5.13</v>
      </c>
      <c r="D511" s="86"/>
      <c r="E511" s="86"/>
      <c r="F511" s="87"/>
      <c r="G511" s="87"/>
      <c r="H511" s="87"/>
      <c r="I511" s="87"/>
      <c r="J511" s="96"/>
      <c r="K511" s="87"/>
      <c r="L511" s="87"/>
      <c r="M511" s="87"/>
      <c r="N511" s="87"/>
      <c r="O511" s="87"/>
      <c r="P511" s="94"/>
      <c r="Q511" s="94"/>
      <c r="R511" s="87"/>
      <c r="S511" s="87"/>
      <c r="T511" s="87"/>
      <c r="U511" s="87"/>
      <c r="V511" s="87"/>
      <c r="W511" s="87"/>
      <c r="X511" s="87"/>
      <c r="Y511" s="87"/>
      <c r="Z511" s="87"/>
      <c r="AA511" s="87"/>
      <c r="AB511" s="87"/>
      <c r="AG511" s="96"/>
      <c r="AH511" s="96"/>
      <c r="AI511" s="87"/>
    </row>
    <row r="512" spans="2:35" x14ac:dyDescent="0.25">
      <c r="B512" s="206">
        <v>41682.416666666664</v>
      </c>
      <c r="C512" s="85">
        <v>5.13</v>
      </c>
      <c r="D512" s="86"/>
      <c r="E512" s="86"/>
      <c r="F512" s="87"/>
      <c r="G512" s="87"/>
      <c r="H512" s="87"/>
      <c r="I512" s="87"/>
      <c r="J512" s="96"/>
      <c r="K512" s="87"/>
      <c r="L512" s="87"/>
      <c r="M512" s="87"/>
      <c r="N512" s="87"/>
      <c r="O512" s="87"/>
      <c r="P512" s="94"/>
      <c r="Q512" s="94"/>
      <c r="R512" s="87"/>
      <c r="S512" s="87"/>
      <c r="T512" s="87"/>
      <c r="U512" s="87"/>
      <c r="V512" s="87"/>
      <c r="W512" s="87"/>
      <c r="X512" s="87"/>
      <c r="Y512" s="87"/>
      <c r="Z512" s="87"/>
      <c r="AA512" s="87"/>
      <c r="AB512" s="87"/>
      <c r="AG512" s="96"/>
      <c r="AH512" s="96"/>
      <c r="AI512" s="87"/>
    </row>
    <row r="513" spans="2:35" x14ac:dyDescent="0.25">
      <c r="B513" s="206">
        <v>41682.5</v>
      </c>
      <c r="C513" s="85">
        <v>5.12</v>
      </c>
      <c r="D513" s="86"/>
      <c r="E513" s="86"/>
      <c r="F513" s="87"/>
      <c r="G513" s="87"/>
      <c r="H513" s="87"/>
      <c r="I513" s="87"/>
      <c r="J513" s="96"/>
      <c r="K513" s="87"/>
      <c r="L513" s="87"/>
      <c r="M513" s="87"/>
      <c r="N513" s="87"/>
      <c r="O513" s="87"/>
      <c r="P513" s="94"/>
      <c r="Q513" s="94"/>
      <c r="R513" s="87"/>
      <c r="S513" s="87"/>
      <c r="T513" s="87"/>
      <c r="U513" s="87"/>
      <c r="V513" s="87"/>
      <c r="W513" s="87"/>
      <c r="X513" s="87"/>
      <c r="Y513" s="87"/>
      <c r="Z513" s="87"/>
      <c r="AA513" s="87"/>
      <c r="AB513" s="87"/>
      <c r="AG513" s="96"/>
      <c r="AH513" s="96"/>
      <c r="AI513" s="87"/>
    </row>
    <row r="514" spans="2:35" x14ac:dyDescent="0.25">
      <c r="B514" s="206">
        <v>41682.583333333336</v>
      </c>
      <c r="C514" s="85">
        <v>5.13</v>
      </c>
      <c r="D514" s="86"/>
      <c r="E514" s="86"/>
      <c r="F514" s="87"/>
      <c r="G514" s="87"/>
      <c r="H514" s="87"/>
      <c r="I514" s="87"/>
      <c r="J514" s="96"/>
      <c r="K514" s="87"/>
      <c r="L514" s="87"/>
      <c r="M514" s="87"/>
      <c r="N514" s="87"/>
      <c r="O514" s="87"/>
      <c r="P514" s="94"/>
      <c r="Q514" s="94"/>
      <c r="R514" s="87"/>
      <c r="S514" s="87"/>
      <c r="T514" s="87"/>
      <c r="U514" s="87"/>
      <c r="V514" s="87"/>
      <c r="W514" s="87"/>
      <c r="X514" s="87"/>
      <c r="Y514" s="87"/>
      <c r="Z514" s="87"/>
      <c r="AA514" s="87"/>
      <c r="AB514" s="87"/>
      <c r="AG514" s="96"/>
      <c r="AH514" s="96"/>
      <c r="AI514" s="87"/>
    </row>
    <row r="515" spans="2:35" x14ac:dyDescent="0.25">
      <c r="B515" s="206">
        <v>41682.666666666664</v>
      </c>
      <c r="C515" s="85">
        <v>5.13</v>
      </c>
      <c r="D515" s="86"/>
      <c r="E515" s="86"/>
      <c r="F515" s="87"/>
      <c r="G515" s="87"/>
      <c r="H515" s="87"/>
      <c r="I515" s="87"/>
      <c r="J515" s="96"/>
      <c r="K515" s="87"/>
      <c r="L515" s="87"/>
      <c r="M515" s="87"/>
      <c r="N515" s="87"/>
      <c r="O515" s="87"/>
      <c r="P515" s="94"/>
      <c r="Q515" s="94"/>
      <c r="R515" s="87"/>
      <c r="S515" s="87"/>
      <c r="T515" s="87"/>
      <c r="U515" s="87"/>
      <c r="V515" s="87"/>
      <c r="W515" s="87"/>
      <c r="X515" s="87"/>
      <c r="Y515" s="87"/>
      <c r="Z515" s="87"/>
      <c r="AA515" s="87"/>
      <c r="AB515" s="87"/>
      <c r="AG515" s="96"/>
      <c r="AH515" s="96"/>
      <c r="AI515" s="87"/>
    </row>
    <row r="516" spans="2:35" x14ac:dyDescent="0.25">
      <c r="B516" s="206">
        <v>41682.75</v>
      </c>
      <c r="C516" s="85">
        <v>5.13</v>
      </c>
      <c r="D516" s="86"/>
      <c r="E516" s="86"/>
      <c r="F516" s="87"/>
      <c r="G516" s="87"/>
      <c r="H516" s="87"/>
      <c r="I516" s="87"/>
      <c r="J516" s="96"/>
      <c r="K516" s="87"/>
      <c r="L516" s="87"/>
      <c r="M516" s="87"/>
      <c r="N516" s="87"/>
      <c r="O516" s="87"/>
      <c r="P516" s="94"/>
      <c r="Q516" s="94"/>
      <c r="R516" s="87"/>
      <c r="S516" s="87"/>
      <c r="T516" s="87"/>
      <c r="U516" s="87"/>
      <c r="V516" s="87"/>
      <c r="W516" s="87"/>
      <c r="X516" s="87"/>
      <c r="Y516" s="87"/>
      <c r="Z516" s="87"/>
      <c r="AA516" s="87"/>
      <c r="AB516" s="87"/>
      <c r="AG516" s="96"/>
      <c r="AH516" s="96"/>
      <c r="AI516" s="87"/>
    </row>
    <row r="517" spans="2:35" x14ac:dyDescent="0.25">
      <c r="B517" s="206">
        <v>41682.833333333336</v>
      </c>
      <c r="C517" s="85">
        <v>5.12</v>
      </c>
      <c r="D517" s="86"/>
      <c r="E517" s="86"/>
      <c r="F517" s="87"/>
      <c r="G517" s="87"/>
      <c r="H517" s="87"/>
      <c r="I517" s="87"/>
      <c r="J517" s="96"/>
      <c r="K517" s="87"/>
      <c r="L517" s="87"/>
      <c r="M517" s="87"/>
      <c r="N517" s="87"/>
      <c r="O517" s="87"/>
      <c r="P517" s="94"/>
      <c r="Q517" s="94"/>
      <c r="R517" s="87"/>
      <c r="S517" s="87"/>
      <c r="T517" s="87"/>
      <c r="U517" s="87"/>
      <c r="V517" s="87"/>
      <c r="W517" s="87"/>
      <c r="X517" s="87"/>
      <c r="Y517" s="87"/>
      <c r="Z517" s="87"/>
      <c r="AA517" s="87"/>
      <c r="AB517" s="87"/>
      <c r="AG517" s="96"/>
      <c r="AH517" s="96"/>
      <c r="AI517" s="87"/>
    </row>
    <row r="518" spans="2:35" x14ac:dyDescent="0.25">
      <c r="B518" s="206">
        <v>41682.916666666664</v>
      </c>
      <c r="C518" s="85">
        <v>5.1100000000000003</v>
      </c>
      <c r="D518" s="86"/>
      <c r="E518" s="86"/>
      <c r="F518" s="87"/>
      <c r="G518" s="87"/>
      <c r="H518" s="87"/>
      <c r="I518" s="87"/>
      <c r="J518" s="96"/>
      <c r="K518" s="87"/>
      <c r="L518" s="87"/>
      <c r="M518" s="87"/>
      <c r="N518" s="87"/>
      <c r="O518" s="87"/>
      <c r="P518" s="94"/>
      <c r="Q518" s="94"/>
      <c r="R518" s="87"/>
      <c r="S518" s="87"/>
      <c r="T518" s="87"/>
      <c r="U518" s="87"/>
      <c r="V518" s="87"/>
      <c r="W518" s="87"/>
      <c r="X518" s="87"/>
      <c r="Y518" s="87"/>
      <c r="Z518" s="87"/>
      <c r="AA518" s="87"/>
      <c r="AB518" s="87"/>
      <c r="AG518" s="96"/>
      <c r="AH518" s="96"/>
      <c r="AI518" s="87"/>
    </row>
    <row r="519" spans="2:35" x14ac:dyDescent="0.25">
      <c r="B519" s="206">
        <v>41683</v>
      </c>
      <c r="C519" s="85">
        <v>5.1100000000000003</v>
      </c>
      <c r="D519" s="86"/>
      <c r="E519" s="86"/>
      <c r="F519" s="87"/>
      <c r="G519" s="87"/>
      <c r="H519" s="87"/>
      <c r="I519" s="87"/>
      <c r="J519" s="96"/>
      <c r="K519" s="87"/>
      <c r="L519" s="87"/>
      <c r="M519" s="87"/>
      <c r="N519" s="87"/>
      <c r="O519" s="87"/>
      <c r="P519" s="94"/>
      <c r="Q519" s="94"/>
      <c r="R519" s="87"/>
      <c r="S519" s="87"/>
      <c r="T519" s="87"/>
      <c r="U519" s="87"/>
      <c r="V519" s="87"/>
      <c r="W519" s="87"/>
      <c r="X519" s="87"/>
      <c r="Y519" s="87"/>
      <c r="Z519" s="87"/>
      <c r="AA519" s="87"/>
      <c r="AB519" s="87"/>
      <c r="AG519" s="96"/>
      <c r="AH519" s="96"/>
      <c r="AI519" s="87"/>
    </row>
    <row r="520" spans="2:35" x14ac:dyDescent="0.25">
      <c r="B520" s="206">
        <v>41683.083333333336</v>
      </c>
      <c r="C520" s="85">
        <v>5.1100000000000003</v>
      </c>
      <c r="D520" s="86"/>
      <c r="E520" s="86"/>
      <c r="F520" s="87"/>
      <c r="G520" s="87"/>
      <c r="H520" s="87"/>
      <c r="I520" s="87"/>
      <c r="J520" s="96"/>
      <c r="K520" s="87"/>
      <c r="L520" s="87"/>
      <c r="M520" s="87"/>
      <c r="N520" s="87"/>
      <c r="O520" s="87"/>
      <c r="P520" s="94"/>
      <c r="Q520" s="94"/>
      <c r="R520" s="87"/>
      <c r="S520" s="87"/>
      <c r="T520" s="87"/>
      <c r="U520" s="87"/>
      <c r="V520" s="87"/>
      <c r="W520" s="87"/>
      <c r="X520" s="87"/>
      <c r="Y520" s="87"/>
      <c r="Z520" s="87"/>
      <c r="AA520" s="87"/>
      <c r="AB520" s="87"/>
      <c r="AG520" s="96"/>
      <c r="AH520" s="96"/>
      <c r="AI520" s="87"/>
    </row>
    <row r="521" spans="2:35" x14ac:dyDescent="0.25">
      <c r="B521" s="206">
        <v>41683.166666666664</v>
      </c>
      <c r="C521" s="85">
        <v>5.0999999999999996</v>
      </c>
      <c r="D521" s="86"/>
      <c r="E521" s="86"/>
      <c r="F521" s="87"/>
      <c r="G521" s="87"/>
      <c r="H521" s="87"/>
      <c r="I521" s="87"/>
      <c r="J521" s="96"/>
      <c r="K521" s="87"/>
      <c r="L521" s="87"/>
      <c r="M521" s="87"/>
      <c r="N521" s="87"/>
      <c r="O521" s="87"/>
      <c r="P521" s="94"/>
      <c r="Q521" s="94"/>
      <c r="R521" s="87"/>
      <c r="S521" s="87"/>
      <c r="T521" s="87"/>
      <c r="U521" s="87"/>
      <c r="V521" s="87"/>
      <c r="W521" s="87"/>
      <c r="X521" s="87"/>
      <c r="Y521" s="87"/>
      <c r="Z521" s="87"/>
      <c r="AA521" s="87"/>
      <c r="AB521" s="87"/>
      <c r="AG521" s="96"/>
      <c r="AH521" s="96"/>
      <c r="AI521" s="87"/>
    </row>
    <row r="522" spans="2:35" x14ac:dyDescent="0.25">
      <c r="B522" s="206">
        <v>41683.25</v>
      </c>
      <c r="C522" s="85">
        <v>5.1100000000000003</v>
      </c>
      <c r="D522" s="86"/>
      <c r="E522" s="86"/>
      <c r="F522" s="87"/>
      <c r="G522" s="87"/>
      <c r="H522" s="87"/>
      <c r="I522" s="87"/>
      <c r="J522" s="96"/>
      <c r="K522" s="87"/>
      <c r="L522" s="87"/>
      <c r="M522" s="87"/>
      <c r="N522" s="87"/>
      <c r="O522" s="87"/>
      <c r="P522" s="94"/>
      <c r="Q522" s="94"/>
      <c r="R522" s="87"/>
      <c r="S522" s="87"/>
      <c r="T522" s="87"/>
      <c r="U522" s="87"/>
      <c r="V522" s="87"/>
      <c r="W522" s="87"/>
      <c r="X522" s="87"/>
      <c r="Y522" s="87"/>
      <c r="Z522" s="87"/>
      <c r="AA522" s="87"/>
      <c r="AB522" s="87"/>
      <c r="AG522" s="96"/>
      <c r="AH522" s="96"/>
      <c r="AI522" s="87"/>
    </row>
    <row r="523" spans="2:35" x14ac:dyDescent="0.25">
      <c r="B523" s="206">
        <v>41683.333333333336</v>
      </c>
      <c r="C523" s="85">
        <v>5.1100000000000003</v>
      </c>
      <c r="D523" s="86"/>
      <c r="E523" s="86"/>
      <c r="F523" s="87"/>
      <c r="G523" s="87"/>
      <c r="H523" s="87"/>
      <c r="I523" s="87"/>
      <c r="J523" s="96"/>
      <c r="K523" s="87"/>
      <c r="L523" s="87"/>
      <c r="M523" s="87"/>
      <c r="N523" s="87"/>
      <c r="O523" s="87"/>
      <c r="P523" s="94"/>
      <c r="Q523" s="94"/>
      <c r="R523" s="87"/>
      <c r="S523" s="87"/>
      <c r="T523" s="87"/>
      <c r="U523" s="87"/>
      <c r="V523" s="87"/>
      <c r="W523" s="87"/>
      <c r="X523" s="87"/>
      <c r="Y523" s="87"/>
      <c r="Z523" s="87"/>
      <c r="AA523" s="87"/>
      <c r="AB523" s="87"/>
      <c r="AG523" s="96"/>
      <c r="AH523" s="96"/>
      <c r="AI523" s="87"/>
    </row>
    <row r="524" spans="2:35" x14ac:dyDescent="0.25">
      <c r="B524" s="206">
        <v>41683.416666666664</v>
      </c>
      <c r="C524" s="85">
        <v>5.0999999999999996</v>
      </c>
      <c r="D524" s="86"/>
      <c r="E524" s="86"/>
      <c r="F524" s="87"/>
      <c r="G524" s="87"/>
      <c r="H524" s="87"/>
      <c r="I524" s="87"/>
      <c r="J524" s="96"/>
      <c r="K524" s="87"/>
      <c r="L524" s="87"/>
      <c r="M524" s="87"/>
      <c r="N524" s="87"/>
      <c r="O524" s="87"/>
      <c r="P524" s="94"/>
      <c r="Q524" s="94"/>
      <c r="R524" s="87"/>
      <c r="S524" s="87"/>
      <c r="T524" s="87"/>
      <c r="U524" s="87"/>
      <c r="V524" s="87"/>
      <c r="W524" s="87"/>
      <c r="X524" s="87"/>
      <c r="Y524" s="87"/>
      <c r="Z524" s="87"/>
      <c r="AA524" s="87"/>
      <c r="AB524" s="87"/>
      <c r="AG524" s="96"/>
      <c r="AH524" s="96"/>
      <c r="AI524" s="87"/>
    </row>
    <row r="525" spans="2:35" x14ac:dyDescent="0.25">
      <c r="B525" s="206">
        <v>41683.5</v>
      </c>
      <c r="C525" s="85">
        <v>5.0999999999999996</v>
      </c>
      <c r="D525" s="86"/>
      <c r="E525" s="86"/>
      <c r="F525" s="87"/>
      <c r="G525" s="87"/>
      <c r="H525" s="87"/>
      <c r="I525" s="87"/>
      <c r="J525" s="96"/>
      <c r="K525" s="87"/>
      <c r="L525" s="87"/>
      <c r="M525" s="87"/>
      <c r="N525" s="87"/>
      <c r="O525" s="87"/>
      <c r="P525" s="94"/>
      <c r="Q525" s="94"/>
      <c r="R525" s="87"/>
      <c r="S525" s="87"/>
      <c r="T525" s="87"/>
      <c r="U525" s="87"/>
      <c r="V525" s="87"/>
      <c r="W525" s="87"/>
      <c r="X525" s="87"/>
      <c r="Y525" s="87"/>
      <c r="Z525" s="87"/>
      <c r="AA525" s="87"/>
      <c r="AB525" s="87"/>
      <c r="AG525" s="96"/>
      <c r="AH525" s="96"/>
      <c r="AI525" s="87"/>
    </row>
    <row r="526" spans="2:35" x14ac:dyDescent="0.25">
      <c r="B526" s="206">
        <v>41683.583333333336</v>
      </c>
      <c r="C526" s="85">
        <v>5.1100000000000003</v>
      </c>
      <c r="D526" s="86"/>
      <c r="E526" s="86"/>
      <c r="F526" s="87"/>
      <c r="G526" s="87"/>
      <c r="H526" s="87"/>
      <c r="I526" s="87"/>
      <c r="J526" s="96"/>
      <c r="K526" s="87"/>
      <c r="L526" s="87"/>
      <c r="M526" s="87"/>
      <c r="N526" s="87"/>
      <c r="O526" s="87"/>
      <c r="P526" s="94"/>
      <c r="Q526" s="94"/>
      <c r="R526" s="87"/>
      <c r="S526" s="87"/>
      <c r="T526" s="87"/>
      <c r="U526" s="87"/>
      <c r="V526" s="87"/>
      <c r="W526" s="87"/>
      <c r="X526" s="87"/>
      <c r="Y526" s="87"/>
      <c r="Z526" s="87"/>
      <c r="AA526" s="87"/>
      <c r="AB526" s="87"/>
      <c r="AG526" s="96"/>
      <c r="AH526" s="96"/>
      <c r="AI526" s="87"/>
    </row>
    <row r="527" spans="2:35" x14ac:dyDescent="0.25">
      <c r="B527" s="206">
        <v>41683.666666666664</v>
      </c>
      <c r="C527" s="85">
        <v>5.12</v>
      </c>
      <c r="D527" s="86"/>
      <c r="E527" s="86"/>
      <c r="F527" s="87"/>
      <c r="G527" s="87"/>
      <c r="H527" s="87"/>
      <c r="I527" s="87"/>
      <c r="J527" s="96"/>
      <c r="K527" s="87"/>
      <c r="L527" s="87"/>
      <c r="M527" s="87"/>
      <c r="N527" s="87"/>
      <c r="O527" s="87"/>
      <c r="P527" s="94"/>
      <c r="Q527" s="94"/>
      <c r="R527" s="87"/>
      <c r="S527" s="87"/>
      <c r="T527" s="87"/>
      <c r="U527" s="87"/>
      <c r="V527" s="87"/>
      <c r="W527" s="87"/>
      <c r="X527" s="87"/>
      <c r="Y527" s="87"/>
      <c r="Z527" s="87"/>
      <c r="AA527" s="87"/>
      <c r="AB527" s="87"/>
      <c r="AG527" s="96"/>
      <c r="AH527" s="96"/>
      <c r="AI527" s="87"/>
    </row>
    <row r="528" spans="2:35" x14ac:dyDescent="0.25">
      <c r="B528" s="206">
        <v>41683.75</v>
      </c>
      <c r="C528" s="85">
        <v>5.13</v>
      </c>
      <c r="D528" s="86"/>
      <c r="E528" s="86"/>
      <c r="F528" s="87"/>
      <c r="G528" s="87"/>
      <c r="H528" s="87"/>
      <c r="I528" s="87"/>
      <c r="J528" s="96"/>
      <c r="K528" s="87"/>
      <c r="L528" s="87"/>
      <c r="M528" s="87"/>
      <c r="N528" s="87"/>
      <c r="O528" s="87"/>
      <c r="P528" s="94"/>
      <c r="Q528" s="94"/>
      <c r="R528" s="87"/>
      <c r="S528" s="87"/>
      <c r="T528" s="87"/>
      <c r="U528" s="87"/>
      <c r="V528" s="87"/>
      <c r="W528" s="87"/>
      <c r="X528" s="87"/>
      <c r="Y528" s="87"/>
      <c r="Z528" s="87"/>
      <c r="AA528" s="87"/>
      <c r="AB528" s="87"/>
      <c r="AG528" s="96"/>
      <c r="AH528" s="96"/>
      <c r="AI528" s="87"/>
    </row>
    <row r="529" spans="2:35" x14ac:dyDescent="0.25">
      <c r="B529" s="206">
        <v>41683.833333333336</v>
      </c>
      <c r="C529" s="85">
        <v>5.13</v>
      </c>
      <c r="D529" s="86"/>
      <c r="E529" s="86"/>
      <c r="F529" s="87"/>
      <c r="G529" s="87"/>
      <c r="H529" s="87"/>
      <c r="I529" s="87"/>
      <c r="J529" s="96"/>
      <c r="K529" s="87"/>
      <c r="L529" s="87"/>
      <c r="M529" s="87"/>
      <c r="N529" s="87"/>
      <c r="O529" s="87"/>
      <c r="P529" s="94"/>
      <c r="Q529" s="94"/>
      <c r="R529" s="87"/>
      <c r="S529" s="87"/>
      <c r="T529" s="87"/>
      <c r="U529" s="87"/>
      <c r="V529" s="87"/>
      <c r="W529" s="87"/>
      <c r="X529" s="87"/>
      <c r="Y529" s="87"/>
      <c r="Z529" s="87"/>
      <c r="AA529" s="87"/>
      <c r="AB529" s="87"/>
      <c r="AG529" s="96"/>
      <c r="AH529" s="96"/>
      <c r="AI529" s="87"/>
    </row>
    <row r="530" spans="2:35" x14ac:dyDescent="0.25">
      <c r="B530" s="206">
        <v>41683.916666666664</v>
      </c>
      <c r="C530" s="85">
        <v>5.13</v>
      </c>
      <c r="D530" s="86"/>
      <c r="E530" s="86"/>
      <c r="F530" s="87"/>
      <c r="G530" s="87"/>
      <c r="H530" s="87"/>
      <c r="I530" s="87"/>
      <c r="J530" s="96"/>
      <c r="K530" s="87"/>
      <c r="L530" s="87"/>
      <c r="M530" s="87"/>
      <c r="N530" s="87"/>
      <c r="O530" s="87"/>
      <c r="P530" s="94"/>
      <c r="Q530" s="94"/>
      <c r="R530" s="87"/>
      <c r="S530" s="87"/>
      <c r="T530" s="87"/>
      <c r="U530" s="87"/>
      <c r="V530" s="87"/>
      <c r="W530" s="87"/>
      <c r="X530" s="87"/>
      <c r="Y530" s="87"/>
      <c r="Z530" s="87"/>
      <c r="AA530" s="87"/>
      <c r="AB530" s="87"/>
      <c r="AG530" s="96"/>
      <c r="AH530" s="96"/>
      <c r="AI530" s="87"/>
    </row>
    <row r="531" spans="2:35" x14ac:dyDescent="0.25">
      <c r="B531" s="206">
        <v>41684</v>
      </c>
      <c r="C531" s="85">
        <v>5.12</v>
      </c>
      <c r="D531" s="86"/>
      <c r="E531" s="86"/>
      <c r="F531" s="87"/>
      <c r="G531" s="87"/>
      <c r="H531" s="87"/>
      <c r="I531" s="87"/>
      <c r="J531" s="96"/>
      <c r="K531" s="87"/>
      <c r="L531" s="87"/>
      <c r="M531" s="87"/>
      <c r="N531" s="87"/>
      <c r="O531" s="87"/>
      <c r="P531" s="94"/>
      <c r="Q531" s="94"/>
      <c r="R531" s="87"/>
      <c r="S531" s="87"/>
      <c r="T531" s="87"/>
      <c r="U531" s="87"/>
      <c r="V531" s="87"/>
      <c r="W531" s="87"/>
      <c r="X531" s="87"/>
      <c r="Y531" s="87"/>
      <c r="Z531" s="87"/>
      <c r="AA531" s="87"/>
      <c r="AB531" s="87"/>
      <c r="AG531" s="96"/>
      <c r="AH531" s="96"/>
      <c r="AI531" s="87"/>
    </row>
    <row r="532" spans="2:35" x14ac:dyDescent="0.25">
      <c r="B532" s="206">
        <v>41684.083333333336</v>
      </c>
      <c r="C532" s="85">
        <v>5.12</v>
      </c>
      <c r="D532" s="86"/>
      <c r="E532" s="86"/>
      <c r="F532" s="87"/>
      <c r="G532" s="87"/>
      <c r="H532" s="87"/>
      <c r="I532" s="87"/>
      <c r="J532" s="96"/>
      <c r="K532" s="87"/>
      <c r="L532" s="87"/>
      <c r="M532" s="87"/>
      <c r="N532" s="87"/>
      <c r="O532" s="87"/>
      <c r="P532" s="94"/>
      <c r="Q532" s="94"/>
      <c r="R532" s="87"/>
      <c r="S532" s="87"/>
      <c r="T532" s="87"/>
      <c r="U532" s="87"/>
      <c r="V532" s="87"/>
      <c r="W532" s="87"/>
      <c r="X532" s="87"/>
      <c r="Y532" s="87"/>
      <c r="Z532" s="87"/>
      <c r="AA532" s="87"/>
      <c r="AB532" s="87"/>
      <c r="AG532" s="96"/>
      <c r="AH532" s="96"/>
      <c r="AI532" s="87"/>
    </row>
    <row r="533" spans="2:35" x14ac:dyDescent="0.25">
      <c r="B533" s="206">
        <v>41684.166666666664</v>
      </c>
      <c r="C533" s="85">
        <v>5.12</v>
      </c>
      <c r="D533" s="86"/>
      <c r="E533" s="86"/>
      <c r="F533" s="87"/>
      <c r="G533" s="87"/>
      <c r="H533" s="87"/>
      <c r="I533" s="87"/>
      <c r="J533" s="96"/>
      <c r="K533" s="87"/>
      <c r="L533" s="87"/>
      <c r="M533" s="87"/>
      <c r="N533" s="87"/>
      <c r="O533" s="87"/>
      <c r="P533" s="94"/>
      <c r="Q533" s="94"/>
      <c r="R533" s="87"/>
      <c r="S533" s="87"/>
      <c r="T533" s="87"/>
      <c r="U533" s="87"/>
      <c r="V533" s="87"/>
      <c r="W533" s="87"/>
      <c r="X533" s="87"/>
      <c r="Y533" s="87"/>
      <c r="Z533" s="87"/>
      <c r="AA533" s="87"/>
      <c r="AB533" s="87"/>
      <c r="AG533" s="96"/>
      <c r="AH533" s="96"/>
      <c r="AI533" s="87"/>
    </row>
    <row r="534" spans="2:35" x14ac:dyDescent="0.25">
      <c r="B534" s="206">
        <v>41684.25</v>
      </c>
      <c r="C534" s="85">
        <v>5.12</v>
      </c>
      <c r="D534" s="86"/>
      <c r="E534" s="86"/>
      <c r="F534" s="87"/>
      <c r="G534" s="87"/>
      <c r="H534" s="87"/>
      <c r="I534" s="87"/>
      <c r="J534" s="96"/>
      <c r="K534" s="87"/>
      <c r="L534" s="87"/>
      <c r="M534" s="87"/>
      <c r="N534" s="87"/>
      <c r="O534" s="87"/>
      <c r="P534" s="94"/>
      <c r="Q534" s="94"/>
      <c r="R534" s="87"/>
      <c r="S534" s="87"/>
      <c r="T534" s="87"/>
      <c r="U534" s="87"/>
      <c r="V534" s="87"/>
      <c r="W534" s="87"/>
      <c r="X534" s="87"/>
      <c r="Y534" s="87"/>
      <c r="Z534" s="87"/>
      <c r="AA534" s="87"/>
      <c r="AB534" s="87"/>
      <c r="AG534" s="96"/>
      <c r="AH534" s="96"/>
      <c r="AI534" s="87"/>
    </row>
    <row r="535" spans="2:35" x14ac:dyDescent="0.25">
      <c r="B535" s="206">
        <v>41684.333333333336</v>
      </c>
      <c r="C535" s="85">
        <v>5.12</v>
      </c>
      <c r="D535" s="86"/>
      <c r="E535" s="86"/>
      <c r="F535" s="87"/>
      <c r="G535" s="87"/>
      <c r="H535" s="87"/>
      <c r="I535" s="87"/>
      <c r="J535" s="96"/>
      <c r="K535" s="87"/>
      <c r="L535" s="87"/>
      <c r="M535" s="87"/>
      <c r="N535" s="87"/>
      <c r="O535" s="87"/>
      <c r="P535" s="94"/>
      <c r="Q535" s="94"/>
      <c r="R535" s="87"/>
      <c r="S535" s="87"/>
      <c r="T535" s="87"/>
      <c r="U535" s="87"/>
      <c r="V535" s="87"/>
      <c r="W535" s="87"/>
      <c r="X535" s="87"/>
      <c r="Y535" s="87"/>
      <c r="Z535" s="87"/>
      <c r="AA535" s="87"/>
      <c r="AB535" s="87"/>
      <c r="AG535" s="96"/>
      <c r="AH535" s="96"/>
      <c r="AI535" s="87"/>
    </row>
    <row r="536" spans="2:35" x14ac:dyDescent="0.25">
      <c r="B536" s="206">
        <v>41684.416666666664</v>
      </c>
      <c r="C536" s="85">
        <v>5.1100000000000003</v>
      </c>
      <c r="D536" s="86"/>
      <c r="E536" s="86"/>
      <c r="F536" s="87"/>
      <c r="G536" s="87"/>
      <c r="H536" s="87"/>
      <c r="I536" s="87"/>
      <c r="J536" s="96"/>
      <c r="K536" s="87"/>
      <c r="L536" s="87"/>
      <c r="M536" s="87"/>
      <c r="N536" s="87"/>
      <c r="O536" s="87"/>
      <c r="P536" s="94"/>
      <c r="Q536" s="94"/>
      <c r="R536" s="87"/>
      <c r="S536" s="87"/>
      <c r="T536" s="87"/>
      <c r="U536" s="87"/>
      <c r="V536" s="87"/>
      <c r="W536" s="87"/>
      <c r="X536" s="87"/>
      <c r="Y536" s="87"/>
      <c r="Z536" s="87"/>
      <c r="AA536" s="87"/>
      <c r="AB536" s="87"/>
      <c r="AG536" s="96"/>
      <c r="AH536" s="96"/>
      <c r="AI536" s="87"/>
    </row>
    <row r="537" spans="2:35" x14ac:dyDescent="0.25">
      <c r="B537" s="206">
        <v>41684.5</v>
      </c>
      <c r="C537" s="85">
        <v>5.12</v>
      </c>
      <c r="D537" s="86"/>
      <c r="E537" s="86"/>
      <c r="F537" s="87"/>
      <c r="G537" s="87"/>
      <c r="H537" s="87"/>
      <c r="I537" s="87"/>
      <c r="J537" s="96"/>
      <c r="K537" s="87"/>
      <c r="L537" s="87"/>
      <c r="M537" s="87"/>
      <c r="N537" s="87"/>
      <c r="O537" s="87"/>
      <c r="P537" s="94"/>
      <c r="Q537" s="94"/>
      <c r="R537" s="87"/>
      <c r="S537" s="87"/>
      <c r="T537" s="87"/>
      <c r="U537" s="87"/>
      <c r="V537" s="87"/>
      <c r="W537" s="87"/>
      <c r="X537" s="87"/>
      <c r="Y537" s="87"/>
      <c r="Z537" s="87"/>
      <c r="AA537" s="87"/>
      <c r="AB537" s="87"/>
      <c r="AG537" s="96"/>
      <c r="AH537" s="96"/>
      <c r="AI537" s="87"/>
    </row>
    <row r="538" spans="2:35" x14ac:dyDescent="0.25">
      <c r="B538" s="206">
        <v>41684.583333333336</v>
      </c>
      <c r="C538" s="85">
        <v>5.1100000000000003</v>
      </c>
      <c r="D538" s="86"/>
      <c r="E538" s="86"/>
      <c r="F538" s="87"/>
      <c r="G538" s="87"/>
      <c r="H538" s="87"/>
      <c r="I538" s="87"/>
      <c r="J538" s="96"/>
      <c r="K538" s="87"/>
      <c r="L538" s="87"/>
      <c r="M538" s="87"/>
      <c r="N538" s="87"/>
      <c r="O538" s="87"/>
      <c r="P538" s="94"/>
      <c r="Q538" s="94"/>
      <c r="R538" s="87"/>
      <c r="S538" s="87"/>
      <c r="T538" s="87"/>
      <c r="U538" s="87"/>
      <c r="V538" s="87"/>
      <c r="W538" s="87"/>
      <c r="X538" s="87"/>
      <c r="Y538" s="87"/>
      <c r="Z538" s="87"/>
      <c r="AA538" s="87"/>
      <c r="AB538" s="87"/>
      <c r="AG538" s="96"/>
      <c r="AH538" s="96"/>
      <c r="AI538" s="87"/>
    </row>
    <row r="539" spans="2:35" x14ac:dyDescent="0.25">
      <c r="B539" s="206">
        <v>41684.666666666664</v>
      </c>
      <c r="C539" s="85">
        <v>5.09</v>
      </c>
      <c r="D539" s="86"/>
      <c r="E539" s="86"/>
      <c r="F539" s="87"/>
      <c r="G539" s="87"/>
      <c r="H539" s="87"/>
      <c r="I539" s="87"/>
      <c r="J539" s="96"/>
      <c r="K539" s="87"/>
      <c r="L539" s="87"/>
      <c r="M539" s="87"/>
      <c r="N539" s="87"/>
      <c r="O539" s="87"/>
      <c r="P539" s="94"/>
      <c r="Q539" s="94"/>
      <c r="R539" s="87"/>
      <c r="S539" s="87"/>
      <c r="T539" s="87"/>
      <c r="U539" s="87"/>
      <c r="V539" s="87"/>
      <c r="W539" s="87"/>
      <c r="X539" s="87"/>
      <c r="Y539" s="87"/>
      <c r="Z539" s="87"/>
      <c r="AA539" s="87"/>
      <c r="AB539" s="87"/>
      <c r="AG539" s="96"/>
      <c r="AH539" s="96"/>
      <c r="AI539" s="87"/>
    </row>
    <row r="540" spans="2:35" x14ac:dyDescent="0.25">
      <c r="B540" s="206">
        <v>41684.75</v>
      </c>
      <c r="C540" s="85">
        <v>5.0999999999999996</v>
      </c>
      <c r="D540" s="86"/>
      <c r="E540" s="86"/>
      <c r="F540" s="87"/>
      <c r="G540" s="87"/>
      <c r="H540" s="87"/>
      <c r="I540" s="87"/>
      <c r="J540" s="96"/>
      <c r="K540" s="87"/>
      <c r="L540" s="87"/>
      <c r="M540" s="87"/>
      <c r="N540" s="87"/>
      <c r="O540" s="87"/>
      <c r="P540" s="94"/>
      <c r="Q540" s="94"/>
      <c r="R540" s="87"/>
      <c r="S540" s="87"/>
      <c r="T540" s="87"/>
      <c r="U540" s="87"/>
      <c r="V540" s="87"/>
      <c r="W540" s="87"/>
      <c r="X540" s="87"/>
      <c r="Y540" s="87"/>
      <c r="Z540" s="87"/>
      <c r="AA540" s="87"/>
      <c r="AB540" s="87"/>
      <c r="AG540" s="96"/>
      <c r="AH540" s="96"/>
      <c r="AI540" s="87"/>
    </row>
    <row r="541" spans="2:35" x14ac:dyDescent="0.25">
      <c r="B541" s="206">
        <v>41684.833333333336</v>
      </c>
      <c r="C541" s="85">
        <v>5.0999999999999996</v>
      </c>
      <c r="D541" s="86"/>
      <c r="E541" s="86"/>
      <c r="F541" s="87"/>
      <c r="G541" s="87"/>
      <c r="H541" s="87"/>
      <c r="I541" s="87"/>
      <c r="J541" s="96"/>
      <c r="K541" s="87"/>
      <c r="L541" s="87"/>
      <c r="M541" s="87"/>
      <c r="N541" s="87"/>
      <c r="O541" s="87"/>
      <c r="P541" s="94"/>
      <c r="Q541" s="94"/>
      <c r="R541" s="87"/>
      <c r="S541" s="87"/>
      <c r="T541" s="87"/>
      <c r="U541" s="87"/>
      <c r="V541" s="87"/>
      <c r="W541" s="87"/>
      <c r="X541" s="87"/>
      <c r="Y541" s="87"/>
      <c r="Z541" s="87"/>
      <c r="AA541" s="87"/>
      <c r="AB541" s="87"/>
      <c r="AG541" s="96"/>
      <c r="AH541" s="96"/>
      <c r="AI541" s="87"/>
    </row>
    <row r="542" spans="2:35" x14ac:dyDescent="0.25">
      <c r="B542" s="206">
        <v>41684.916666666664</v>
      </c>
      <c r="C542" s="85">
        <v>5.09</v>
      </c>
      <c r="D542" s="86"/>
      <c r="E542" s="86"/>
      <c r="F542" s="87"/>
      <c r="G542" s="87"/>
      <c r="H542" s="87"/>
      <c r="I542" s="87"/>
      <c r="J542" s="96"/>
      <c r="K542" s="87"/>
      <c r="L542" s="87"/>
      <c r="M542" s="87"/>
      <c r="N542" s="87"/>
      <c r="O542" s="87"/>
      <c r="P542" s="94"/>
      <c r="Q542" s="94"/>
      <c r="R542" s="87"/>
      <c r="S542" s="87"/>
      <c r="T542" s="87"/>
      <c r="U542" s="87"/>
      <c r="V542" s="87"/>
      <c r="W542" s="87"/>
      <c r="X542" s="87"/>
      <c r="Y542" s="87"/>
      <c r="Z542" s="87"/>
      <c r="AA542" s="87"/>
      <c r="AB542" s="87"/>
      <c r="AG542" s="96"/>
      <c r="AH542" s="96"/>
      <c r="AI542" s="87"/>
    </row>
    <row r="543" spans="2:35" x14ac:dyDescent="0.25">
      <c r="B543" s="206">
        <v>41685</v>
      </c>
      <c r="C543" s="85">
        <v>5.0999999999999996</v>
      </c>
      <c r="D543" s="86"/>
      <c r="E543" s="86"/>
      <c r="F543" s="87"/>
      <c r="G543" s="87"/>
      <c r="H543" s="87"/>
      <c r="I543" s="87"/>
      <c r="J543" s="96"/>
      <c r="K543" s="87"/>
      <c r="L543" s="87"/>
      <c r="M543" s="87"/>
      <c r="N543" s="87"/>
      <c r="O543" s="87"/>
      <c r="P543" s="94"/>
      <c r="Q543" s="94"/>
      <c r="R543" s="87"/>
      <c r="S543" s="87"/>
      <c r="T543" s="87"/>
      <c r="U543" s="87"/>
      <c r="V543" s="87"/>
      <c r="W543" s="87"/>
      <c r="X543" s="87"/>
      <c r="Y543" s="87"/>
      <c r="Z543" s="87"/>
      <c r="AA543" s="87"/>
      <c r="AB543" s="87"/>
      <c r="AG543" s="96"/>
      <c r="AH543" s="96"/>
      <c r="AI543" s="87"/>
    </row>
    <row r="544" spans="2:35" x14ac:dyDescent="0.25">
      <c r="B544" s="206">
        <v>41685.083333333336</v>
      </c>
      <c r="C544" s="85">
        <v>5.27</v>
      </c>
      <c r="D544" s="86"/>
      <c r="E544" s="86"/>
      <c r="F544" s="87"/>
      <c r="G544" s="87"/>
      <c r="H544" s="87"/>
      <c r="I544" s="87"/>
      <c r="J544" s="96"/>
      <c r="K544" s="87"/>
      <c r="L544" s="87"/>
      <c r="M544" s="87"/>
      <c r="N544" s="87"/>
      <c r="O544" s="87"/>
      <c r="P544" s="94"/>
      <c r="Q544" s="94"/>
      <c r="R544" s="87"/>
      <c r="S544" s="87"/>
      <c r="T544" s="87"/>
      <c r="U544" s="87"/>
      <c r="V544" s="87"/>
      <c r="W544" s="87"/>
      <c r="X544" s="87"/>
      <c r="Y544" s="87"/>
      <c r="Z544" s="87"/>
      <c r="AA544" s="87"/>
      <c r="AB544" s="87"/>
      <c r="AG544" s="96"/>
      <c r="AH544" s="96"/>
      <c r="AI544" s="87"/>
    </row>
    <row r="545" spans="2:35" x14ac:dyDescent="0.25">
      <c r="B545" s="206">
        <v>41685.166666666664</v>
      </c>
      <c r="C545" s="85">
        <v>5.34</v>
      </c>
      <c r="D545" s="86"/>
      <c r="E545" s="86"/>
      <c r="F545" s="87"/>
      <c r="G545" s="87"/>
      <c r="H545" s="87"/>
      <c r="I545" s="87"/>
      <c r="J545" s="96"/>
      <c r="K545" s="87"/>
      <c r="L545" s="87"/>
      <c r="M545" s="87"/>
      <c r="N545" s="87"/>
      <c r="O545" s="87"/>
      <c r="P545" s="94"/>
      <c r="Q545" s="94"/>
      <c r="R545" s="87"/>
      <c r="S545" s="87"/>
      <c r="T545" s="87"/>
      <c r="U545" s="87"/>
      <c r="V545" s="87"/>
      <c r="W545" s="87"/>
      <c r="X545" s="87"/>
      <c r="Y545" s="87"/>
      <c r="Z545" s="87"/>
      <c r="AA545" s="87"/>
      <c r="AB545" s="87"/>
      <c r="AG545" s="96"/>
      <c r="AH545" s="96"/>
      <c r="AI545" s="87"/>
    </row>
    <row r="546" spans="2:35" x14ac:dyDescent="0.25">
      <c r="B546" s="206">
        <v>41685.25</v>
      </c>
      <c r="C546" s="85">
        <v>5.38</v>
      </c>
      <c r="D546" s="86"/>
      <c r="E546" s="86"/>
      <c r="F546" s="87"/>
      <c r="G546" s="87"/>
      <c r="H546" s="87"/>
      <c r="I546" s="87"/>
      <c r="J546" s="96"/>
      <c r="K546" s="87"/>
      <c r="L546" s="87"/>
      <c r="M546" s="87"/>
      <c r="N546" s="87"/>
      <c r="O546" s="87"/>
      <c r="P546" s="94"/>
      <c r="Q546" s="94"/>
      <c r="R546" s="87"/>
      <c r="S546" s="87"/>
      <c r="T546" s="87"/>
      <c r="U546" s="87"/>
      <c r="V546" s="87"/>
      <c r="W546" s="87"/>
      <c r="X546" s="87"/>
      <c r="Y546" s="87"/>
      <c r="Z546" s="87"/>
      <c r="AA546" s="87"/>
      <c r="AB546" s="87"/>
      <c r="AG546" s="96"/>
      <c r="AH546" s="96"/>
      <c r="AI546" s="87"/>
    </row>
    <row r="547" spans="2:35" x14ac:dyDescent="0.25">
      <c r="B547" s="206">
        <v>41685.333333333336</v>
      </c>
      <c r="C547" s="85">
        <v>5.44</v>
      </c>
      <c r="D547" s="86"/>
      <c r="E547" s="86"/>
      <c r="F547" s="87"/>
      <c r="G547" s="87"/>
      <c r="H547" s="87"/>
      <c r="I547" s="87"/>
      <c r="J547" s="96"/>
      <c r="K547" s="87"/>
      <c r="L547" s="87"/>
      <c r="M547" s="87"/>
      <c r="N547" s="87"/>
      <c r="O547" s="87"/>
      <c r="P547" s="94"/>
      <c r="Q547" s="94"/>
      <c r="R547" s="87"/>
      <c r="S547" s="87"/>
      <c r="T547" s="87"/>
      <c r="U547" s="87"/>
      <c r="V547" s="87"/>
      <c r="W547" s="87"/>
      <c r="X547" s="87"/>
      <c r="Y547" s="87"/>
      <c r="Z547" s="87"/>
      <c r="AA547" s="87"/>
      <c r="AB547" s="87"/>
      <c r="AG547" s="96"/>
      <c r="AH547" s="96"/>
      <c r="AI547" s="87"/>
    </row>
    <row r="548" spans="2:35" x14ac:dyDescent="0.25">
      <c r="B548" s="206">
        <v>41685.416666666664</v>
      </c>
      <c r="C548" s="85">
        <v>5.47</v>
      </c>
      <c r="D548" s="86"/>
      <c r="E548" s="86"/>
      <c r="F548" s="87"/>
      <c r="G548" s="87"/>
      <c r="H548" s="87"/>
      <c r="I548" s="87"/>
      <c r="J548" s="96"/>
      <c r="K548" s="87"/>
      <c r="L548" s="87"/>
      <c r="M548" s="87"/>
      <c r="N548" s="87"/>
      <c r="O548" s="87"/>
      <c r="P548" s="94"/>
      <c r="Q548" s="94"/>
      <c r="R548" s="87"/>
      <c r="S548" s="87"/>
      <c r="T548" s="87"/>
      <c r="U548" s="87"/>
      <c r="V548" s="87"/>
      <c r="W548" s="87"/>
      <c r="X548" s="87"/>
      <c r="Y548" s="87"/>
      <c r="Z548" s="87"/>
      <c r="AA548" s="87"/>
      <c r="AB548" s="87"/>
      <c r="AG548" s="96"/>
      <c r="AH548" s="96"/>
      <c r="AI548" s="87"/>
    </row>
    <row r="549" spans="2:35" x14ac:dyDescent="0.25">
      <c r="B549" s="206">
        <v>41685.5</v>
      </c>
      <c r="C549" s="85">
        <v>5.49</v>
      </c>
      <c r="D549" s="86"/>
      <c r="E549" s="86"/>
      <c r="F549" s="87"/>
      <c r="G549" s="87"/>
      <c r="H549" s="87"/>
      <c r="I549" s="87"/>
      <c r="J549" s="96"/>
      <c r="K549" s="87"/>
      <c r="L549" s="87"/>
      <c r="M549" s="87"/>
      <c r="N549" s="87"/>
      <c r="O549" s="87"/>
      <c r="P549" s="94"/>
      <c r="Q549" s="94"/>
      <c r="R549" s="87"/>
      <c r="S549" s="87"/>
      <c r="T549" s="87"/>
      <c r="U549" s="87"/>
      <c r="V549" s="87"/>
      <c r="W549" s="87"/>
      <c r="X549" s="87"/>
      <c r="Y549" s="87"/>
      <c r="Z549" s="87"/>
      <c r="AA549" s="87"/>
      <c r="AB549" s="87"/>
      <c r="AG549" s="96"/>
      <c r="AH549" s="96"/>
      <c r="AI549" s="87"/>
    </row>
    <row r="550" spans="2:35" x14ac:dyDescent="0.25">
      <c r="B550" s="206">
        <v>41685.583333333336</v>
      </c>
      <c r="C550" s="85">
        <v>5.51</v>
      </c>
      <c r="D550" s="86"/>
      <c r="E550" s="86"/>
      <c r="F550" s="87"/>
      <c r="G550" s="87"/>
      <c r="H550" s="87"/>
      <c r="I550" s="87"/>
      <c r="J550" s="96"/>
      <c r="K550" s="87"/>
      <c r="L550" s="87"/>
      <c r="M550" s="87"/>
      <c r="N550" s="87"/>
      <c r="O550" s="87"/>
      <c r="P550" s="94"/>
      <c r="Q550" s="94"/>
      <c r="R550" s="87"/>
      <c r="S550" s="87"/>
      <c r="T550" s="87"/>
      <c r="U550" s="87"/>
      <c r="V550" s="87"/>
      <c r="W550" s="87"/>
      <c r="X550" s="87"/>
      <c r="Y550" s="87"/>
      <c r="Z550" s="87"/>
      <c r="AA550" s="87"/>
      <c r="AB550" s="87"/>
      <c r="AG550" s="96"/>
      <c r="AH550" s="96"/>
      <c r="AI550" s="87"/>
    </row>
    <row r="551" spans="2:35" x14ac:dyDescent="0.25">
      <c r="B551" s="206">
        <v>41685.666666666664</v>
      </c>
      <c r="C551" s="85">
        <v>5.52</v>
      </c>
      <c r="D551" s="86"/>
      <c r="E551" s="86"/>
      <c r="F551" s="87"/>
      <c r="G551" s="87"/>
      <c r="H551" s="87"/>
      <c r="I551" s="87"/>
      <c r="J551" s="96"/>
      <c r="K551" s="87"/>
      <c r="L551" s="87"/>
      <c r="M551" s="87"/>
      <c r="N551" s="87"/>
      <c r="O551" s="87"/>
      <c r="P551" s="94"/>
      <c r="Q551" s="94"/>
      <c r="R551" s="87"/>
      <c r="S551" s="87"/>
      <c r="T551" s="87"/>
      <c r="U551" s="87"/>
      <c r="V551" s="87"/>
      <c r="W551" s="87"/>
      <c r="X551" s="87"/>
      <c r="Y551" s="87"/>
      <c r="Z551" s="87"/>
      <c r="AA551" s="87"/>
      <c r="AB551" s="87"/>
      <c r="AG551" s="96"/>
      <c r="AH551" s="96"/>
      <c r="AI551" s="87"/>
    </row>
    <row r="552" spans="2:35" x14ac:dyDescent="0.25">
      <c r="B552" s="206">
        <v>41685.75</v>
      </c>
      <c r="C552" s="85">
        <v>5.53</v>
      </c>
      <c r="D552" s="86"/>
      <c r="E552" s="86"/>
      <c r="F552" s="87"/>
      <c r="G552" s="87"/>
      <c r="H552" s="87"/>
      <c r="I552" s="87"/>
      <c r="J552" s="96"/>
      <c r="K552" s="87"/>
      <c r="L552" s="87"/>
      <c r="M552" s="87"/>
      <c r="N552" s="87"/>
      <c r="O552" s="87"/>
      <c r="P552" s="94"/>
      <c r="Q552" s="94"/>
      <c r="R552" s="87"/>
      <c r="S552" s="87"/>
      <c r="T552" s="87"/>
      <c r="U552" s="87"/>
      <c r="V552" s="87"/>
      <c r="W552" s="87"/>
      <c r="X552" s="87"/>
      <c r="Y552" s="87"/>
      <c r="Z552" s="87"/>
      <c r="AA552" s="87"/>
      <c r="AB552" s="87"/>
      <c r="AG552" s="96"/>
      <c r="AH552" s="96"/>
      <c r="AI552" s="87"/>
    </row>
    <row r="553" spans="2:35" x14ac:dyDescent="0.25">
      <c r="B553" s="206">
        <v>41685.833333333336</v>
      </c>
      <c r="C553" s="85">
        <v>5.55</v>
      </c>
      <c r="D553" s="86"/>
      <c r="E553" s="86"/>
      <c r="F553" s="87"/>
      <c r="G553" s="87"/>
      <c r="H553" s="87"/>
      <c r="I553" s="87"/>
      <c r="J553" s="96"/>
      <c r="K553" s="87"/>
      <c r="L553" s="87"/>
      <c r="M553" s="87"/>
      <c r="N553" s="87"/>
      <c r="O553" s="87"/>
      <c r="P553" s="94"/>
      <c r="Q553" s="94"/>
      <c r="R553" s="87"/>
      <c r="S553" s="87"/>
      <c r="T553" s="87"/>
      <c r="U553" s="87"/>
      <c r="V553" s="87"/>
      <c r="W553" s="87"/>
      <c r="X553" s="87"/>
      <c r="Y553" s="87"/>
      <c r="Z553" s="87"/>
      <c r="AA553" s="87"/>
      <c r="AB553" s="87"/>
      <c r="AG553" s="96"/>
      <c r="AH553" s="96"/>
      <c r="AI553" s="87"/>
    </row>
    <row r="554" spans="2:35" x14ac:dyDescent="0.25">
      <c r="B554" s="206">
        <v>41685.916666666664</v>
      </c>
      <c r="C554" s="85">
        <v>5.55</v>
      </c>
      <c r="D554" s="86"/>
      <c r="E554" s="86"/>
      <c r="F554" s="87"/>
      <c r="G554" s="87"/>
      <c r="H554" s="87"/>
      <c r="I554" s="87"/>
      <c r="J554" s="96"/>
      <c r="K554" s="87"/>
      <c r="L554" s="87"/>
      <c r="M554" s="87"/>
      <c r="N554" s="87"/>
      <c r="O554" s="87"/>
      <c r="P554" s="94"/>
      <c r="Q554" s="94"/>
      <c r="R554" s="87"/>
      <c r="S554" s="87"/>
      <c r="T554" s="87"/>
      <c r="U554" s="87"/>
      <c r="V554" s="87"/>
      <c r="W554" s="87"/>
      <c r="X554" s="87"/>
      <c r="Y554" s="87"/>
      <c r="Z554" s="87"/>
      <c r="AA554" s="87"/>
      <c r="AB554" s="87"/>
      <c r="AG554" s="96"/>
      <c r="AH554" s="96"/>
      <c r="AI554" s="87"/>
    </row>
    <row r="555" spans="2:35" x14ac:dyDescent="0.25">
      <c r="B555" s="206">
        <v>41686</v>
      </c>
      <c r="C555" s="85">
        <v>5.56</v>
      </c>
      <c r="D555" s="86"/>
      <c r="E555" s="86"/>
      <c r="F555" s="87"/>
      <c r="G555" s="87"/>
      <c r="H555" s="87"/>
      <c r="I555" s="87"/>
      <c r="J555" s="96"/>
      <c r="K555" s="87"/>
      <c r="L555" s="87"/>
      <c r="M555" s="87"/>
      <c r="N555" s="87"/>
      <c r="O555" s="87"/>
      <c r="P555" s="94"/>
      <c r="Q555" s="94"/>
      <c r="R555" s="87"/>
      <c r="S555" s="87"/>
      <c r="T555" s="87"/>
      <c r="U555" s="87"/>
      <c r="V555" s="87"/>
      <c r="W555" s="87"/>
      <c r="X555" s="87"/>
      <c r="Y555" s="87"/>
      <c r="Z555" s="87"/>
      <c r="AA555" s="87"/>
      <c r="AB555" s="87"/>
      <c r="AG555" s="96"/>
      <c r="AH555" s="96"/>
      <c r="AI555" s="87"/>
    </row>
    <row r="556" spans="2:35" x14ac:dyDescent="0.25">
      <c r="B556" s="206">
        <v>41686.083333333336</v>
      </c>
      <c r="C556" s="85">
        <v>5.56</v>
      </c>
      <c r="D556" s="86"/>
      <c r="E556" s="86"/>
      <c r="F556" s="87"/>
      <c r="G556" s="87"/>
      <c r="H556" s="87"/>
      <c r="I556" s="87"/>
      <c r="J556" s="96"/>
      <c r="K556" s="87"/>
      <c r="L556" s="87"/>
      <c r="M556" s="87"/>
      <c r="N556" s="87"/>
      <c r="O556" s="87"/>
      <c r="P556" s="94"/>
      <c r="Q556" s="94"/>
      <c r="R556" s="87"/>
      <c r="S556" s="87"/>
      <c r="T556" s="87"/>
      <c r="U556" s="87"/>
      <c r="V556" s="87"/>
      <c r="W556" s="87"/>
      <c r="X556" s="87"/>
      <c r="Y556" s="87"/>
      <c r="Z556" s="87"/>
      <c r="AA556" s="87"/>
      <c r="AB556" s="87"/>
      <c r="AG556" s="96"/>
      <c r="AH556" s="96"/>
      <c r="AI556" s="87"/>
    </row>
    <row r="557" spans="2:35" x14ac:dyDescent="0.25">
      <c r="B557" s="206">
        <v>41686.166666666664</v>
      </c>
      <c r="C557" s="85">
        <v>5.57</v>
      </c>
      <c r="D557" s="86"/>
      <c r="E557" s="86"/>
      <c r="F557" s="87"/>
      <c r="G557" s="87"/>
      <c r="H557" s="87"/>
      <c r="I557" s="87"/>
      <c r="J557" s="96"/>
      <c r="K557" s="87"/>
      <c r="L557" s="87"/>
      <c r="M557" s="87"/>
      <c r="N557" s="87"/>
      <c r="O557" s="87"/>
      <c r="P557" s="94"/>
      <c r="Q557" s="94"/>
      <c r="R557" s="87"/>
      <c r="S557" s="87"/>
      <c r="T557" s="87"/>
      <c r="U557" s="87"/>
      <c r="V557" s="87"/>
      <c r="W557" s="87"/>
      <c r="X557" s="87"/>
      <c r="Y557" s="87"/>
      <c r="Z557" s="87"/>
      <c r="AA557" s="87"/>
      <c r="AB557" s="87"/>
      <c r="AG557" s="96"/>
      <c r="AH557" s="96"/>
      <c r="AI557" s="87"/>
    </row>
    <row r="558" spans="2:35" x14ac:dyDescent="0.25">
      <c r="B558" s="206">
        <v>41686.25</v>
      </c>
      <c r="C558" s="85">
        <v>5.57</v>
      </c>
      <c r="D558" s="86"/>
      <c r="E558" s="86"/>
      <c r="F558" s="87"/>
      <c r="G558" s="87"/>
      <c r="H558" s="87"/>
      <c r="I558" s="87"/>
      <c r="J558" s="96"/>
      <c r="K558" s="87"/>
      <c r="L558" s="87"/>
      <c r="M558" s="87"/>
      <c r="N558" s="87"/>
      <c r="O558" s="87"/>
      <c r="P558" s="94"/>
      <c r="Q558" s="94"/>
      <c r="R558" s="87"/>
      <c r="S558" s="87"/>
      <c r="T558" s="87"/>
      <c r="U558" s="87"/>
      <c r="V558" s="87"/>
      <c r="W558" s="87"/>
      <c r="X558" s="87"/>
      <c r="Y558" s="87"/>
      <c r="Z558" s="87"/>
      <c r="AA558" s="87"/>
      <c r="AB558" s="87"/>
      <c r="AG558" s="96"/>
      <c r="AH558" s="96"/>
      <c r="AI558" s="87"/>
    </row>
    <row r="559" spans="2:35" x14ac:dyDescent="0.25">
      <c r="B559" s="206">
        <v>41686.333333333336</v>
      </c>
      <c r="C559" s="85">
        <v>5.57</v>
      </c>
      <c r="D559" s="86"/>
      <c r="E559" s="86"/>
      <c r="F559" s="87"/>
      <c r="G559" s="87"/>
      <c r="H559" s="87"/>
      <c r="I559" s="87"/>
      <c r="J559" s="96"/>
      <c r="K559" s="87"/>
      <c r="L559" s="87"/>
      <c r="M559" s="87"/>
      <c r="N559" s="87"/>
      <c r="O559" s="87"/>
      <c r="P559" s="94"/>
      <c r="Q559" s="94"/>
      <c r="R559" s="87"/>
      <c r="S559" s="87"/>
      <c r="T559" s="87"/>
      <c r="U559" s="87"/>
      <c r="V559" s="87"/>
      <c r="W559" s="87"/>
      <c r="X559" s="87"/>
      <c r="Y559" s="87"/>
      <c r="Z559" s="87"/>
      <c r="AA559" s="87"/>
      <c r="AB559" s="87"/>
      <c r="AG559" s="96"/>
      <c r="AH559" s="96"/>
      <c r="AI559" s="87"/>
    </row>
    <row r="560" spans="2:35" x14ac:dyDescent="0.25">
      <c r="B560" s="206">
        <v>41686.416666666664</v>
      </c>
      <c r="C560" s="85">
        <v>5.57</v>
      </c>
      <c r="D560" s="86"/>
      <c r="E560" s="86"/>
      <c r="F560" s="87"/>
      <c r="G560" s="87"/>
      <c r="H560" s="87"/>
      <c r="I560" s="87"/>
      <c r="J560" s="96"/>
      <c r="K560" s="87"/>
      <c r="L560" s="87"/>
      <c r="M560" s="87"/>
      <c r="N560" s="87"/>
      <c r="O560" s="87"/>
      <c r="P560" s="94"/>
      <c r="Q560" s="94"/>
      <c r="R560" s="87"/>
      <c r="S560" s="87"/>
      <c r="T560" s="87"/>
      <c r="U560" s="87"/>
      <c r="V560" s="87"/>
      <c r="W560" s="87"/>
      <c r="X560" s="87"/>
      <c r="Y560" s="87"/>
      <c r="Z560" s="87"/>
      <c r="AA560" s="87"/>
      <c r="AB560" s="87"/>
      <c r="AG560" s="96"/>
      <c r="AH560" s="96"/>
      <c r="AI560" s="87"/>
    </row>
    <row r="561" spans="2:35" x14ac:dyDescent="0.25">
      <c r="B561" s="206">
        <v>41686.5</v>
      </c>
      <c r="C561" s="85">
        <v>5.57</v>
      </c>
      <c r="D561" s="86"/>
      <c r="E561" s="86"/>
      <c r="F561" s="87"/>
      <c r="G561" s="87"/>
      <c r="H561" s="87"/>
      <c r="I561" s="87"/>
      <c r="J561" s="96"/>
      <c r="K561" s="87"/>
      <c r="L561" s="87"/>
      <c r="M561" s="87"/>
      <c r="N561" s="87"/>
      <c r="O561" s="87"/>
      <c r="P561" s="94"/>
      <c r="Q561" s="94"/>
      <c r="R561" s="87"/>
      <c r="S561" s="87"/>
      <c r="T561" s="87"/>
      <c r="U561" s="87"/>
      <c r="V561" s="87"/>
      <c r="W561" s="87"/>
      <c r="X561" s="87"/>
      <c r="Y561" s="87"/>
      <c r="Z561" s="87"/>
      <c r="AA561" s="87"/>
      <c r="AB561" s="87"/>
      <c r="AG561" s="96"/>
      <c r="AH561" s="96"/>
      <c r="AI561" s="87"/>
    </row>
    <row r="562" spans="2:35" x14ac:dyDescent="0.25">
      <c r="B562" s="206">
        <v>41686.583333333336</v>
      </c>
      <c r="C562" s="85">
        <v>5.59</v>
      </c>
      <c r="D562" s="86"/>
      <c r="E562" s="86"/>
      <c r="F562" s="87"/>
      <c r="G562" s="87"/>
      <c r="H562" s="87"/>
      <c r="I562" s="87"/>
      <c r="J562" s="96"/>
      <c r="K562" s="87"/>
      <c r="L562" s="87"/>
      <c r="M562" s="87"/>
      <c r="N562" s="87"/>
      <c r="O562" s="87"/>
      <c r="P562" s="94"/>
      <c r="Q562" s="94"/>
      <c r="R562" s="87"/>
      <c r="S562" s="87"/>
      <c r="T562" s="87"/>
      <c r="U562" s="87"/>
      <c r="V562" s="87"/>
      <c r="W562" s="87"/>
      <c r="X562" s="87"/>
      <c r="Y562" s="87"/>
      <c r="Z562" s="87"/>
      <c r="AA562" s="87"/>
      <c r="AB562" s="87"/>
      <c r="AG562" s="96"/>
      <c r="AH562" s="96"/>
      <c r="AI562" s="87"/>
    </row>
    <row r="563" spans="2:35" x14ac:dyDescent="0.25">
      <c r="B563" s="206">
        <v>41686.666666666664</v>
      </c>
      <c r="C563" s="85">
        <v>5.59</v>
      </c>
      <c r="D563" s="86"/>
      <c r="E563" s="86"/>
      <c r="F563" s="87"/>
      <c r="G563" s="87"/>
      <c r="H563" s="87"/>
      <c r="I563" s="87"/>
      <c r="J563" s="96"/>
      <c r="K563" s="87"/>
      <c r="L563" s="87"/>
      <c r="M563" s="87"/>
      <c r="N563" s="87"/>
      <c r="O563" s="87"/>
      <c r="P563" s="94"/>
      <c r="Q563" s="94"/>
      <c r="R563" s="87"/>
      <c r="S563" s="87"/>
      <c r="T563" s="87"/>
      <c r="U563" s="87"/>
      <c r="V563" s="87"/>
      <c r="W563" s="87"/>
      <c r="X563" s="87"/>
      <c r="Y563" s="87"/>
      <c r="Z563" s="87"/>
      <c r="AA563" s="87"/>
      <c r="AB563" s="87"/>
      <c r="AG563" s="96"/>
      <c r="AH563" s="96"/>
      <c r="AI563" s="87"/>
    </row>
    <row r="564" spans="2:35" x14ac:dyDescent="0.25">
      <c r="B564" s="206">
        <v>41686.75</v>
      </c>
      <c r="C564" s="85">
        <v>5.59</v>
      </c>
      <c r="D564" s="86"/>
      <c r="E564" s="86"/>
      <c r="F564" s="87"/>
      <c r="G564" s="87"/>
      <c r="H564" s="87"/>
      <c r="I564" s="87"/>
      <c r="J564" s="96"/>
      <c r="K564" s="87"/>
      <c r="L564" s="87"/>
      <c r="M564" s="87"/>
      <c r="N564" s="87"/>
      <c r="O564" s="87"/>
      <c r="P564" s="94"/>
      <c r="Q564" s="94"/>
      <c r="R564" s="87"/>
      <c r="S564" s="87"/>
      <c r="T564" s="87"/>
      <c r="U564" s="87"/>
      <c r="V564" s="87"/>
      <c r="W564" s="87"/>
      <c r="X564" s="87"/>
      <c r="Y564" s="87"/>
      <c r="Z564" s="87"/>
      <c r="AA564" s="87"/>
      <c r="AB564" s="87"/>
      <c r="AG564" s="96"/>
      <c r="AH564" s="96"/>
      <c r="AI564" s="87"/>
    </row>
    <row r="565" spans="2:35" x14ac:dyDescent="0.25">
      <c r="B565" s="206">
        <v>41686.833333333336</v>
      </c>
      <c r="C565" s="85">
        <v>5.59</v>
      </c>
      <c r="D565" s="86"/>
      <c r="E565" s="86"/>
      <c r="F565" s="87"/>
      <c r="G565" s="87"/>
      <c r="H565" s="87"/>
      <c r="I565" s="87"/>
      <c r="J565" s="96"/>
      <c r="K565" s="87"/>
      <c r="L565" s="87"/>
      <c r="M565" s="87"/>
      <c r="N565" s="87"/>
      <c r="O565" s="87"/>
      <c r="P565" s="94"/>
      <c r="Q565" s="94"/>
      <c r="R565" s="87"/>
      <c r="S565" s="87"/>
      <c r="T565" s="87"/>
      <c r="U565" s="87"/>
      <c r="V565" s="87"/>
      <c r="W565" s="87"/>
      <c r="X565" s="87"/>
      <c r="Y565" s="87"/>
      <c r="Z565" s="87"/>
      <c r="AA565" s="87"/>
      <c r="AB565" s="87"/>
      <c r="AG565" s="96"/>
      <c r="AH565" s="96"/>
      <c r="AI565" s="87"/>
    </row>
    <row r="566" spans="2:35" x14ac:dyDescent="0.25">
      <c r="B566" s="206">
        <v>41686.916666666664</v>
      </c>
      <c r="C566" s="85">
        <v>5.6</v>
      </c>
      <c r="D566" s="86"/>
      <c r="E566" s="86"/>
      <c r="F566" s="87"/>
      <c r="G566" s="87"/>
      <c r="H566" s="87"/>
      <c r="I566" s="87"/>
      <c r="J566" s="96"/>
      <c r="K566" s="87"/>
      <c r="L566" s="87"/>
      <c r="M566" s="87"/>
      <c r="N566" s="87"/>
      <c r="O566" s="87"/>
      <c r="P566" s="94"/>
      <c r="Q566" s="94"/>
      <c r="R566" s="87"/>
      <c r="S566" s="87"/>
      <c r="T566" s="87"/>
      <c r="U566" s="87"/>
      <c r="V566" s="87"/>
      <c r="W566" s="87"/>
      <c r="X566" s="87"/>
      <c r="Y566" s="87"/>
      <c r="Z566" s="87"/>
      <c r="AA566" s="87"/>
      <c r="AB566" s="87"/>
      <c r="AG566" s="96"/>
      <c r="AH566" s="96"/>
      <c r="AI566" s="87"/>
    </row>
    <row r="567" spans="2:35" x14ac:dyDescent="0.25">
      <c r="B567" s="206">
        <v>41687</v>
      </c>
      <c r="C567" s="85">
        <v>5.61</v>
      </c>
      <c r="D567" s="86"/>
      <c r="E567" s="86"/>
      <c r="F567" s="87"/>
      <c r="G567" s="87"/>
      <c r="H567" s="87"/>
      <c r="I567" s="87"/>
      <c r="J567" s="96"/>
      <c r="K567" s="87"/>
      <c r="L567" s="87"/>
      <c r="M567" s="87"/>
      <c r="N567" s="87"/>
      <c r="O567" s="87"/>
      <c r="P567" s="94"/>
      <c r="Q567" s="94"/>
      <c r="R567" s="87"/>
      <c r="S567" s="87"/>
      <c r="T567" s="87"/>
      <c r="U567" s="87"/>
      <c r="V567" s="87"/>
      <c r="W567" s="87"/>
      <c r="X567" s="87"/>
      <c r="Y567" s="87"/>
      <c r="Z567" s="87"/>
      <c r="AA567" s="87"/>
      <c r="AB567" s="87"/>
      <c r="AG567" s="96"/>
      <c r="AH567" s="96"/>
      <c r="AI567" s="87"/>
    </row>
    <row r="568" spans="2:35" x14ac:dyDescent="0.25">
      <c r="B568" s="206">
        <v>41687.083333333336</v>
      </c>
      <c r="C568" s="85">
        <v>5.62</v>
      </c>
      <c r="D568" s="86"/>
      <c r="E568" s="86"/>
      <c r="F568" s="87"/>
      <c r="G568" s="87"/>
      <c r="H568" s="87"/>
      <c r="I568" s="87"/>
      <c r="J568" s="96"/>
      <c r="K568" s="87"/>
      <c r="L568" s="87"/>
      <c r="M568" s="87"/>
      <c r="N568" s="87"/>
      <c r="O568" s="87"/>
      <c r="P568" s="94"/>
      <c r="Q568" s="94"/>
      <c r="R568" s="87"/>
      <c r="S568" s="87"/>
      <c r="T568" s="87"/>
      <c r="U568" s="87"/>
      <c r="V568" s="87"/>
      <c r="W568" s="87"/>
      <c r="X568" s="87"/>
      <c r="Y568" s="87"/>
      <c r="Z568" s="87"/>
      <c r="AA568" s="87"/>
      <c r="AB568" s="87"/>
      <c r="AG568" s="96"/>
      <c r="AH568" s="96"/>
      <c r="AI568" s="87"/>
    </row>
    <row r="569" spans="2:35" x14ac:dyDescent="0.25">
      <c r="B569" s="206">
        <v>41687.166666666664</v>
      </c>
      <c r="C569" s="85">
        <v>5.64</v>
      </c>
      <c r="D569" s="86"/>
      <c r="E569" s="86"/>
      <c r="F569" s="87"/>
      <c r="G569" s="87"/>
      <c r="H569" s="87"/>
      <c r="I569" s="87"/>
      <c r="J569" s="96"/>
      <c r="K569" s="87"/>
      <c r="L569" s="87"/>
      <c r="M569" s="87"/>
      <c r="N569" s="87"/>
      <c r="O569" s="87"/>
      <c r="P569" s="94"/>
      <c r="Q569" s="94"/>
      <c r="R569" s="87"/>
      <c r="S569" s="87"/>
      <c r="T569" s="87"/>
      <c r="U569" s="87"/>
      <c r="V569" s="87"/>
      <c r="W569" s="87"/>
      <c r="X569" s="87"/>
      <c r="Y569" s="87"/>
      <c r="Z569" s="87"/>
      <c r="AA569" s="87"/>
      <c r="AB569" s="87"/>
      <c r="AG569" s="96"/>
      <c r="AH569" s="96"/>
      <c r="AI569" s="87"/>
    </row>
    <row r="570" spans="2:35" x14ac:dyDescent="0.25">
      <c r="B570" s="206">
        <v>41687.25</v>
      </c>
      <c r="C570" s="85">
        <v>5.66</v>
      </c>
      <c r="D570" s="86"/>
      <c r="E570" s="86"/>
      <c r="F570" s="87"/>
      <c r="G570" s="87"/>
      <c r="H570" s="87"/>
      <c r="I570" s="87"/>
      <c r="J570" s="96"/>
      <c r="K570" s="87"/>
      <c r="L570" s="87"/>
      <c r="M570" s="87"/>
      <c r="N570" s="87"/>
      <c r="O570" s="87"/>
      <c r="P570" s="94"/>
      <c r="Q570" s="94"/>
      <c r="R570" s="87"/>
      <c r="S570" s="87"/>
      <c r="T570" s="87"/>
      <c r="U570" s="87"/>
      <c r="V570" s="87"/>
      <c r="W570" s="87"/>
      <c r="X570" s="87"/>
      <c r="Y570" s="87"/>
      <c r="Z570" s="87"/>
      <c r="AA570" s="87"/>
      <c r="AB570" s="87"/>
      <c r="AG570" s="96"/>
      <c r="AH570" s="96"/>
      <c r="AI570" s="87"/>
    </row>
    <row r="571" spans="2:35" x14ac:dyDescent="0.25">
      <c r="B571" s="206">
        <v>41687.333333333336</v>
      </c>
      <c r="C571" s="85">
        <v>5.67</v>
      </c>
      <c r="D571" s="86"/>
      <c r="E571" s="86"/>
      <c r="F571" s="87"/>
      <c r="G571" s="87"/>
      <c r="H571" s="87"/>
      <c r="I571" s="87"/>
      <c r="J571" s="96"/>
      <c r="K571" s="87"/>
      <c r="L571" s="87"/>
      <c r="M571" s="87"/>
      <c r="N571" s="87"/>
      <c r="O571" s="87"/>
      <c r="P571" s="94"/>
      <c r="Q571" s="94"/>
      <c r="R571" s="87"/>
      <c r="S571" s="87"/>
      <c r="T571" s="87"/>
      <c r="U571" s="87"/>
      <c r="V571" s="87"/>
      <c r="W571" s="87"/>
      <c r="X571" s="87"/>
      <c r="Y571" s="87"/>
      <c r="Z571" s="87"/>
      <c r="AA571" s="87"/>
      <c r="AB571" s="87"/>
      <c r="AG571" s="96"/>
      <c r="AH571" s="96"/>
      <c r="AI571" s="87"/>
    </row>
    <row r="572" spans="2:35" x14ac:dyDescent="0.25">
      <c r="B572" s="206">
        <v>41687.416666666664</v>
      </c>
      <c r="C572" s="85">
        <v>5.67</v>
      </c>
      <c r="D572" s="86"/>
      <c r="E572" s="86"/>
      <c r="F572" s="87"/>
      <c r="G572" s="87"/>
      <c r="H572" s="87"/>
      <c r="I572" s="87"/>
      <c r="J572" s="96"/>
      <c r="K572" s="87"/>
      <c r="L572" s="87"/>
      <c r="M572" s="87"/>
      <c r="N572" s="87"/>
      <c r="O572" s="87"/>
      <c r="P572" s="94"/>
      <c r="Q572" s="94"/>
      <c r="R572" s="87"/>
      <c r="S572" s="87"/>
      <c r="T572" s="87"/>
      <c r="U572" s="87"/>
      <c r="V572" s="87"/>
      <c r="W572" s="87"/>
      <c r="X572" s="87"/>
      <c r="Y572" s="87"/>
      <c r="Z572" s="87"/>
      <c r="AA572" s="87"/>
      <c r="AB572" s="87"/>
      <c r="AG572" s="96"/>
      <c r="AH572" s="96"/>
      <c r="AI572" s="87"/>
    </row>
    <row r="573" spans="2:35" x14ac:dyDescent="0.25">
      <c r="B573" s="206">
        <v>41687.5</v>
      </c>
      <c r="C573" s="85">
        <v>5.67</v>
      </c>
      <c r="D573" s="86"/>
      <c r="E573" s="86"/>
      <c r="F573" s="87"/>
      <c r="G573" s="87"/>
      <c r="H573" s="87"/>
      <c r="I573" s="87"/>
      <c r="J573" s="96"/>
      <c r="K573" s="87"/>
      <c r="L573" s="87"/>
      <c r="M573" s="87"/>
      <c r="N573" s="87"/>
      <c r="O573" s="87"/>
      <c r="P573" s="94"/>
      <c r="Q573" s="94"/>
      <c r="R573" s="87"/>
      <c r="S573" s="87"/>
      <c r="T573" s="87"/>
      <c r="U573" s="87"/>
      <c r="V573" s="87"/>
      <c r="W573" s="87"/>
      <c r="X573" s="87"/>
      <c r="Y573" s="87"/>
      <c r="Z573" s="87"/>
      <c r="AA573" s="87"/>
      <c r="AB573" s="87"/>
      <c r="AG573" s="96"/>
      <c r="AH573" s="96"/>
      <c r="AI573" s="87"/>
    </row>
    <row r="574" spans="2:35" x14ac:dyDescent="0.25">
      <c r="B574" s="206">
        <v>41687.583333333336</v>
      </c>
      <c r="C574" s="85">
        <v>5.68</v>
      </c>
      <c r="D574" s="86"/>
      <c r="E574" s="86"/>
      <c r="F574" s="87"/>
      <c r="G574" s="87"/>
      <c r="H574" s="87"/>
      <c r="I574" s="87"/>
      <c r="J574" s="96"/>
      <c r="K574" s="87"/>
      <c r="L574" s="87"/>
      <c r="M574" s="87"/>
      <c r="N574" s="87"/>
      <c r="O574" s="87"/>
      <c r="P574" s="94"/>
      <c r="Q574" s="94"/>
      <c r="R574" s="87"/>
      <c r="S574" s="87"/>
      <c r="T574" s="87"/>
      <c r="U574" s="87"/>
      <c r="V574" s="87"/>
      <c r="W574" s="87"/>
      <c r="X574" s="87"/>
      <c r="Y574" s="87"/>
      <c r="Z574" s="87"/>
      <c r="AA574" s="87"/>
      <c r="AB574" s="87"/>
      <c r="AG574" s="96"/>
      <c r="AH574" s="96"/>
      <c r="AI574" s="87"/>
    </row>
    <row r="575" spans="2:35" x14ac:dyDescent="0.25">
      <c r="B575" s="206">
        <v>41687.666666666664</v>
      </c>
      <c r="C575" s="85">
        <v>5.68</v>
      </c>
      <c r="D575" s="86"/>
      <c r="E575" s="86"/>
      <c r="F575" s="87"/>
      <c r="G575" s="87"/>
      <c r="H575" s="87"/>
      <c r="I575" s="87"/>
      <c r="J575" s="96"/>
      <c r="K575" s="87"/>
      <c r="L575" s="87"/>
      <c r="M575" s="87"/>
      <c r="N575" s="87"/>
      <c r="O575" s="87"/>
      <c r="P575" s="94"/>
      <c r="Q575" s="94"/>
      <c r="R575" s="87"/>
      <c r="S575" s="87"/>
      <c r="T575" s="87"/>
      <c r="U575" s="87"/>
      <c r="V575" s="87"/>
      <c r="W575" s="87"/>
      <c r="X575" s="87"/>
      <c r="Y575" s="87"/>
      <c r="Z575" s="87"/>
      <c r="AA575" s="87"/>
      <c r="AB575" s="87"/>
      <c r="AG575" s="96"/>
      <c r="AH575" s="96"/>
      <c r="AI575" s="87"/>
    </row>
    <row r="576" spans="2:35" x14ac:dyDescent="0.25">
      <c r="B576" s="206">
        <v>41687.75</v>
      </c>
      <c r="C576" s="85">
        <v>5.69</v>
      </c>
      <c r="D576" s="86"/>
      <c r="E576" s="86"/>
      <c r="F576" s="87"/>
      <c r="G576" s="87"/>
      <c r="H576" s="87"/>
      <c r="I576" s="87"/>
      <c r="J576" s="96"/>
      <c r="K576" s="87"/>
      <c r="L576" s="87"/>
      <c r="M576" s="87"/>
      <c r="N576" s="87"/>
      <c r="O576" s="87"/>
      <c r="P576" s="94"/>
      <c r="Q576" s="94"/>
      <c r="R576" s="87"/>
      <c r="S576" s="87"/>
      <c r="T576" s="87"/>
      <c r="U576" s="87"/>
      <c r="V576" s="87"/>
      <c r="W576" s="87"/>
      <c r="X576" s="87"/>
      <c r="Y576" s="87"/>
      <c r="Z576" s="87"/>
      <c r="AA576" s="87"/>
      <c r="AB576" s="87"/>
      <c r="AG576" s="96"/>
      <c r="AH576" s="96"/>
      <c r="AI576" s="87"/>
    </row>
    <row r="577" spans="2:35" x14ac:dyDescent="0.25">
      <c r="B577" s="206">
        <v>41687.833333333336</v>
      </c>
      <c r="C577" s="85">
        <v>5.68</v>
      </c>
      <c r="D577" s="86"/>
      <c r="E577" s="86"/>
      <c r="F577" s="87"/>
      <c r="G577" s="87"/>
      <c r="H577" s="87"/>
      <c r="I577" s="87"/>
      <c r="J577" s="96"/>
      <c r="K577" s="87"/>
      <c r="L577" s="87"/>
      <c r="M577" s="87"/>
      <c r="N577" s="87"/>
      <c r="O577" s="87"/>
      <c r="P577" s="94"/>
      <c r="Q577" s="94"/>
      <c r="R577" s="87"/>
      <c r="S577" s="87"/>
      <c r="T577" s="87"/>
      <c r="U577" s="87"/>
      <c r="V577" s="87"/>
      <c r="W577" s="87"/>
      <c r="X577" s="87"/>
      <c r="Y577" s="87"/>
      <c r="Z577" s="87"/>
      <c r="AA577" s="87"/>
      <c r="AB577" s="87"/>
      <c r="AG577" s="96"/>
      <c r="AH577" s="96"/>
      <c r="AI577" s="87"/>
    </row>
    <row r="578" spans="2:35" x14ac:dyDescent="0.25">
      <c r="B578" s="206">
        <v>41687.916666666664</v>
      </c>
      <c r="C578" s="85">
        <v>5.69</v>
      </c>
      <c r="D578" s="86"/>
      <c r="E578" s="86"/>
      <c r="F578" s="87"/>
      <c r="G578" s="87"/>
      <c r="H578" s="87"/>
      <c r="I578" s="87"/>
      <c r="J578" s="96"/>
      <c r="K578" s="87"/>
      <c r="L578" s="87"/>
      <c r="M578" s="87"/>
      <c r="N578" s="87"/>
      <c r="O578" s="87"/>
      <c r="P578" s="94"/>
      <c r="Q578" s="94"/>
      <c r="R578" s="87"/>
      <c r="S578" s="87"/>
      <c r="T578" s="87"/>
      <c r="U578" s="87"/>
      <c r="V578" s="87"/>
      <c r="W578" s="87"/>
      <c r="X578" s="87"/>
      <c r="Y578" s="87"/>
      <c r="Z578" s="87"/>
      <c r="AA578" s="87"/>
      <c r="AB578" s="87"/>
      <c r="AG578" s="96"/>
      <c r="AH578" s="96"/>
      <c r="AI578" s="87"/>
    </row>
    <row r="579" spans="2:35" x14ac:dyDescent="0.25">
      <c r="B579" s="206">
        <v>41688</v>
      </c>
      <c r="C579" s="85">
        <v>5.69</v>
      </c>
      <c r="D579" s="86"/>
      <c r="E579" s="86"/>
      <c r="F579" s="87"/>
      <c r="G579" s="87"/>
      <c r="H579" s="87"/>
      <c r="I579" s="87"/>
      <c r="J579" s="96"/>
      <c r="K579" s="87"/>
      <c r="L579" s="87"/>
      <c r="M579" s="87"/>
      <c r="N579" s="87"/>
      <c r="O579" s="87"/>
      <c r="P579" s="94"/>
      <c r="Q579" s="94"/>
      <c r="R579" s="87"/>
      <c r="S579" s="87"/>
      <c r="T579" s="87"/>
      <c r="U579" s="87"/>
      <c r="V579" s="87"/>
      <c r="W579" s="87"/>
      <c r="X579" s="87"/>
      <c r="Y579" s="87"/>
      <c r="Z579" s="87"/>
      <c r="AA579" s="87"/>
      <c r="AB579" s="87"/>
      <c r="AG579" s="96"/>
      <c r="AH579" s="96"/>
      <c r="AI579" s="87"/>
    </row>
    <row r="580" spans="2:35" x14ac:dyDescent="0.25">
      <c r="B580" s="206">
        <v>41688.083333333336</v>
      </c>
      <c r="C580" s="85">
        <v>5.69</v>
      </c>
      <c r="D580" s="86"/>
      <c r="E580" s="86"/>
      <c r="F580" s="87"/>
      <c r="G580" s="87"/>
      <c r="H580" s="87"/>
      <c r="I580" s="87"/>
      <c r="J580" s="96"/>
      <c r="K580" s="87"/>
      <c r="L580" s="87"/>
      <c r="M580" s="87"/>
      <c r="N580" s="87"/>
      <c r="O580" s="87"/>
      <c r="P580" s="94"/>
      <c r="Q580" s="94"/>
      <c r="R580" s="87"/>
      <c r="S580" s="87"/>
      <c r="T580" s="87"/>
      <c r="U580" s="87"/>
      <c r="V580" s="87"/>
      <c r="W580" s="87"/>
      <c r="X580" s="87"/>
      <c r="Y580" s="87"/>
      <c r="Z580" s="87"/>
      <c r="AA580" s="87"/>
      <c r="AB580" s="87"/>
      <c r="AG580" s="96"/>
      <c r="AH580" s="96"/>
      <c r="AI580" s="87"/>
    </row>
    <row r="581" spans="2:35" x14ac:dyDescent="0.25">
      <c r="B581" s="206">
        <v>41688.166666666664</v>
      </c>
      <c r="C581" s="85">
        <v>5.7</v>
      </c>
      <c r="D581" s="86"/>
      <c r="E581" s="86"/>
      <c r="F581" s="87"/>
      <c r="G581" s="87"/>
      <c r="H581" s="87"/>
      <c r="I581" s="87"/>
      <c r="J581" s="96"/>
      <c r="K581" s="87"/>
      <c r="L581" s="87"/>
      <c r="M581" s="87"/>
      <c r="N581" s="87"/>
      <c r="O581" s="87"/>
      <c r="P581" s="94"/>
      <c r="Q581" s="94"/>
      <c r="R581" s="87"/>
      <c r="S581" s="87"/>
      <c r="T581" s="87"/>
      <c r="U581" s="87"/>
      <c r="V581" s="87"/>
      <c r="W581" s="87"/>
      <c r="X581" s="87"/>
      <c r="Y581" s="87"/>
      <c r="Z581" s="87"/>
      <c r="AA581" s="87"/>
      <c r="AB581" s="87"/>
      <c r="AG581" s="96"/>
      <c r="AH581" s="96"/>
      <c r="AI581" s="87"/>
    </row>
    <row r="582" spans="2:35" x14ac:dyDescent="0.25">
      <c r="B582" s="206">
        <v>41688.25</v>
      </c>
      <c r="C582" s="85">
        <v>5.71</v>
      </c>
      <c r="D582" s="86"/>
      <c r="E582" s="86"/>
      <c r="F582" s="87"/>
      <c r="G582" s="87"/>
      <c r="H582" s="87"/>
      <c r="I582" s="87"/>
      <c r="J582" s="96"/>
      <c r="K582" s="87"/>
      <c r="L582" s="87"/>
      <c r="M582" s="87"/>
      <c r="N582" s="87"/>
      <c r="O582" s="87"/>
      <c r="P582" s="94"/>
      <c r="Q582" s="94"/>
      <c r="R582" s="87"/>
      <c r="S582" s="87"/>
      <c r="T582" s="87"/>
      <c r="U582" s="87"/>
      <c r="V582" s="87"/>
      <c r="W582" s="87"/>
      <c r="X582" s="87"/>
      <c r="Y582" s="87"/>
      <c r="Z582" s="87"/>
      <c r="AA582" s="87"/>
      <c r="AB582" s="87"/>
      <c r="AG582" s="96"/>
      <c r="AH582" s="96"/>
      <c r="AI582" s="87"/>
    </row>
    <row r="583" spans="2:35" x14ac:dyDescent="0.25">
      <c r="B583" s="206">
        <v>41688.333333333336</v>
      </c>
      <c r="C583" s="85">
        <v>5.71</v>
      </c>
      <c r="D583" s="86"/>
      <c r="E583" s="86"/>
      <c r="F583" s="87"/>
      <c r="G583" s="87"/>
      <c r="H583" s="87"/>
      <c r="I583" s="87"/>
      <c r="J583" s="96"/>
      <c r="K583" s="87"/>
      <c r="L583" s="87"/>
      <c r="M583" s="87"/>
      <c r="N583" s="87"/>
      <c r="O583" s="87"/>
      <c r="P583" s="94"/>
      <c r="Q583" s="94"/>
      <c r="R583" s="87"/>
      <c r="S583" s="87"/>
      <c r="T583" s="87"/>
      <c r="U583" s="87"/>
      <c r="V583" s="87"/>
      <c r="W583" s="87"/>
      <c r="X583" s="87"/>
      <c r="Y583" s="87"/>
      <c r="Z583" s="87"/>
      <c r="AA583" s="87"/>
      <c r="AB583" s="87"/>
      <c r="AG583" s="96"/>
      <c r="AH583" s="96"/>
      <c r="AI583" s="87"/>
    </row>
    <row r="584" spans="2:35" x14ac:dyDescent="0.25">
      <c r="B584" s="206">
        <v>41688.416666666664</v>
      </c>
      <c r="C584" s="85">
        <v>5.72</v>
      </c>
      <c r="D584" s="86"/>
      <c r="E584" s="86"/>
      <c r="F584" s="87"/>
      <c r="G584" s="87"/>
      <c r="H584" s="87"/>
      <c r="I584" s="87"/>
      <c r="J584" s="96"/>
      <c r="K584" s="87"/>
      <c r="L584" s="87"/>
      <c r="M584" s="87"/>
      <c r="N584" s="87"/>
      <c r="O584" s="87"/>
      <c r="P584" s="94"/>
      <c r="Q584" s="94"/>
      <c r="R584" s="87"/>
      <c r="S584" s="87"/>
      <c r="T584" s="87"/>
      <c r="U584" s="87"/>
      <c r="V584" s="87"/>
      <c r="W584" s="87"/>
      <c r="X584" s="87"/>
      <c r="Y584" s="87"/>
      <c r="Z584" s="87"/>
      <c r="AA584" s="87"/>
      <c r="AB584" s="87"/>
      <c r="AG584" s="96"/>
      <c r="AH584" s="96"/>
      <c r="AI584" s="87"/>
    </row>
    <row r="585" spans="2:35" x14ac:dyDescent="0.25">
      <c r="B585" s="206">
        <v>41688.5</v>
      </c>
      <c r="C585" s="85">
        <v>5.7</v>
      </c>
      <c r="D585" s="86"/>
      <c r="E585" s="86"/>
      <c r="F585" s="87"/>
      <c r="G585" s="87"/>
      <c r="H585" s="87"/>
      <c r="I585" s="87"/>
      <c r="J585" s="96"/>
      <c r="K585" s="87"/>
      <c r="L585" s="87"/>
      <c r="M585" s="87"/>
      <c r="N585" s="87"/>
      <c r="O585" s="87"/>
      <c r="P585" s="94"/>
      <c r="Q585" s="94"/>
      <c r="R585" s="87"/>
      <c r="S585" s="87"/>
      <c r="T585" s="87"/>
      <c r="U585" s="87"/>
      <c r="V585" s="87"/>
      <c r="W585" s="87"/>
      <c r="X585" s="87"/>
      <c r="Y585" s="87"/>
      <c r="Z585" s="87"/>
      <c r="AA585" s="87"/>
      <c r="AB585" s="87"/>
      <c r="AG585" s="96"/>
      <c r="AH585" s="96"/>
      <c r="AI585" s="87"/>
    </row>
    <row r="586" spans="2:35" x14ac:dyDescent="0.25">
      <c r="B586" s="206">
        <v>41688.583333333336</v>
      </c>
      <c r="C586" s="85">
        <v>5.69</v>
      </c>
      <c r="D586" s="86"/>
      <c r="E586" s="86"/>
      <c r="F586" s="87"/>
      <c r="G586" s="87"/>
      <c r="H586" s="87"/>
      <c r="I586" s="87"/>
      <c r="J586" s="96"/>
      <c r="K586" s="87"/>
      <c r="L586" s="87"/>
      <c r="M586" s="87"/>
      <c r="N586" s="87"/>
      <c r="O586" s="87"/>
      <c r="P586" s="94"/>
      <c r="Q586" s="94"/>
      <c r="R586" s="87"/>
      <c r="S586" s="87"/>
      <c r="T586" s="87"/>
      <c r="U586" s="87"/>
      <c r="V586" s="87"/>
      <c r="W586" s="87"/>
      <c r="X586" s="87"/>
      <c r="Y586" s="87"/>
      <c r="Z586" s="87"/>
      <c r="AA586" s="87"/>
      <c r="AB586" s="87"/>
      <c r="AG586" s="96"/>
      <c r="AH586" s="96"/>
      <c r="AI586" s="87"/>
    </row>
    <row r="587" spans="2:35" x14ac:dyDescent="0.25">
      <c r="B587" s="206">
        <v>41688.666666666664</v>
      </c>
      <c r="C587" s="85">
        <v>5.71</v>
      </c>
      <c r="D587" s="86"/>
      <c r="E587" s="86"/>
      <c r="F587" s="87"/>
      <c r="G587" s="87"/>
      <c r="H587" s="87"/>
      <c r="I587" s="87"/>
      <c r="J587" s="96"/>
      <c r="K587" s="87"/>
      <c r="L587" s="87"/>
      <c r="M587" s="87"/>
      <c r="N587" s="87"/>
      <c r="O587" s="87"/>
      <c r="P587" s="94"/>
      <c r="Q587" s="94"/>
      <c r="R587" s="87"/>
      <c r="S587" s="87"/>
      <c r="T587" s="87"/>
      <c r="U587" s="87"/>
      <c r="V587" s="87"/>
      <c r="W587" s="87"/>
      <c r="X587" s="87"/>
      <c r="Y587" s="87"/>
      <c r="Z587" s="87"/>
      <c r="AA587" s="87"/>
      <c r="AB587" s="87"/>
      <c r="AG587" s="96"/>
      <c r="AH587" s="96"/>
      <c r="AI587" s="87"/>
    </row>
    <row r="588" spans="2:35" x14ac:dyDescent="0.25">
      <c r="B588" s="206">
        <v>41688.75</v>
      </c>
      <c r="C588" s="85">
        <v>5.74</v>
      </c>
      <c r="D588" s="86"/>
      <c r="E588" s="86"/>
      <c r="F588" s="87"/>
      <c r="G588" s="87"/>
      <c r="H588" s="87"/>
      <c r="I588" s="87"/>
      <c r="J588" s="96"/>
      <c r="K588" s="87"/>
      <c r="L588" s="87"/>
      <c r="M588" s="87"/>
      <c r="N588" s="87"/>
      <c r="O588" s="87"/>
      <c r="P588" s="94"/>
      <c r="Q588" s="94"/>
      <c r="R588" s="87"/>
      <c r="S588" s="87"/>
      <c r="T588" s="87"/>
      <c r="U588" s="87"/>
      <c r="V588" s="87"/>
      <c r="W588" s="87"/>
      <c r="X588" s="87"/>
      <c r="Y588" s="87"/>
      <c r="Z588" s="87"/>
      <c r="AA588" s="87"/>
      <c r="AB588" s="87"/>
      <c r="AG588" s="96"/>
      <c r="AH588" s="96"/>
      <c r="AI588" s="87"/>
    </row>
    <row r="589" spans="2:35" x14ac:dyDescent="0.25">
      <c r="B589" s="206">
        <v>41688.833333333336</v>
      </c>
      <c r="C589" s="85">
        <v>5.75</v>
      </c>
      <c r="D589" s="86"/>
      <c r="E589" s="86"/>
      <c r="F589" s="87"/>
      <c r="G589" s="87"/>
      <c r="H589" s="87"/>
      <c r="I589" s="87"/>
      <c r="J589" s="96"/>
      <c r="K589" s="87"/>
      <c r="L589" s="87"/>
      <c r="M589" s="87"/>
      <c r="N589" s="87"/>
      <c r="O589" s="87"/>
      <c r="P589" s="94"/>
      <c r="Q589" s="94"/>
      <c r="R589" s="87"/>
      <c r="S589" s="87"/>
      <c r="T589" s="87"/>
      <c r="U589" s="87"/>
      <c r="V589" s="87"/>
      <c r="W589" s="87"/>
      <c r="X589" s="87"/>
      <c r="Y589" s="87"/>
      <c r="Z589" s="87"/>
      <c r="AA589" s="87"/>
      <c r="AB589" s="87"/>
      <c r="AG589" s="96"/>
      <c r="AH589" s="96"/>
      <c r="AI589" s="87"/>
    </row>
    <row r="590" spans="2:35" x14ac:dyDescent="0.25">
      <c r="B590" s="206">
        <v>41688.916666666664</v>
      </c>
      <c r="C590" s="85">
        <v>5.76</v>
      </c>
      <c r="D590" s="86"/>
      <c r="E590" s="86"/>
      <c r="F590" s="87"/>
      <c r="G590" s="87"/>
      <c r="H590" s="87"/>
      <c r="I590" s="87"/>
      <c r="J590" s="96"/>
      <c r="K590" s="87"/>
      <c r="L590" s="87"/>
      <c r="M590" s="87"/>
      <c r="N590" s="87"/>
      <c r="O590" s="87"/>
      <c r="P590" s="94"/>
      <c r="Q590" s="94"/>
      <c r="R590" s="87"/>
      <c r="S590" s="87"/>
      <c r="T590" s="87"/>
      <c r="U590" s="87"/>
      <c r="V590" s="87"/>
      <c r="W590" s="87"/>
      <c r="X590" s="87"/>
      <c r="Y590" s="87"/>
      <c r="Z590" s="87"/>
      <c r="AA590" s="87"/>
      <c r="AB590" s="87"/>
      <c r="AG590" s="96"/>
      <c r="AH590" s="96"/>
      <c r="AI590" s="87"/>
    </row>
    <row r="591" spans="2:35" x14ac:dyDescent="0.25">
      <c r="B591" s="206">
        <v>41689</v>
      </c>
      <c r="C591" s="85">
        <v>5.78</v>
      </c>
      <c r="D591" s="86"/>
      <c r="E591" s="86">
        <v>5.78</v>
      </c>
      <c r="F591" s="87"/>
      <c r="G591" s="87"/>
      <c r="H591" s="87"/>
      <c r="I591" s="87"/>
      <c r="J591" s="96"/>
      <c r="K591" s="87"/>
      <c r="L591" s="87"/>
      <c r="M591" s="87"/>
      <c r="N591" s="87"/>
      <c r="O591" s="87"/>
      <c r="P591" s="94"/>
      <c r="Q591" s="94"/>
      <c r="R591" s="87"/>
      <c r="S591" s="87"/>
      <c r="T591" s="87"/>
      <c r="U591" s="87"/>
      <c r="V591" s="87"/>
      <c r="W591" s="87"/>
      <c r="X591" s="87"/>
      <c r="Y591" s="87"/>
      <c r="Z591" s="87"/>
      <c r="AA591" s="87"/>
      <c r="AB591" s="87"/>
      <c r="AG591" s="96"/>
      <c r="AH591" s="96"/>
      <c r="AI591" s="87"/>
    </row>
    <row r="592" spans="2:35" x14ac:dyDescent="0.25">
      <c r="B592" s="206">
        <v>41689.083333333336</v>
      </c>
      <c r="C592" s="85">
        <v>5.78</v>
      </c>
      <c r="D592" s="86"/>
      <c r="E592" s="86"/>
      <c r="F592" s="87"/>
      <c r="G592" s="87"/>
      <c r="H592" s="87"/>
      <c r="I592" s="87"/>
      <c r="J592" s="96"/>
      <c r="K592" s="87"/>
      <c r="L592" s="87"/>
      <c r="M592" s="87"/>
      <c r="N592" s="87"/>
      <c r="O592" s="87"/>
      <c r="P592" s="94"/>
      <c r="Q592" s="94"/>
      <c r="R592" s="87"/>
      <c r="S592" s="87"/>
      <c r="T592" s="87"/>
      <c r="U592" s="87"/>
      <c r="V592" s="87"/>
      <c r="W592" s="87"/>
      <c r="X592" s="87"/>
      <c r="Y592" s="87"/>
      <c r="Z592" s="87"/>
      <c r="AA592" s="87"/>
      <c r="AB592" s="87"/>
      <c r="AG592" s="96"/>
      <c r="AH592" s="96"/>
      <c r="AI592" s="87"/>
    </row>
    <row r="593" spans="2:35" x14ac:dyDescent="0.25">
      <c r="B593" s="206">
        <v>41689.166666666664</v>
      </c>
      <c r="C593" s="85">
        <v>5.78</v>
      </c>
      <c r="D593" s="86"/>
      <c r="E593" s="86"/>
      <c r="F593" s="87"/>
      <c r="G593" s="87"/>
      <c r="H593" s="87"/>
      <c r="I593" s="87"/>
      <c r="J593" s="96"/>
      <c r="K593" s="87"/>
      <c r="L593" s="87"/>
      <c r="M593" s="87"/>
      <c r="N593" s="87"/>
      <c r="O593" s="87"/>
      <c r="P593" s="94"/>
      <c r="Q593" s="94"/>
      <c r="R593" s="87"/>
      <c r="S593" s="87"/>
      <c r="T593" s="87"/>
      <c r="U593" s="87"/>
      <c r="V593" s="87"/>
      <c r="W593" s="87"/>
      <c r="X593" s="87"/>
      <c r="Y593" s="87"/>
      <c r="Z593" s="87"/>
      <c r="AA593" s="87"/>
      <c r="AB593" s="87"/>
      <c r="AG593" s="96"/>
      <c r="AH593" s="96"/>
      <c r="AI593" s="87"/>
    </row>
    <row r="594" spans="2:35" x14ac:dyDescent="0.25">
      <c r="B594" s="206">
        <v>41689.25</v>
      </c>
      <c r="C594" s="85">
        <v>5.78</v>
      </c>
      <c r="D594" s="86"/>
      <c r="E594" s="86"/>
      <c r="F594" s="87"/>
      <c r="G594" s="87"/>
      <c r="H594" s="87"/>
      <c r="I594" s="87"/>
      <c r="J594" s="96"/>
      <c r="K594" s="87"/>
      <c r="L594" s="87"/>
      <c r="M594" s="87"/>
      <c r="N594" s="87"/>
      <c r="O594" s="87"/>
      <c r="P594" s="94"/>
      <c r="Q594" s="94"/>
      <c r="R594" s="87"/>
      <c r="S594" s="87"/>
      <c r="T594" s="87"/>
      <c r="U594" s="87"/>
      <c r="V594" s="87"/>
      <c r="W594" s="87"/>
      <c r="X594" s="87"/>
      <c r="Y594" s="87"/>
      <c r="Z594" s="87"/>
      <c r="AA594" s="87"/>
      <c r="AB594" s="87"/>
      <c r="AG594" s="96"/>
      <c r="AH594" s="96"/>
      <c r="AI594" s="87"/>
    </row>
    <row r="595" spans="2:35" x14ac:dyDescent="0.25">
      <c r="B595" s="206">
        <v>41689.333333333336</v>
      </c>
      <c r="C595" s="85">
        <v>5.78</v>
      </c>
      <c r="D595" s="86"/>
      <c r="E595" s="86"/>
      <c r="F595" s="87"/>
      <c r="G595" s="87"/>
      <c r="H595" s="87"/>
      <c r="I595" s="87"/>
      <c r="J595" s="96"/>
      <c r="K595" s="87"/>
      <c r="L595" s="87"/>
      <c r="M595" s="87"/>
      <c r="N595" s="87"/>
      <c r="O595" s="87"/>
      <c r="P595" s="94"/>
      <c r="Q595" s="94"/>
      <c r="R595" s="87"/>
      <c r="S595" s="87"/>
      <c r="T595" s="87"/>
      <c r="U595" s="87"/>
      <c r="V595" s="87"/>
      <c r="W595" s="87"/>
      <c r="X595" s="87"/>
      <c r="Y595" s="87"/>
      <c r="Z595" s="87"/>
      <c r="AA595" s="87"/>
      <c r="AB595" s="87"/>
      <c r="AG595" s="96"/>
      <c r="AH595" s="96"/>
      <c r="AI595" s="87"/>
    </row>
    <row r="596" spans="2:35" x14ac:dyDescent="0.25">
      <c r="B596" s="206">
        <v>41689.416666666664</v>
      </c>
      <c r="C596" s="85">
        <v>5.77</v>
      </c>
      <c r="D596" s="86"/>
      <c r="E596" s="86"/>
      <c r="F596" s="87"/>
      <c r="G596" s="87"/>
      <c r="H596" s="87"/>
      <c r="I596" s="87"/>
      <c r="J596" s="96"/>
      <c r="K596" s="87"/>
      <c r="L596" s="87"/>
      <c r="M596" s="87"/>
      <c r="N596" s="87"/>
      <c r="O596" s="87"/>
      <c r="P596" s="94"/>
      <c r="Q596" s="94"/>
      <c r="R596" s="87"/>
      <c r="S596" s="87"/>
      <c r="T596" s="87"/>
      <c r="U596" s="87"/>
      <c r="V596" s="87"/>
      <c r="W596" s="87"/>
      <c r="X596" s="87"/>
      <c r="Y596" s="87"/>
      <c r="Z596" s="87"/>
      <c r="AA596" s="87"/>
      <c r="AB596" s="87"/>
      <c r="AG596" s="96"/>
      <c r="AH596" s="96"/>
      <c r="AI596" s="87"/>
    </row>
    <row r="597" spans="2:35" x14ac:dyDescent="0.25">
      <c r="B597" s="206">
        <v>41689.5</v>
      </c>
      <c r="C597" s="85">
        <v>5.75</v>
      </c>
      <c r="D597" s="86"/>
      <c r="E597" s="86"/>
      <c r="F597" s="87"/>
      <c r="G597" s="87"/>
      <c r="H597" s="87"/>
      <c r="I597" s="87"/>
      <c r="J597" s="96"/>
      <c r="K597" s="87"/>
      <c r="L597" s="87"/>
      <c r="M597" s="87"/>
      <c r="N597" s="87"/>
      <c r="O597" s="87"/>
      <c r="P597" s="94"/>
      <c r="Q597" s="94"/>
      <c r="R597" s="87"/>
      <c r="S597" s="87"/>
      <c r="T597" s="87"/>
      <c r="U597" s="87"/>
      <c r="V597" s="87"/>
      <c r="W597" s="87"/>
      <c r="X597" s="87"/>
      <c r="Y597" s="87"/>
      <c r="Z597" s="87"/>
      <c r="AA597" s="87"/>
      <c r="AB597" s="87"/>
      <c r="AG597" s="96"/>
      <c r="AH597" s="96"/>
      <c r="AI597" s="87"/>
    </row>
    <row r="598" spans="2:35" x14ac:dyDescent="0.25">
      <c r="B598" s="206">
        <v>41689.583333333336</v>
      </c>
      <c r="C598" s="85">
        <v>5.77</v>
      </c>
      <c r="D598" s="86"/>
      <c r="E598" s="86"/>
      <c r="F598" s="87"/>
      <c r="G598" s="87"/>
      <c r="H598" s="87"/>
      <c r="I598" s="87"/>
      <c r="J598" s="96"/>
      <c r="K598" s="87"/>
      <c r="L598" s="87"/>
      <c r="M598" s="87"/>
      <c r="N598" s="87"/>
      <c r="O598" s="87"/>
      <c r="P598" s="94"/>
      <c r="Q598" s="94"/>
      <c r="R598" s="87"/>
      <c r="S598" s="87"/>
      <c r="T598" s="87"/>
      <c r="U598" s="87"/>
      <c r="V598" s="87"/>
      <c r="W598" s="87"/>
      <c r="X598" s="87"/>
      <c r="Y598" s="87"/>
      <c r="Z598" s="87"/>
      <c r="AA598" s="87"/>
      <c r="AB598" s="87"/>
      <c r="AG598" s="96"/>
      <c r="AH598" s="96"/>
      <c r="AI598" s="87"/>
    </row>
    <row r="599" spans="2:35" x14ac:dyDescent="0.25">
      <c r="B599" s="206">
        <v>41689.666666666664</v>
      </c>
      <c r="C599" s="85">
        <v>5.77</v>
      </c>
      <c r="D599" s="86"/>
      <c r="E599" s="86"/>
      <c r="F599" s="87"/>
      <c r="G599" s="87"/>
      <c r="H599" s="87"/>
      <c r="I599" s="87"/>
      <c r="J599" s="96"/>
      <c r="K599" s="87"/>
      <c r="L599" s="87"/>
      <c r="M599" s="87"/>
      <c r="N599" s="87"/>
      <c r="O599" s="87"/>
      <c r="P599" s="94"/>
      <c r="Q599" s="94"/>
      <c r="R599" s="87"/>
      <c r="S599" s="87"/>
      <c r="T599" s="87"/>
      <c r="U599" s="87"/>
      <c r="V599" s="87"/>
      <c r="W599" s="87"/>
      <c r="X599" s="87"/>
      <c r="Y599" s="87"/>
      <c r="Z599" s="87"/>
      <c r="AA599" s="87"/>
      <c r="AB599" s="87"/>
      <c r="AG599" s="96"/>
      <c r="AH599" s="96"/>
      <c r="AI599" s="87"/>
    </row>
    <row r="600" spans="2:35" x14ac:dyDescent="0.25">
      <c r="B600" s="206">
        <v>41689.75</v>
      </c>
      <c r="C600" s="85">
        <v>5.73</v>
      </c>
      <c r="D600" s="86"/>
      <c r="E600" s="86"/>
      <c r="F600" s="87"/>
      <c r="G600" s="87"/>
      <c r="H600" s="87"/>
      <c r="I600" s="87"/>
      <c r="J600" s="96"/>
      <c r="K600" s="87"/>
      <c r="L600" s="87"/>
      <c r="M600" s="87"/>
      <c r="N600" s="87"/>
      <c r="O600" s="87"/>
      <c r="P600" s="94"/>
      <c r="Q600" s="94"/>
      <c r="R600" s="87"/>
      <c r="S600" s="87"/>
      <c r="T600" s="87"/>
      <c r="U600" s="87"/>
      <c r="V600" s="87"/>
      <c r="W600" s="87"/>
      <c r="X600" s="87"/>
      <c r="Y600" s="87"/>
      <c r="Z600" s="87"/>
      <c r="AA600" s="87"/>
      <c r="AB600" s="87"/>
      <c r="AG600" s="96"/>
      <c r="AH600" s="96"/>
      <c r="AI600" s="87"/>
    </row>
    <row r="601" spans="2:35" x14ac:dyDescent="0.25">
      <c r="B601" s="206">
        <v>41689.833333333336</v>
      </c>
      <c r="C601" s="85">
        <v>5.71</v>
      </c>
      <c r="D601" s="86"/>
      <c r="E601" s="86"/>
      <c r="F601" s="87"/>
      <c r="G601" s="87"/>
      <c r="H601" s="87"/>
      <c r="I601" s="87"/>
      <c r="J601" s="96"/>
      <c r="K601" s="87"/>
      <c r="L601" s="87"/>
      <c r="M601" s="87"/>
      <c r="N601" s="87"/>
      <c r="O601" s="87"/>
      <c r="P601" s="94"/>
      <c r="Q601" s="94"/>
      <c r="R601" s="87"/>
      <c r="S601" s="87"/>
      <c r="T601" s="87"/>
      <c r="U601" s="87"/>
      <c r="V601" s="87"/>
      <c r="W601" s="87"/>
      <c r="X601" s="87"/>
      <c r="Y601" s="87"/>
      <c r="Z601" s="87"/>
      <c r="AA601" s="87"/>
      <c r="AB601" s="87"/>
      <c r="AG601" s="96"/>
      <c r="AH601" s="96"/>
      <c r="AI601" s="87"/>
    </row>
    <row r="602" spans="2:35" x14ac:dyDescent="0.25">
      <c r="B602" s="206">
        <v>41689.916666666664</v>
      </c>
      <c r="C602" s="85">
        <v>5.69</v>
      </c>
      <c r="D602" s="86"/>
      <c r="E602" s="86"/>
      <c r="F602" s="87"/>
      <c r="G602" s="87"/>
      <c r="H602" s="87"/>
      <c r="I602" s="87"/>
      <c r="J602" s="96"/>
      <c r="K602" s="87"/>
      <c r="L602" s="87"/>
      <c r="M602" s="87"/>
      <c r="N602" s="87"/>
      <c r="O602" s="87"/>
      <c r="P602" s="94"/>
      <c r="Q602" s="94"/>
      <c r="R602" s="87"/>
      <c r="S602" s="87"/>
      <c r="T602" s="87"/>
      <c r="U602" s="87"/>
      <c r="V602" s="87"/>
      <c r="W602" s="87"/>
      <c r="X602" s="87"/>
      <c r="Y602" s="87"/>
      <c r="Z602" s="87"/>
      <c r="AA602" s="87"/>
      <c r="AB602" s="87"/>
      <c r="AG602" s="96"/>
      <c r="AH602" s="96"/>
      <c r="AI602" s="87"/>
    </row>
    <row r="603" spans="2:35" x14ac:dyDescent="0.25">
      <c r="B603" s="206">
        <v>41690</v>
      </c>
      <c r="C603" s="85">
        <v>5.68</v>
      </c>
      <c r="D603" s="86"/>
      <c r="E603" s="86"/>
      <c r="F603" s="87"/>
      <c r="G603" s="87"/>
      <c r="H603" s="87"/>
      <c r="I603" s="87"/>
      <c r="J603" s="96"/>
      <c r="K603" s="87"/>
      <c r="L603" s="87"/>
      <c r="M603" s="87"/>
      <c r="N603" s="87"/>
      <c r="O603" s="87"/>
      <c r="P603" s="94"/>
      <c r="Q603" s="94"/>
      <c r="R603" s="87"/>
      <c r="S603" s="87"/>
      <c r="T603" s="87"/>
      <c r="U603" s="87"/>
      <c r="V603" s="87"/>
      <c r="W603" s="87"/>
      <c r="X603" s="87"/>
      <c r="Y603" s="87"/>
      <c r="Z603" s="87"/>
      <c r="AA603" s="87"/>
      <c r="AB603" s="87"/>
      <c r="AG603" s="96"/>
      <c r="AH603" s="96"/>
      <c r="AI603" s="87"/>
    </row>
    <row r="604" spans="2:35" x14ac:dyDescent="0.25">
      <c r="B604" s="206">
        <v>41690.083333333336</v>
      </c>
      <c r="C604" s="85">
        <v>5.67</v>
      </c>
      <c r="D604" s="86"/>
      <c r="E604" s="86"/>
      <c r="F604" s="87"/>
      <c r="G604" s="87"/>
      <c r="H604" s="87"/>
      <c r="I604" s="87"/>
      <c r="J604" s="96"/>
      <c r="K604" s="87"/>
      <c r="L604" s="87"/>
      <c r="M604" s="87"/>
      <c r="N604" s="87"/>
      <c r="O604" s="87"/>
      <c r="P604" s="94"/>
      <c r="Q604" s="94"/>
      <c r="R604" s="87"/>
      <c r="S604" s="87"/>
      <c r="T604" s="87"/>
      <c r="U604" s="87"/>
      <c r="V604" s="87"/>
      <c r="W604" s="87"/>
      <c r="X604" s="87"/>
      <c r="Y604" s="87"/>
      <c r="Z604" s="87"/>
      <c r="AA604" s="87"/>
      <c r="AB604" s="87"/>
      <c r="AG604" s="96"/>
      <c r="AH604" s="96"/>
      <c r="AI604" s="87"/>
    </row>
    <row r="605" spans="2:35" x14ac:dyDescent="0.25">
      <c r="B605" s="206">
        <v>41690.166666666664</v>
      </c>
      <c r="C605" s="85">
        <v>5.67</v>
      </c>
      <c r="D605" s="86"/>
      <c r="E605" s="86"/>
      <c r="F605" s="87"/>
      <c r="G605" s="87"/>
      <c r="H605" s="87"/>
      <c r="I605" s="87"/>
      <c r="J605" s="96"/>
      <c r="K605" s="87"/>
      <c r="L605" s="87"/>
      <c r="M605" s="87"/>
      <c r="N605" s="87"/>
      <c r="O605" s="87"/>
      <c r="P605" s="94"/>
      <c r="Q605" s="94"/>
      <c r="R605" s="87"/>
      <c r="S605" s="87"/>
      <c r="T605" s="87"/>
      <c r="U605" s="87"/>
      <c r="V605" s="87"/>
      <c r="W605" s="87"/>
      <c r="X605" s="87"/>
      <c r="Y605" s="87"/>
      <c r="Z605" s="87"/>
      <c r="AA605" s="87"/>
      <c r="AB605" s="87"/>
      <c r="AG605" s="96"/>
      <c r="AH605" s="96"/>
      <c r="AI605" s="87"/>
    </row>
    <row r="606" spans="2:35" x14ac:dyDescent="0.25">
      <c r="B606" s="206">
        <v>41690.25</v>
      </c>
      <c r="C606" s="85">
        <v>5.67</v>
      </c>
      <c r="D606" s="86"/>
      <c r="E606" s="86"/>
      <c r="F606" s="87"/>
      <c r="G606" s="87"/>
      <c r="H606" s="87"/>
      <c r="I606" s="87"/>
      <c r="J606" s="96"/>
      <c r="K606" s="87"/>
      <c r="L606" s="87"/>
      <c r="M606" s="87"/>
      <c r="N606" s="87"/>
      <c r="O606" s="87"/>
      <c r="P606" s="94"/>
      <c r="Q606" s="94"/>
      <c r="R606" s="87"/>
      <c r="S606" s="87"/>
      <c r="T606" s="87"/>
      <c r="U606" s="87"/>
      <c r="V606" s="87"/>
      <c r="W606" s="87"/>
      <c r="X606" s="87"/>
      <c r="Y606" s="87"/>
      <c r="Z606" s="87"/>
      <c r="AA606" s="87"/>
      <c r="AB606" s="87"/>
      <c r="AG606" s="96"/>
      <c r="AH606" s="96"/>
      <c r="AI606" s="87"/>
    </row>
    <row r="607" spans="2:35" x14ac:dyDescent="0.25">
      <c r="B607" s="206">
        <v>41690.333333333336</v>
      </c>
      <c r="C607" s="85">
        <v>5.65</v>
      </c>
      <c r="D607" s="86"/>
      <c r="E607" s="86"/>
      <c r="F607" s="87"/>
      <c r="G607" s="87"/>
      <c r="H607" s="87"/>
      <c r="I607" s="87"/>
      <c r="J607" s="96"/>
      <c r="K607" s="87"/>
      <c r="L607" s="87"/>
      <c r="M607" s="87"/>
      <c r="N607" s="87"/>
      <c r="O607" s="87"/>
      <c r="P607" s="94"/>
      <c r="Q607" s="94"/>
      <c r="R607" s="87"/>
      <c r="S607" s="87"/>
      <c r="T607" s="87"/>
      <c r="U607" s="87"/>
      <c r="V607" s="87"/>
      <c r="W607" s="87"/>
      <c r="X607" s="87"/>
      <c r="Y607" s="87"/>
      <c r="Z607" s="87"/>
      <c r="AA607" s="87"/>
      <c r="AB607" s="87"/>
      <c r="AG607" s="96"/>
      <c r="AH607" s="96"/>
      <c r="AI607" s="87"/>
    </row>
    <row r="608" spans="2:35" x14ac:dyDescent="0.25">
      <c r="B608" s="206">
        <v>41690.416666666664</v>
      </c>
      <c r="C608" s="85">
        <v>5.64</v>
      </c>
      <c r="D608" s="86"/>
      <c r="E608" s="86"/>
      <c r="F608" s="87"/>
      <c r="G608" s="87"/>
      <c r="H608" s="87"/>
      <c r="I608" s="87"/>
      <c r="J608" s="96"/>
      <c r="K608" s="87"/>
      <c r="L608" s="87"/>
      <c r="M608" s="87"/>
      <c r="N608" s="87"/>
      <c r="O608" s="87"/>
      <c r="P608" s="94"/>
      <c r="Q608" s="94"/>
      <c r="R608" s="87"/>
      <c r="S608" s="87"/>
      <c r="T608" s="87"/>
      <c r="U608" s="87"/>
      <c r="V608" s="87"/>
      <c r="W608" s="87"/>
      <c r="X608" s="87"/>
      <c r="Y608" s="87"/>
      <c r="Z608" s="87"/>
      <c r="AA608" s="87"/>
      <c r="AB608" s="87"/>
      <c r="AG608" s="96"/>
      <c r="AH608" s="96"/>
      <c r="AI608" s="87"/>
    </row>
    <row r="609" spans="2:35" x14ac:dyDescent="0.25">
      <c r="B609" s="206">
        <v>41690.5</v>
      </c>
      <c r="C609" s="85">
        <v>5.64</v>
      </c>
      <c r="D609" s="86"/>
      <c r="E609" s="86"/>
      <c r="F609" s="87"/>
      <c r="G609" s="87"/>
      <c r="H609" s="87"/>
      <c r="I609" s="87"/>
      <c r="J609" s="96"/>
      <c r="K609" s="87"/>
      <c r="L609" s="87"/>
      <c r="M609" s="87"/>
      <c r="N609" s="87"/>
      <c r="O609" s="87"/>
      <c r="P609" s="94"/>
      <c r="Q609" s="94"/>
      <c r="R609" s="87"/>
      <c r="S609" s="87"/>
      <c r="T609" s="87"/>
      <c r="U609" s="87"/>
      <c r="V609" s="87"/>
      <c r="W609" s="87"/>
      <c r="X609" s="87"/>
      <c r="Y609" s="87"/>
      <c r="Z609" s="87"/>
      <c r="AA609" s="87"/>
      <c r="AB609" s="87"/>
      <c r="AG609" s="96"/>
      <c r="AH609" s="96"/>
      <c r="AI609" s="87"/>
    </row>
    <row r="610" spans="2:35" x14ac:dyDescent="0.25">
      <c r="B610" s="206">
        <v>41690.583333333336</v>
      </c>
      <c r="C610" s="85">
        <v>5.62</v>
      </c>
      <c r="D610" s="86"/>
      <c r="E610" s="86"/>
      <c r="F610" s="87"/>
      <c r="G610" s="87"/>
      <c r="H610" s="87"/>
      <c r="I610" s="87"/>
      <c r="J610" s="96"/>
      <c r="K610" s="87"/>
      <c r="L610" s="87"/>
      <c r="M610" s="87"/>
      <c r="N610" s="87"/>
      <c r="O610" s="87"/>
      <c r="P610" s="94"/>
      <c r="Q610" s="94"/>
      <c r="R610" s="87"/>
      <c r="S610" s="87"/>
      <c r="T610" s="87"/>
      <c r="U610" s="87"/>
      <c r="V610" s="87"/>
      <c r="W610" s="87"/>
      <c r="X610" s="87"/>
      <c r="Y610" s="87"/>
      <c r="Z610" s="87"/>
      <c r="AA610" s="87"/>
      <c r="AB610" s="87"/>
      <c r="AG610" s="96"/>
      <c r="AH610" s="96"/>
      <c r="AI610" s="87"/>
    </row>
    <row r="611" spans="2:35" x14ac:dyDescent="0.25">
      <c r="B611" s="206">
        <v>41690.666666666664</v>
      </c>
      <c r="C611" s="85">
        <v>5.62</v>
      </c>
      <c r="D611" s="86"/>
      <c r="E611" s="86"/>
      <c r="F611" s="87"/>
      <c r="G611" s="87"/>
      <c r="H611" s="87"/>
      <c r="I611" s="87"/>
      <c r="J611" s="96"/>
      <c r="K611" s="87"/>
      <c r="L611" s="87"/>
      <c r="M611" s="87"/>
      <c r="N611" s="87"/>
      <c r="O611" s="87"/>
      <c r="P611" s="94"/>
      <c r="Q611" s="94"/>
      <c r="R611" s="87"/>
      <c r="S611" s="87"/>
      <c r="T611" s="87"/>
      <c r="U611" s="87"/>
      <c r="V611" s="87"/>
      <c r="W611" s="87"/>
      <c r="X611" s="87"/>
      <c r="Y611" s="87"/>
      <c r="Z611" s="87"/>
      <c r="AA611" s="87"/>
      <c r="AB611" s="87"/>
      <c r="AG611" s="96"/>
      <c r="AH611" s="96"/>
      <c r="AI611" s="87"/>
    </row>
    <row r="612" spans="2:35" x14ac:dyDescent="0.25">
      <c r="B612" s="206">
        <v>41690.75</v>
      </c>
      <c r="C612" s="85">
        <v>5.61</v>
      </c>
      <c r="D612" s="86"/>
      <c r="E612" s="86"/>
      <c r="F612" s="87"/>
      <c r="G612" s="87"/>
      <c r="H612" s="87"/>
      <c r="I612" s="87"/>
      <c r="J612" s="96"/>
      <c r="K612" s="87"/>
      <c r="L612" s="87"/>
      <c r="M612" s="87"/>
      <c r="N612" s="87"/>
      <c r="O612" s="87"/>
      <c r="P612" s="94"/>
      <c r="Q612" s="94"/>
      <c r="R612" s="87"/>
      <c r="S612" s="87"/>
      <c r="T612" s="87"/>
      <c r="U612" s="87"/>
      <c r="V612" s="87"/>
      <c r="W612" s="87"/>
      <c r="X612" s="87"/>
      <c r="Y612" s="87"/>
      <c r="Z612" s="87"/>
      <c r="AA612" s="87"/>
      <c r="AB612" s="87"/>
      <c r="AG612" s="96"/>
      <c r="AH612" s="96"/>
      <c r="AI612" s="87"/>
    </row>
    <row r="613" spans="2:35" x14ac:dyDescent="0.25">
      <c r="B613" s="206">
        <v>41690.833333333336</v>
      </c>
      <c r="C613" s="85">
        <v>5.6</v>
      </c>
      <c r="D613" s="86"/>
      <c r="E613" s="86"/>
      <c r="F613" s="87"/>
      <c r="G613" s="87"/>
      <c r="H613" s="87"/>
      <c r="I613" s="87"/>
      <c r="J613" s="96"/>
      <c r="K613" s="87"/>
      <c r="L613" s="87"/>
      <c r="M613" s="87"/>
      <c r="N613" s="87"/>
      <c r="O613" s="87"/>
      <c r="P613" s="94"/>
      <c r="Q613" s="94"/>
      <c r="R613" s="87"/>
      <c r="S613" s="87"/>
      <c r="T613" s="87"/>
      <c r="U613" s="87"/>
      <c r="V613" s="87"/>
      <c r="W613" s="87"/>
      <c r="X613" s="87"/>
      <c r="Y613" s="87"/>
      <c r="Z613" s="87"/>
      <c r="AA613" s="87"/>
      <c r="AB613" s="87"/>
      <c r="AG613" s="96"/>
      <c r="AH613" s="96"/>
      <c r="AI613" s="87"/>
    </row>
    <row r="614" spans="2:35" x14ac:dyDescent="0.25">
      <c r="B614" s="206">
        <v>41690.916666666664</v>
      </c>
      <c r="C614" s="85">
        <v>5.59</v>
      </c>
      <c r="D614" s="86"/>
      <c r="E614" s="86"/>
      <c r="F614" s="87"/>
      <c r="G614" s="87"/>
      <c r="H614" s="87"/>
      <c r="I614" s="87"/>
      <c r="J614" s="96"/>
      <c r="K614" s="87"/>
      <c r="L614" s="87"/>
      <c r="M614" s="87"/>
      <c r="N614" s="87"/>
      <c r="O614" s="87"/>
      <c r="P614" s="94"/>
      <c r="Q614" s="94"/>
      <c r="R614" s="87"/>
      <c r="S614" s="87"/>
      <c r="T614" s="87"/>
      <c r="U614" s="87"/>
      <c r="V614" s="87"/>
      <c r="W614" s="87"/>
      <c r="X614" s="87"/>
      <c r="Y614" s="87"/>
      <c r="Z614" s="87"/>
      <c r="AA614" s="87"/>
      <c r="AB614" s="87"/>
      <c r="AG614" s="96"/>
      <c r="AH614" s="96"/>
      <c r="AI614" s="87"/>
    </row>
    <row r="615" spans="2:35" x14ac:dyDescent="0.25">
      <c r="B615" s="206">
        <v>41691</v>
      </c>
      <c r="C615" s="85">
        <v>5.57</v>
      </c>
      <c r="D615" s="86"/>
      <c r="E615" s="86"/>
      <c r="F615" s="87"/>
      <c r="G615" s="87"/>
      <c r="H615" s="87"/>
      <c r="I615" s="87"/>
      <c r="J615" s="96"/>
      <c r="K615" s="87"/>
      <c r="L615" s="87"/>
      <c r="M615" s="87"/>
      <c r="N615" s="87"/>
      <c r="O615" s="87"/>
      <c r="P615" s="94"/>
      <c r="Q615" s="94"/>
      <c r="R615" s="87"/>
      <c r="S615" s="87"/>
      <c r="T615" s="87"/>
      <c r="U615" s="87"/>
      <c r="V615" s="87"/>
      <c r="W615" s="87"/>
      <c r="X615" s="87"/>
      <c r="Y615" s="87"/>
      <c r="Z615" s="87"/>
      <c r="AA615" s="87"/>
      <c r="AB615" s="87"/>
      <c r="AG615" s="96"/>
      <c r="AH615" s="96"/>
      <c r="AI615" s="87"/>
    </row>
    <row r="616" spans="2:35" x14ac:dyDescent="0.25">
      <c r="B616" s="206">
        <v>41691.083333333336</v>
      </c>
      <c r="C616" s="85">
        <v>5.55</v>
      </c>
      <c r="D616" s="86"/>
      <c r="E616" s="86"/>
      <c r="F616" s="87"/>
      <c r="G616" s="87"/>
      <c r="H616" s="87"/>
      <c r="I616" s="87"/>
      <c r="J616" s="96"/>
      <c r="K616" s="87"/>
      <c r="L616" s="87"/>
      <c r="M616" s="87"/>
      <c r="N616" s="87"/>
      <c r="O616" s="87"/>
      <c r="P616" s="94"/>
      <c r="Q616" s="94"/>
      <c r="R616" s="87"/>
      <c r="S616" s="87"/>
      <c r="T616" s="87"/>
      <c r="U616" s="87"/>
      <c r="V616" s="87"/>
      <c r="W616" s="87"/>
      <c r="X616" s="87"/>
      <c r="Y616" s="87"/>
      <c r="Z616" s="87"/>
      <c r="AA616" s="87"/>
      <c r="AB616" s="87"/>
      <c r="AG616" s="96"/>
      <c r="AH616" s="96"/>
      <c r="AI616" s="87"/>
    </row>
    <row r="617" spans="2:35" x14ac:dyDescent="0.25">
      <c r="B617" s="206">
        <v>41691.166666666664</v>
      </c>
      <c r="C617" s="85">
        <v>5.55</v>
      </c>
      <c r="D617" s="86"/>
      <c r="E617" s="86"/>
      <c r="F617" s="87"/>
      <c r="G617" s="87"/>
      <c r="H617" s="87"/>
      <c r="I617" s="87"/>
      <c r="J617" s="96"/>
      <c r="K617" s="87"/>
      <c r="L617" s="87"/>
      <c r="M617" s="87"/>
      <c r="N617" s="87"/>
      <c r="O617" s="87"/>
      <c r="P617" s="94"/>
      <c r="Q617" s="94"/>
      <c r="R617" s="87"/>
      <c r="S617" s="87"/>
      <c r="T617" s="87"/>
      <c r="U617" s="87"/>
      <c r="V617" s="87"/>
      <c r="W617" s="87"/>
      <c r="X617" s="87"/>
      <c r="Y617" s="87"/>
      <c r="Z617" s="87"/>
      <c r="AA617" s="87"/>
      <c r="AB617" s="87"/>
      <c r="AG617" s="96"/>
      <c r="AH617" s="96"/>
      <c r="AI617" s="87"/>
    </row>
    <row r="618" spans="2:35" x14ac:dyDescent="0.25">
      <c r="B618" s="206">
        <v>41691.25</v>
      </c>
      <c r="C618" s="85">
        <v>5.54</v>
      </c>
      <c r="D618" s="86"/>
      <c r="E618" s="86"/>
      <c r="F618" s="87"/>
      <c r="G618" s="87"/>
      <c r="H618" s="87"/>
      <c r="I618" s="87"/>
      <c r="J618" s="96"/>
      <c r="K618" s="87"/>
      <c r="L618" s="87"/>
      <c r="M618" s="87"/>
      <c r="N618" s="87"/>
      <c r="O618" s="87"/>
      <c r="P618" s="94"/>
      <c r="Q618" s="94"/>
      <c r="R618" s="87"/>
      <c r="S618" s="87"/>
      <c r="T618" s="87"/>
      <c r="U618" s="87"/>
      <c r="V618" s="87"/>
      <c r="W618" s="87"/>
      <c r="X618" s="87"/>
      <c r="Y618" s="87"/>
      <c r="Z618" s="87"/>
      <c r="AA618" s="87"/>
      <c r="AB618" s="87"/>
      <c r="AG618" s="96"/>
      <c r="AH618" s="96"/>
      <c r="AI618" s="87"/>
    </row>
    <row r="619" spans="2:35" x14ac:dyDescent="0.25">
      <c r="B619" s="206">
        <v>41691.333333333336</v>
      </c>
      <c r="C619" s="85">
        <v>5.53</v>
      </c>
      <c r="D619" s="86"/>
      <c r="E619" s="86"/>
      <c r="F619" s="87"/>
      <c r="G619" s="87"/>
      <c r="H619" s="87"/>
      <c r="I619" s="87"/>
      <c r="J619" s="96"/>
      <c r="K619" s="87"/>
      <c r="L619" s="87"/>
      <c r="M619" s="87"/>
      <c r="N619" s="87"/>
      <c r="O619" s="87"/>
      <c r="P619" s="94"/>
      <c r="Q619" s="94"/>
      <c r="R619" s="87"/>
      <c r="S619" s="87"/>
      <c r="T619" s="87"/>
      <c r="U619" s="87"/>
      <c r="V619" s="87"/>
      <c r="W619" s="87"/>
      <c r="X619" s="87"/>
      <c r="Y619" s="87"/>
      <c r="Z619" s="87"/>
      <c r="AA619" s="87"/>
      <c r="AB619" s="87"/>
      <c r="AG619" s="96"/>
      <c r="AH619" s="96"/>
      <c r="AI619" s="87"/>
    </row>
    <row r="620" spans="2:35" x14ac:dyDescent="0.25">
      <c r="B620" s="206">
        <v>41691.416666666664</v>
      </c>
      <c r="C620" s="85">
        <v>5.53</v>
      </c>
      <c r="D620" s="86"/>
      <c r="E620" s="86"/>
      <c r="F620" s="87"/>
      <c r="G620" s="87"/>
      <c r="H620" s="87"/>
      <c r="I620" s="87"/>
      <c r="J620" s="96"/>
      <c r="K620" s="87"/>
      <c r="L620" s="87"/>
      <c r="M620" s="87"/>
      <c r="N620" s="87"/>
      <c r="O620" s="87"/>
      <c r="P620" s="94"/>
      <c r="Q620" s="94"/>
      <c r="R620" s="87"/>
      <c r="S620" s="87"/>
      <c r="T620" s="87"/>
      <c r="U620" s="87"/>
      <c r="V620" s="87"/>
      <c r="W620" s="87"/>
      <c r="X620" s="87"/>
      <c r="Y620" s="87"/>
      <c r="Z620" s="87"/>
      <c r="AA620" s="87"/>
      <c r="AB620" s="87"/>
      <c r="AG620" s="96"/>
      <c r="AH620" s="96"/>
      <c r="AI620" s="87"/>
    </row>
    <row r="621" spans="2:35" x14ac:dyDescent="0.25">
      <c r="B621" s="206">
        <v>41691.5</v>
      </c>
      <c r="C621" s="85">
        <v>5.51</v>
      </c>
      <c r="D621" s="86"/>
      <c r="E621" s="86"/>
      <c r="F621" s="87"/>
      <c r="G621" s="87"/>
      <c r="H621" s="87"/>
      <c r="I621" s="87"/>
      <c r="J621" s="96"/>
      <c r="K621" s="87"/>
      <c r="L621" s="87"/>
      <c r="M621" s="87"/>
      <c r="N621" s="87"/>
      <c r="O621" s="87"/>
      <c r="P621" s="94"/>
      <c r="Q621" s="94"/>
      <c r="R621" s="87"/>
      <c r="S621" s="87"/>
      <c r="T621" s="87"/>
      <c r="U621" s="87"/>
      <c r="V621" s="87"/>
      <c r="W621" s="87"/>
      <c r="X621" s="87"/>
      <c r="Y621" s="87"/>
      <c r="Z621" s="87"/>
      <c r="AA621" s="87"/>
      <c r="AB621" s="87"/>
      <c r="AG621" s="96"/>
      <c r="AH621" s="96"/>
      <c r="AI621" s="87"/>
    </row>
    <row r="622" spans="2:35" x14ac:dyDescent="0.25">
      <c r="B622" s="206">
        <v>41691.583333333336</v>
      </c>
      <c r="C622" s="85">
        <v>5.5</v>
      </c>
      <c r="D622" s="86"/>
      <c r="E622" s="86"/>
      <c r="F622" s="87"/>
      <c r="G622" s="87"/>
      <c r="H622" s="87"/>
      <c r="I622" s="87"/>
      <c r="J622" s="96"/>
      <c r="K622" s="87"/>
      <c r="L622" s="87"/>
      <c r="M622" s="87"/>
      <c r="N622" s="87"/>
      <c r="O622" s="87"/>
      <c r="P622" s="94"/>
      <c r="Q622" s="94"/>
      <c r="R622" s="87"/>
      <c r="S622" s="87"/>
      <c r="T622" s="87"/>
      <c r="U622" s="87"/>
      <c r="V622" s="87"/>
      <c r="W622" s="87"/>
      <c r="X622" s="87"/>
      <c r="Y622" s="87"/>
      <c r="Z622" s="87"/>
      <c r="AA622" s="87"/>
      <c r="AB622" s="87"/>
      <c r="AG622" s="96"/>
      <c r="AH622" s="96"/>
      <c r="AI622" s="87"/>
    </row>
    <row r="623" spans="2:35" x14ac:dyDescent="0.25">
      <c r="B623" s="206">
        <v>41691.666666666664</v>
      </c>
      <c r="C623" s="85">
        <v>5.49</v>
      </c>
      <c r="D623" s="86"/>
      <c r="E623" s="86"/>
      <c r="F623" s="87"/>
      <c r="G623" s="87"/>
      <c r="H623" s="87"/>
      <c r="I623" s="87"/>
      <c r="J623" s="96"/>
      <c r="K623" s="87"/>
      <c r="L623" s="87"/>
      <c r="M623" s="87"/>
      <c r="N623" s="87"/>
      <c r="O623" s="87"/>
      <c r="P623" s="94"/>
      <c r="Q623" s="94"/>
      <c r="R623" s="87"/>
      <c r="S623" s="87"/>
      <c r="T623" s="87"/>
      <c r="U623" s="87"/>
      <c r="V623" s="87"/>
      <c r="W623" s="87"/>
      <c r="X623" s="87"/>
      <c r="Y623" s="87"/>
      <c r="Z623" s="87"/>
      <c r="AA623" s="87"/>
      <c r="AB623" s="87"/>
      <c r="AG623" s="96"/>
      <c r="AH623" s="96"/>
      <c r="AI623" s="87"/>
    </row>
    <row r="624" spans="2:35" x14ac:dyDescent="0.25">
      <c r="B624" s="206">
        <v>41691.75</v>
      </c>
      <c r="C624" s="85">
        <v>5.49</v>
      </c>
      <c r="D624" s="86"/>
      <c r="E624" s="86"/>
      <c r="F624" s="87"/>
      <c r="G624" s="87"/>
      <c r="H624" s="87"/>
      <c r="I624" s="87"/>
      <c r="J624" s="96"/>
      <c r="K624" s="87"/>
      <c r="L624" s="87"/>
      <c r="M624" s="87"/>
      <c r="N624" s="87"/>
      <c r="O624" s="87"/>
      <c r="P624" s="94"/>
      <c r="Q624" s="94"/>
      <c r="R624" s="87"/>
      <c r="S624" s="87"/>
      <c r="T624" s="87"/>
      <c r="U624" s="87"/>
      <c r="V624" s="87"/>
      <c r="W624" s="87"/>
      <c r="X624" s="87"/>
      <c r="Y624" s="87"/>
      <c r="Z624" s="87"/>
      <c r="AA624" s="87"/>
      <c r="AB624" s="87"/>
      <c r="AG624" s="96"/>
      <c r="AH624" s="96"/>
      <c r="AI624" s="87"/>
    </row>
    <row r="625" spans="2:35" x14ac:dyDescent="0.25">
      <c r="B625" s="206">
        <v>41691.833333333336</v>
      </c>
      <c r="C625" s="85">
        <v>5.44</v>
      </c>
      <c r="D625" s="86"/>
      <c r="E625" s="86"/>
      <c r="F625" s="87"/>
      <c r="G625" s="87"/>
      <c r="H625" s="87"/>
      <c r="I625" s="87"/>
      <c r="J625" s="96"/>
      <c r="K625" s="87"/>
      <c r="L625" s="87"/>
      <c r="M625" s="87"/>
      <c r="N625" s="87"/>
      <c r="O625" s="87"/>
      <c r="P625" s="94"/>
      <c r="Q625" s="94"/>
      <c r="R625" s="87"/>
      <c r="S625" s="87"/>
      <c r="T625" s="87"/>
      <c r="U625" s="87"/>
      <c r="V625" s="87"/>
      <c r="W625" s="87"/>
      <c r="X625" s="87"/>
      <c r="Y625" s="87"/>
      <c r="Z625" s="87"/>
      <c r="AA625" s="87"/>
      <c r="AB625" s="87"/>
      <c r="AG625" s="96"/>
      <c r="AH625" s="96"/>
      <c r="AI625" s="87"/>
    </row>
    <row r="626" spans="2:35" x14ac:dyDescent="0.25">
      <c r="B626" s="206">
        <v>41691.916666666664</v>
      </c>
      <c r="C626" s="85">
        <v>5.42</v>
      </c>
      <c r="D626" s="86"/>
      <c r="E626" s="86"/>
      <c r="F626" s="87"/>
      <c r="G626" s="87"/>
      <c r="H626" s="87"/>
      <c r="I626" s="87"/>
      <c r="J626" s="96"/>
      <c r="K626" s="87"/>
      <c r="L626" s="87"/>
      <c r="M626" s="87"/>
      <c r="N626" s="87"/>
      <c r="O626" s="87"/>
      <c r="P626" s="94"/>
      <c r="Q626" s="94"/>
      <c r="R626" s="87"/>
      <c r="S626" s="87"/>
      <c r="T626" s="87"/>
      <c r="U626" s="87"/>
      <c r="V626" s="87"/>
      <c r="W626" s="87"/>
      <c r="X626" s="87"/>
      <c r="Y626" s="87"/>
      <c r="Z626" s="87"/>
      <c r="AA626" s="87"/>
      <c r="AB626" s="87"/>
      <c r="AG626" s="96"/>
      <c r="AH626" s="96"/>
      <c r="AI626" s="87"/>
    </row>
    <row r="627" spans="2:35" x14ac:dyDescent="0.25">
      <c r="B627" s="206">
        <v>41692</v>
      </c>
      <c r="C627" s="85">
        <v>5.4</v>
      </c>
      <c r="D627" s="86"/>
      <c r="E627" s="86"/>
      <c r="F627" s="87"/>
      <c r="G627" s="87"/>
      <c r="H627" s="87"/>
      <c r="I627" s="87"/>
      <c r="J627" s="96"/>
      <c r="K627" s="87"/>
      <c r="L627" s="87"/>
      <c r="M627" s="87"/>
      <c r="N627" s="87"/>
      <c r="O627" s="87"/>
      <c r="P627" s="94"/>
      <c r="Q627" s="94"/>
      <c r="R627" s="87"/>
      <c r="S627" s="87"/>
      <c r="T627" s="87"/>
      <c r="U627" s="87"/>
      <c r="V627" s="87"/>
      <c r="W627" s="87"/>
      <c r="X627" s="87"/>
      <c r="Y627" s="87"/>
      <c r="Z627" s="87"/>
      <c r="AA627" s="87"/>
      <c r="AB627" s="87"/>
      <c r="AG627" s="96"/>
      <c r="AH627" s="96"/>
      <c r="AI627" s="87"/>
    </row>
    <row r="628" spans="2:35" x14ac:dyDescent="0.25">
      <c r="B628" s="206">
        <v>41692.083333333336</v>
      </c>
      <c r="C628" s="85">
        <v>5.38</v>
      </c>
      <c r="D628" s="86"/>
      <c r="E628" s="86"/>
      <c r="F628" s="87"/>
      <c r="G628" s="87"/>
      <c r="H628" s="87"/>
      <c r="I628" s="87"/>
      <c r="J628" s="96"/>
      <c r="K628" s="87"/>
      <c r="L628" s="87"/>
      <c r="M628" s="87"/>
      <c r="N628" s="87"/>
      <c r="O628" s="87"/>
      <c r="P628" s="94"/>
      <c r="Q628" s="94"/>
      <c r="R628" s="87"/>
      <c r="S628" s="87"/>
      <c r="T628" s="87"/>
      <c r="U628" s="87"/>
      <c r="V628" s="87"/>
      <c r="W628" s="87"/>
      <c r="X628" s="87"/>
      <c r="Y628" s="87"/>
      <c r="Z628" s="87"/>
      <c r="AA628" s="87"/>
      <c r="AB628" s="87"/>
      <c r="AG628" s="96"/>
      <c r="AH628" s="96"/>
      <c r="AI628" s="87"/>
    </row>
    <row r="629" spans="2:35" x14ac:dyDescent="0.25">
      <c r="B629" s="206">
        <v>41692.166666666664</v>
      </c>
      <c r="C629" s="85">
        <v>5.36</v>
      </c>
      <c r="D629" s="86"/>
      <c r="E629" s="86"/>
      <c r="F629" s="87"/>
      <c r="G629" s="87"/>
      <c r="H629" s="87"/>
      <c r="I629" s="87"/>
      <c r="J629" s="96"/>
      <c r="K629" s="87"/>
      <c r="L629" s="87"/>
      <c r="M629" s="87"/>
      <c r="N629" s="87"/>
      <c r="O629" s="87"/>
      <c r="P629" s="94"/>
      <c r="Q629" s="94"/>
      <c r="R629" s="87"/>
      <c r="S629" s="87"/>
      <c r="T629" s="87"/>
      <c r="U629" s="87"/>
      <c r="V629" s="87"/>
      <c r="W629" s="87"/>
      <c r="X629" s="87"/>
      <c r="Y629" s="87"/>
      <c r="Z629" s="87"/>
      <c r="AA629" s="87"/>
      <c r="AB629" s="87"/>
      <c r="AG629" s="96"/>
      <c r="AH629" s="96"/>
      <c r="AI629" s="87"/>
    </row>
    <row r="630" spans="2:35" x14ac:dyDescent="0.25">
      <c r="B630" s="206">
        <v>41692.25</v>
      </c>
      <c r="C630" s="85">
        <v>5.35</v>
      </c>
      <c r="D630" s="86"/>
      <c r="E630" s="86"/>
      <c r="F630" s="87"/>
      <c r="G630" s="87"/>
      <c r="H630" s="87"/>
      <c r="I630" s="87"/>
      <c r="J630" s="96"/>
      <c r="K630" s="87"/>
      <c r="L630" s="87"/>
      <c r="M630" s="87"/>
      <c r="N630" s="87"/>
      <c r="O630" s="87"/>
      <c r="P630" s="94"/>
      <c r="Q630" s="94"/>
      <c r="R630" s="87"/>
      <c r="S630" s="87"/>
      <c r="T630" s="87"/>
      <c r="U630" s="87"/>
      <c r="V630" s="87"/>
      <c r="W630" s="87"/>
      <c r="X630" s="87"/>
      <c r="Y630" s="87"/>
      <c r="Z630" s="87"/>
      <c r="AA630" s="87"/>
      <c r="AB630" s="87"/>
      <c r="AG630" s="96"/>
      <c r="AH630" s="96"/>
      <c r="AI630" s="87"/>
    </row>
    <row r="631" spans="2:35" x14ac:dyDescent="0.25">
      <c r="B631" s="206">
        <v>41692.333333333336</v>
      </c>
      <c r="C631" s="85">
        <v>5.33</v>
      </c>
      <c r="D631" s="86"/>
      <c r="E631" s="86"/>
      <c r="F631" s="87"/>
      <c r="G631" s="87"/>
      <c r="H631" s="87"/>
      <c r="I631" s="87"/>
      <c r="J631" s="96"/>
      <c r="K631" s="87"/>
      <c r="L631" s="87"/>
      <c r="M631" s="87"/>
      <c r="N631" s="87"/>
      <c r="O631" s="87"/>
      <c r="P631" s="94"/>
      <c r="Q631" s="94"/>
      <c r="R631" s="87"/>
      <c r="S631" s="87"/>
      <c r="T631" s="87"/>
      <c r="U631" s="87"/>
      <c r="V631" s="87"/>
      <c r="W631" s="87"/>
      <c r="X631" s="87"/>
      <c r="Y631" s="87"/>
      <c r="Z631" s="87"/>
      <c r="AA631" s="87"/>
      <c r="AB631" s="87"/>
      <c r="AG631" s="96"/>
      <c r="AH631" s="96"/>
      <c r="AI631" s="87"/>
    </row>
    <row r="632" spans="2:35" x14ac:dyDescent="0.25">
      <c r="B632" s="206">
        <v>41692.416666666664</v>
      </c>
      <c r="C632" s="85">
        <v>5.33</v>
      </c>
      <c r="D632" s="86"/>
      <c r="E632" s="86"/>
      <c r="F632" s="87"/>
      <c r="G632" s="87"/>
      <c r="H632" s="87"/>
      <c r="I632" s="87"/>
      <c r="J632" s="96"/>
      <c r="K632" s="87"/>
      <c r="L632" s="87"/>
      <c r="M632" s="87"/>
      <c r="N632" s="87"/>
      <c r="O632" s="87"/>
      <c r="P632" s="94"/>
      <c r="Q632" s="94"/>
      <c r="R632" s="87"/>
      <c r="S632" s="87"/>
      <c r="T632" s="87"/>
      <c r="U632" s="87"/>
      <c r="V632" s="87"/>
      <c r="W632" s="87"/>
      <c r="X632" s="87"/>
      <c r="Y632" s="87"/>
      <c r="Z632" s="87"/>
      <c r="AA632" s="87"/>
      <c r="AB632" s="87"/>
      <c r="AG632" s="96"/>
      <c r="AH632" s="96"/>
      <c r="AI632" s="87"/>
    </row>
    <row r="633" spans="2:35" x14ac:dyDescent="0.25">
      <c r="B633" s="206">
        <v>41692.5</v>
      </c>
      <c r="C633" s="85">
        <v>5.33</v>
      </c>
      <c r="D633" s="86"/>
      <c r="E633" s="86"/>
      <c r="F633" s="87"/>
      <c r="G633" s="87"/>
      <c r="H633" s="87"/>
      <c r="I633" s="87"/>
      <c r="J633" s="96"/>
      <c r="K633" s="87"/>
      <c r="L633" s="87"/>
      <c r="M633" s="87"/>
      <c r="N633" s="87"/>
      <c r="O633" s="87"/>
      <c r="P633" s="94"/>
      <c r="Q633" s="94"/>
      <c r="R633" s="87"/>
      <c r="S633" s="87"/>
      <c r="T633" s="87"/>
      <c r="U633" s="87"/>
      <c r="V633" s="87"/>
      <c r="W633" s="87"/>
      <c r="X633" s="87"/>
      <c r="Y633" s="87"/>
      <c r="Z633" s="87"/>
      <c r="AA633" s="87"/>
      <c r="AB633" s="87"/>
      <c r="AG633" s="96"/>
      <c r="AH633" s="96"/>
      <c r="AI633" s="87"/>
    </row>
    <row r="634" spans="2:35" x14ac:dyDescent="0.25">
      <c r="B634" s="206">
        <v>41692.583333333336</v>
      </c>
      <c r="C634" s="85">
        <v>5.33</v>
      </c>
      <c r="D634" s="86"/>
      <c r="E634" s="86"/>
      <c r="F634" s="87"/>
      <c r="G634" s="87"/>
      <c r="H634" s="87"/>
      <c r="I634" s="87"/>
      <c r="J634" s="96"/>
      <c r="K634" s="87"/>
      <c r="L634" s="87"/>
      <c r="M634" s="87"/>
      <c r="N634" s="87"/>
      <c r="O634" s="87"/>
      <c r="P634" s="94"/>
      <c r="Q634" s="94"/>
      <c r="R634" s="87"/>
      <c r="S634" s="87"/>
      <c r="T634" s="87"/>
      <c r="U634" s="87"/>
      <c r="V634" s="87"/>
      <c r="W634" s="87"/>
      <c r="X634" s="87"/>
      <c r="Y634" s="87"/>
      <c r="Z634" s="87"/>
      <c r="AA634" s="87"/>
      <c r="AB634" s="87"/>
      <c r="AG634" s="96"/>
      <c r="AH634" s="96"/>
      <c r="AI634" s="87"/>
    </row>
    <row r="635" spans="2:35" x14ac:dyDescent="0.25">
      <c r="B635" s="206">
        <v>41692.666666666664</v>
      </c>
      <c r="C635" s="85">
        <v>5.33</v>
      </c>
      <c r="D635" s="86"/>
      <c r="E635" s="86"/>
      <c r="F635" s="87"/>
      <c r="G635" s="87"/>
      <c r="H635" s="87"/>
      <c r="I635" s="87"/>
      <c r="J635" s="96"/>
      <c r="K635" s="87"/>
      <c r="L635" s="87"/>
      <c r="M635" s="87"/>
      <c r="N635" s="87"/>
      <c r="O635" s="87"/>
      <c r="P635" s="94"/>
      <c r="Q635" s="94"/>
      <c r="R635" s="87"/>
      <c r="S635" s="87"/>
      <c r="T635" s="87"/>
      <c r="U635" s="87"/>
      <c r="V635" s="87"/>
      <c r="W635" s="87"/>
      <c r="X635" s="87"/>
      <c r="Y635" s="87"/>
      <c r="Z635" s="87"/>
      <c r="AA635" s="87"/>
      <c r="AB635" s="87"/>
      <c r="AG635" s="96"/>
      <c r="AH635" s="96"/>
      <c r="AI635" s="87"/>
    </row>
    <row r="636" spans="2:35" x14ac:dyDescent="0.25">
      <c r="B636" s="206">
        <v>41692.75</v>
      </c>
      <c r="C636" s="85">
        <v>5.33</v>
      </c>
      <c r="D636" s="86"/>
      <c r="E636" s="86"/>
      <c r="F636" s="87"/>
      <c r="G636" s="87"/>
      <c r="H636" s="87"/>
      <c r="I636" s="87"/>
      <c r="J636" s="96"/>
      <c r="K636" s="87"/>
      <c r="L636" s="87"/>
      <c r="M636" s="87"/>
      <c r="N636" s="87"/>
      <c r="O636" s="87"/>
      <c r="P636" s="94"/>
      <c r="Q636" s="94"/>
      <c r="R636" s="87"/>
      <c r="S636" s="87"/>
      <c r="T636" s="87"/>
      <c r="U636" s="87"/>
      <c r="V636" s="87"/>
      <c r="W636" s="87"/>
      <c r="X636" s="87"/>
      <c r="Y636" s="87"/>
      <c r="Z636" s="87"/>
      <c r="AA636" s="87"/>
      <c r="AB636" s="87"/>
      <c r="AG636" s="96"/>
      <c r="AH636" s="96"/>
      <c r="AI636" s="87"/>
    </row>
    <row r="637" spans="2:35" x14ac:dyDescent="0.25">
      <c r="B637" s="206">
        <v>41692.833333333336</v>
      </c>
      <c r="C637" s="85">
        <v>5.33</v>
      </c>
      <c r="D637" s="86"/>
      <c r="E637" s="86"/>
      <c r="F637" s="87"/>
      <c r="G637" s="87"/>
      <c r="H637" s="87"/>
      <c r="I637" s="87"/>
      <c r="J637" s="96"/>
      <c r="K637" s="87"/>
      <c r="L637" s="87"/>
      <c r="M637" s="87"/>
      <c r="N637" s="87"/>
      <c r="O637" s="87"/>
      <c r="P637" s="94"/>
      <c r="Q637" s="94"/>
      <c r="R637" s="87"/>
      <c r="S637" s="87"/>
      <c r="T637" s="87"/>
      <c r="U637" s="87"/>
      <c r="V637" s="87"/>
      <c r="W637" s="87"/>
      <c r="X637" s="87"/>
      <c r="Y637" s="87"/>
      <c r="Z637" s="87"/>
      <c r="AA637" s="87"/>
      <c r="AB637" s="87"/>
      <c r="AG637" s="96"/>
      <c r="AH637" s="96"/>
      <c r="AI637" s="87"/>
    </row>
    <row r="638" spans="2:35" x14ac:dyDescent="0.25">
      <c r="B638" s="206">
        <v>41692.916666666664</v>
      </c>
      <c r="C638" s="85">
        <v>5.33</v>
      </c>
      <c r="D638" s="86"/>
      <c r="E638" s="86"/>
      <c r="F638" s="87"/>
      <c r="G638" s="87"/>
      <c r="H638" s="87"/>
      <c r="I638" s="87"/>
      <c r="J638" s="96"/>
      <c r="K638" s="87"/>
      <c r="L638" s="87"/>
      <c r="M638" s="87"/>
      <c r="N638" s="87"/>
      <c r="O638" s="87"/>
      <c r="P638" s="94"/>
      <c r="Q638" s="94"/>
      <c r="R638" s="87"/>
      <c r="S638" s="87"/>
      <c r="T638" s="87"/>
      <c r="U638" s="87"/>
      <c r="V638" s="87"/>
      <c r="W638" s="87"/>
      <c r="X638" s="87"/>
      <c r="Y638" s="87"/>
      <c r="Z638" s="87"/>
      <c r="AA638" s="87"/>
      <c r="AB638" s="87"/>
      <c r="AG638" s="96"/>
      <c r="AH638" s="96"/>
      <c r="AI638" s="87"/>
    </row>
    <row r="639" spans="2:35" x14ac:dyDescent="0.25">
      <c r="B639" s="206">
        <v>41693</v>
      </c>
      <c r="C639" s="85">
        <v>5.32</v>
      </c>
      <c r="D639" s="86"/>
      <c r="E639" s="86"/>
      <c r="F639" s="87"/>
      <c r="G639" s="87"/>
      <c r="H639" s="87"/>
      <c r="I639" s="87"/>
      <c r="J639" s="96"/>
      <c r="K639" s="87"/>
      <c r="L639" s="87"/>
      <c r="M639" s="87"/>
      <c r="N639" s="87"/>
      <c r="O639" s="87"/>
      <c r="P639" s="94"/>
      <c r="Q639" s="94"/>
      <c r="R639" s="87"/>
      <c r="S639" s="87"/>
      <c r="T639" s="87"/>
      <c r="U639" s="87"/>
      <c r="V639" s="87"/>
      <c r="W639" s="87"/>
      <c r="X639" s="87"/>
      <c r="Y639" s="87"/>
      <c r="Z639" s="87"/>
      <c r="AA639" s="87"/>
      <c r="AB639" s="87"/>
      <c r="AG639" s="96"/>
      <c r="AH639" s="96"/>
      <c r="AI639" s="87"/>
    </row>
    <row r="640" spans="2:35" x14ac:dyDescent="0.25">
      <c r="B640" s="206">
        <v>41693.083333333336</v>
      </c>
      <c r="C640" s="85">
        <v>5.31</v>
      </c>
      <c r="D640" s="86"/>
      <c r="E640" s="86"/>
      <c r="F640" s="87"/>
      <c r="G640" s="87"/>
      <c r="H640" s="87"/>
      <c r="I640" s="87"/>
      <c r="J640" s="96"/>
      <c r="K640" s="87"/>
      <c r="L640" s="87"/>
      <c r="M640" s="87"/>
      <c r="N640" s="87"/>
      <c r="O640" s="87"/>
      <c r="P640" s="94"/>
      <c r="Q640" s="94"/>
      <c r="R640" s="87"/>
      <c r="S640" s="87"/>
      <c r="T640" s="87"/>
      <c r="U640" s="87"/>
      <c r="V640" s="87"/>
      <c r="W640" s="87"/>
      <c r="X640" s="87"/>
      <c r="Y640" s="87"/>
      <c r="Z640" s="87"/>
      <c r="AA640" s="87"/>
      <c r="AB640" s="87"/>
      <c r="AG640" s="96"/>
      <c r="AH640" s="96"/>
      <c r="AI640" s="87"/>
    </row>
    <row r="641" spans="2:35" x14ac:dyDescent="0.25">
      <c r="B641" s="206">
        <v>41693.166666666664</v>
      </c>
      <c r="C641" s="85">
        <v>5.31</v>
      </c>
      <c r="D641" s="86"/>
      <c r="E641" s="86"/>
      <c r="F641" s="87"/>
      <c r="G641" s="87"/>
      <c r="H641" s="87"/>
      <c r="I641" s="87"/>
      <c r="J641" s="96"/>
      <c r="K641" s="87"/>
      <c r="L641" s="87"/>
      <c r="M641" s="87"/>
      <c r="N641" s="87"/>
      <c r="O641" s="87"/>
      <c r="P641" s="94"/>
      <c r="Q641" s="94"/>
      <c r="R641" s="87"/>
      <c r="S641" s="87"/>
      <c r="T641" s="87"/>
      <c r="U641" s="87"/>
      <c r="V641" s="87"/>
      <c r="W641" s="87"/>
      <c r="X641" s="87"/>
      <c r="Y641" s="87"/>
      <c r="Z641" s="87"/>
      <c r="AA641" s="87"/>
      <c r="AB641" s="87"/>
      <c r="AG641" s="96"/>
      <c r="AH641" s="96"/>
      <c r="AI641" s="87"/>
    </row>
    <row r="642" spans="2:35" x14ac:dyDescent="0.25">
      <c r="B642" s="206">
        <v>41693.25</v>
      </c>
      <c r="C642" s="85">
        <v>5.31</v>
      </c>
      <c r="D642" s="86"/>
      <c r="E642" s="86"/>
      <c r="F642" s="87"/>
      <c r="G642" s="87"/>
      <c r="H642" s="87"/>
      <c r="I642" s="87"/>
      <c r="J642" s="96"/>
      <c r="K642" s="87"/>
      <c r="L642" s="87"/>
      <c r="M642" s="87"/>
      <c r="N642" s="87"/>
      <c r="O642" s="87"/>
      <c r="P642" s="94"/>
      <c r="Q642" s="94"/>
      <c r="R642" s="87"/>
      <c r="S642" s="87"/>
      <c r="T642" s="87"/>
      <c r="U642" s="87"/>
      <c r="V642" s="87"/>
      <c r="W642" s="87"/>
      <c r="X642" s="87"/>
      <c r="Y642" s="87"/>
      <c r="Z642" s="87"/>
      <c r="AA642" s="87"/>
      <c r="AB642" s="87"/>
      <c r="AG642" s="96"/>
      <c r="AH642" s="96"/>
      <c r="AI642" s="87"/>
    </row>
    <row r="643" spans="2:35" x14ac:dyDescent="0.25">
      <c r="B643" s="206">
        <v>41693.333333333336</v>
      </c>
      <c r="C643" s="85">
        <v>5.3</v>
      </c>
      <c r="D643" s="86"/>
      <c r="E643" s="86"/>
      <c r="F643" s="87"/>
      <c r="G643" s="87"/>
      <c r="H643" s="87"/>
      <c r="I643" s="87"/>
      <c r="J643" s="96"/>
      <c r="K643" s="87"/>
      <c r="L643" s="87"/>
      <c r="M643" s="87"/>
      <c r="N643" s="87"/>
      <c r="O643" s="87"/>
      <c r="P643" s="94"/>
      <c r="Q643" s="94"/>
      <c r="R643" s="87"/>
      <c r="S643" s="87"/>
      <c r="T643" s="87"/>
      <c r="U643" s="87"/>
      <c r="V643" s="87"/>
      <c r="W643" s="87"/>
      <c r="X643" s="87"/>
      <c r="Y643" s="87"/>
      <c r="Z643" s="87"/>
      <c r="AA643" s="87"/>
      <c r="AB643" s="87"/>
      <c r="AG643" s="96"/>
      <c r="AH643" s="96"/>
      <c r="AI643" s="87"/>
    </row>
    <row r="644" spans="2:35" x14ac:dyDescent="0.25">
      <c r="B644" s="206">
        <v>41693.416666666664</v>
      </c>
      <c r="C644" s="85">
        <v>5.3</v>
      </c>
      <c r="D644" s="86"/>
      <c r="E644" s="86"/>
      <c r="F644" s="87"/>
      <c r="G644" s="87"/>
      <c r="H644" s="87"/>
      <c r="I644" s="87"/>
      <c r="J644" s="96"/>
      <c r="K644" s="87"/>
      <c r="L644" s="87"/>
      <c r="M644" s="87"/>
      <c r="N644" s="87"/>
      <c r="O644" s="87"/>
      <c r="P644" s="94"/>
      <c r="Q644" s="94"/>
      <c r="R644" s="87"/>
      <c r="S644" s="87"/>
      <c r="T644" s="87"/>
      <c r="U644" s="87"/>
      <c r="V644" s="87"/>
      <c r="W644" s="87"/>
      <c r="X644" s="87"/>
      <c r="Y644" s="87"/>
      <c r="Z644" s="87"/>
      <c r="AA644" s="87"/>
      <c r="AB644" s="87"/>
      <c r="AG644" s="96"/>
      <c r="AH644" s="96"/>
      <c r="AI644" s="87"/>
    </row>
    <row r="645" spans="2:35" x14ac:dyDescent="0.25">
      <c r="B645" s="206">
        <v>41693.5</v>
      </c>
      <c r="C645" s="85">
        <v>5.31</v>
      </c>
      <c r="D645" s="86"/>
      <c r="E645" s="86"/>
      <c r="F645" s="87"/>
      <c r="G645" s="87"/>
      <c r="H645" s="87"/>
      <c r="I645" s="87"/>
      <c r="J645" s="96"/>
      <c r="K645" s="87"/>
      <c r="L645" s="87"/>
      <c r="M645" s="87"/>
      <c r="N645" s="87"/>
      <c r="O645" s="87"/>
      <c r="P645" s="94"/>
      <c r="Q645" s="94"/>
      <c r="R645" s="87"/>
      <c r="S645" s="87"/>
      <c r="T645" s="87"/>
      <c r="U645" s="87"/>
      <c r="V645" s="87"/>
      <c r="W645" s="87"/>
      <c r="X645" s="87"/>
      <c r="Y645" s="87"/>
      <c r="Z645" s="87"/>
      <c r="AA645" s="87"/>
      <c r="AB645" s="87"/>
      <c r="AG645" s="96"/>
      <c r="AH645" s="96"/>
      <c r="AI645" s="87"/>
    </row>
    <row r="646" spans="2:35" x14ac:dyDescent="0.25">
      <c r="B646" s="206">
        <v>41693.583333333336</v>
      </c>
      <c r="C646" s="85">
        <v>5.31</v>
      </c>
      <c r="D646" s="86"/>
      <c r="E646" s="86"/>
      <c r="F646" s="87"/>
      <c r="G646" s="87"/>
      <c r="H646" s="87"/>
      <c r="I646" s="87"/>
      <c r="J646" s="96"/>
      <c r="K646" s="87"/>
      <c r="L646" s="87"/>
      <c r="M646" s="87"/>
      <c r="N646" s="87"/>
      <c r="O646" s="87"/>
      <c r="P646" s="94"/>
      <c r="Q646" s="94"/>
      <c r="R646" s="87"/>
      <c r="S646" s="87"/>
      <c r="T646" s="87"/>
      <c r="U646" s="87"/>
      <c r="V646" s="87"/>
      <c r="W646" s="87"/>
      <c r="X646" s="87"/>
      <c r="Y646" s="87"/>
      <c r="Z646" s="87"/>
      <c r="AA646" s="87"/>
      <c r="AB646" s="87"/>
      <c r="AG646" s="96"/>
      <c r="AH646" s="96"/>
      <c r="AI646" s="87"/>
    </row>
    <row r="647" spans="2:35" x14ac:dyDescent="0.25">
      <c r="B647" s="206">
        <v>41693.666666666664</v>
      </c>
      <c r="C647" s="85">
        <v>5.31</v>
      </c>
      <c r="D647" s="86"/>
      <c r="E647" s="86"/>
      <c r="F647" s="87"/>
      <c r="G647" s="87"/>
      <c r="H647" s="87"/>
      <c r="I647" s="87"/>
      <c r="J647" s="96"/>
      <c r="K647" s="87"/>
      <c r="L647" s="87"/>
      <c r="M647" s="87"/>
      <c r="N647" s="87"/>
      <c r="O647" s="87"/>
      <c r="P647" s="94"/>
      <c r="Q647" s="94"/>
      <c r="R647" s="87"/>
      <c r="S647" s="87"/>
      <c r="T647" s="87"/>
      <c r="U647" s="87"/>
      <c r="V647" s="87"/>
      <c r="W647" s="87"/>
      <c r="X647" s="87"/>
      <c r="Y647" s="87"/>
      <c r="Z647" s="87"/>
      <c r="AA647" s="87"/>
      <c r="AB647" s="87"/>
      <c r="AG647" s="96"/>
      <c r="AH647" s="96"/>
      <c r="AI647" s="87"/>
    </row>
    <row r="648" spans="2:35" x14ac:dyDescent="0.25">
      <c r="B648" s="206">
        <v>41693.75</v>
      </c>
      <c r="C648" s="85">
        <v>5.31</v>
      </c>
      <c r="D648" s="86"/>
      <c r="E648" s="86"/>
      <c r="F648" s="87"/>
      <c r="G648" s="87"/>
      <c r="H648" s="87"/>
      <c r="I648" s="87"/>
      <c r="J648" s="96"/>
      <c r="K648" s="87"/>
      <c r="L648" s="87"/>
      <c r="M648" s="87"/>
      <c r="N648" s="87"/>
      <c r="O648" s="87"/>
      <c r="P648" s="94"/>
      <c r="Q648" s="94"/>
      <c r="R648" s="87"/>
      <c r="S648" s="87"/>
      <c r="T648" s="87"/>
      <c r="U648" s="87"/>
      <c r="V648" s="87"/>
      <c r="W648" s="87"/>
      <c r="X648" s="87"/>
      <c r="Y648" s="87"/>
      <c r="Z648" s="87"/>
      <c r="AA648" s="87"/>
      <c r="AB648" s="87"/>
      <c r="AG648" s="96"/>
      <c r="AH648" s="96"/>
      <c r="AI648" s="87"/>
    </row>
    <row r="649" spans="2:35" x14ac:dyDescent="0.25">
      <c r="B649" s="206">
        <v>41693.833333333336</v>
      </c>
      <c r="C649" s="85">
        <v>5.31</v>
      </c>
      <c r="D649" s="86"/>
      <c r="E649" s="86"/>
      <c r="F649" s="87"/>
      <c r="G649" s="87"/>
      <c r="H649" s="87"/>
      <c r="I649" s="87"/>
      <c r="J649" s="96"/>
      <c r="K649" s="87"/>
      <c r="L649" s="87"/>
      <c r="M649" s="87"/>
      <c r="N649" s="87"/>
      <c r="O649" s="87"/>
      <c r="P649" s="94"/>
      <c r="Q649" s="94"/>
      <c r="R649" s="87"/>
      <c r="S649" s="87"/>
      <c r="T649" s="87"/>
      <c r="U649" s="87"/>
      <c r="V649" s="87"/>
      <c r="W649" s="87"/>
      <c r="X649" s="87"/>
      <c r="Y649" s="87"/>
      <c r="Z649" s="87"/>
      <c r="AA649" s="87"/>
      <c r="AB649" s="87"/>
      <c r="AG649" s="96"/>
      <c r="AH649" s="96"/>
      <c r="AI649" s="87"/>
    </row>
    <row r="650" spans="2:35" x14ac:dyDescent="0.25">
      <c r="B650" s="206">
        <v>41693.916666666664</v>
      </c>
      <c r="C650" s="85">
        <v>5.31</v>
      </c>
      <c r="D650" s="86"/>
      <c r="E650" s="86"/>
      <c r="F650" s="87"/>
      <c r="G650" s="87"/>
      <c r="H650" s="87"/>
      <c r="I650" s="87"/>
      <c r="J650" s="96"/>
      <c r="K650" s="87"/>
      <c r="L650" s="87"/>
      <c r="M650" s="87"/>
      <c r="N650" s="87"/>
      <c r="O650" s="87"/>
      <c r="P650" s="94"/>
      <c r="Q650" s="94"/>
      <c r="R650" s="87"/>
      <c r="S650" s="87"/>
      <c r="T650" s="87"/>
      <c r="U650" s="87"/>
      <c r="V650" s="87"/>
      <c r="W650" s="87"/>
      <c r="X650" s="87"/>
      <c r="Y650" s="87"/>
      <c r="Z650" s="87"/>
      <c r="AA650" s="87"/>
      <c r="AB650" s="87"/>
      <c r="AG650" s="96"/>
      <c r="AH650" s="96"/>
      <c r="AI650" s="87"/>
    </row>
    <row r="651" spans="2:35" x14ac:dyDescent="0.25">
      <c r="B651" s="206">
        <v>41694</v>
      </c>
      <c r="C651" s="85">
        <v>5.31</v>
      </c>
      <c r="D651" s="86"/>
      <c r="E651" s="86"/>
      <c r="F651" s="87"/>
      <c r="G651" s="87"/>
      <c r="H651" s="87"/>
      <c r="I651" s="87"/>
      <c r="J651" s="96"/>
      <c r="K651" s="87"/>
      <c r="L651" s="87"/>
      <c r="M651" s="87"/>
      <c r="N651" s="87"/>
      <c r="O651" s="87"/>
      <c r="P651" s="94"/>
      <c r="Q651" s="94"/>
      <c r="R651" s="87"/>
      <c r="S651" s="87"/>
      <c r="T651" s="87"/>
      <c r="U651" s="87"/>
      <c r="V651" s="87"/>
      <c r="W651" s="87"/>
      <c r="X651" s="87"/>
      <c r="Y651" s="87"/>
      <c r="Z651" s="87"/>
      <c r="AA651" s="87"/>
      <c r="AB651" s="87"/>
      <c r="AG651" s="96"/>
      <c r="AH651" s="96"/>
      <c r="AI651" s="87"/>
    </row>
    <row r="652" spans="2:35" x14ac:dyDescent="0.25">
      <c r="B652" s="206">
        <v>41694.083333333336</v>
      </c>
      <c r="C652" s="85">
        <v>5.31</v>
      </c>
      <c r="D652" s="86"/>
      <c r="E652" s="86"/>
      <c r="F652" s="87"/>
      <c r="G652" s="87"/>
      <c r="H652" s="87"/>
      <c r="I652" s="87"/>
      <c r="J652" s="96"/>
      <c r="K652" s="87"/>
      <c r="L652" s="87"/>
      <c r="M652" s="87"/>
      <c r="N652" s="87"/>
      <c r="O652" s="87"/>
      <c r="P652" s="94"/>
      <c r="Q652" s="94"/>
      <c r="R652" s="87"/>
      <c r="S652" s="87"/>
      <c r="T652" s="87"/>
      <c r="U652" s="87"/>
      <c r="V652" s="87"/>
      <c r="W652" s="87"/>
      <c r="X652" s="87"/>
      <c r="Y652" s="87"/>
      <c r="Z652" s="87"/>
      <c r="AA652" s="87"/>
      <c r="AB652" s="87"/>
      <c r="AG652" s="96"/>
      <c r="AH652" s="96"/>
      <c r="AI652" s="87"/>
    </row>
    <row r="653" spans="2:35" x14ac:dyDescent="0.25">
      <c r="B653" s="206">
        <v>41694.166666666664</v>
      </c>
      <c r="C653" s="85">
        <v>5.31</v>
      </c>
      <c r="D653" s="86"/>
      <c r="E653" s="86"/>
      <c r="F653" s="87"/>
      <c r="G653" s="87"/>
      <c r="H653" s="87"/>
      <c r="I653" s="87"/>
      <c r="J653" s="96"/>
      <c r="K653" s="87"/>
      <c r="L653" s="87"/>
      <c r="M653" s="87"/>
      <c r="N653" s="87"/>
      <c r="O653" s="87"/>
      <c r="P653" s="94"/>
      <c r="Q653" s="94"/>
      <c r="R653" s="87"/>
      <c r="S653" s="87"/>
      <c r="T653" s="87"/>
      <c r="U653" s="87"/>
      <c r="V653" s="87"/>
      <c r="W653" s="87"/>
      <c r="X653" s="87"/>
      <c r="Y653" s="87"/>
      <c r="Z653" s="87"/>
      <c r="AA653" s="87"/>
      <c r="AB653" s="87"/>
      <c r="AG653" s="96"/>
      <c r="AH653" s="96"/>
      <c r="AI653" s="87"/>
    </row>
    <row r="654" spans="2:35" x14ac:dyDescent="0.25">
      <c r="B654" s="206">
        <v>41694.25</v>
      </c>
      <c r="C654" s="85">
        <v>5.32</v>
      </c>
      <c r="D654" s="86"/>
      <c r="E654" s="86"/>
      <c r="F654" s="87"/>
      <c r="G654" s="87"/>
      <c r="H654" s="87"/>
      <c r="I654" s="87"/>
      <c r="J654" s="96"/>
      <c r="K654" s="87"/>
      <c r="L654" s="87"/>
      <c r="M654" s="87"/>
      <c r="N654" s="87"/>
      <c r="O654" s="87"/>
      <c r="P654" s="94"/>
      <c r="Q654" s="94"/>
      <c r="R654" s="87"/>
      <c r="S654" s="87"/>
      <c r="T654" s="87"/>
      <c r="U654" s="87"/>
      <c r="V654" s="87"/>
      <c r="W654" s="87"/>
      <c r="X654" s="87"/>
      <c r="Y654" s="87"/>
      <c r="Z654" s="87"/>
      <c r="AA654" s="87"/>
      <c r="AB654" s="87"/>
      <c r="AG654" s="96"/>
      <c r="AH654" s="96"/>
      <c r="AI654" s="87"/>
    </row>
    <row r="655" spans="2:35" x14ac:dyDescent="0.25">
      <c r="B655" s="206">
        <v>41694.333333333336</v>
      </c>
      <c r="C655" s="85">
        <v>5.32</v>
      </c>
      <c r="D655" s="86"/>
      <c r="E655" s="86"/>
      <c r="F655" s="87"/>
      <c r="G655" s="87"/>
      <c r="H655" s="87"/>
      <c r="I655" s="87"/>
      <c r="J655" s="96"/>
      <c r="K655" s="87"/>
      <c r="L655" s="87"/>
      <c r="M655" s="87"/>
      <c r="N655" s="87"/>
      <c r="O655" s="87"/>
      <c r="P655" s="94"/>
      <c r="Q655" s="94"/>
      <c r="R655" s="87"/>
      <c r="S655" s="87"/>
      <c r="T655" s="87"/>
      <c r="U655" s="87"/>
      <c r="V655" s="87"/>
      <c r="W655" s="87"/>
      <c r="X655" s="87"/>
      <c r="Y655" s="87"/>
      <c r="Z655" s="87"/>
      <c r="AA655" s="87"/>
      <c r="AB655" s="87"/>
      <c r="AG655" s="96"/>
      <c r="AH655" s="96"/>
      <c r="AI655" s="87"/>
    </row>
    <row r="656" spans="2:35" x14ac:dyDescent="0.25">
      <c r="B656" s="206">
        <v>41694.416666666664</v>
      </c>
      <c r="C656" s="85">
        <v>5.32</v>
      </c>
      <c r="D656" s="86"/>
      <c r="E656" s="86"/>
      <c r="F656" s="87"/>
      <c r="G656" s="87"/>
      <c r="H656" s="87"/>
      <c r="I656" s="87"/>
      <c r="J656" s="96"/>
      <c r="K656" s="87"/>
      <c r="L656" s="87"/>
      <c r="M656" s="87"/>
      <c r="N656" s="87"/>
      <c r="O656" s="87"/>
      <c r="P656" s="94"/>
      <c r="Q656" s="94"/>
      <c r="R656" s="87"/>
      <c r="S656" s="87"/>
      <c r="T656" s="87"/>
      <c r="U656" s="87"/>
      <c r="V656" s="87"/>
      <c r="W656" s="87"/>
      <c r="X656" s="87"/>
      <c r="Y656" s="87"/>
      <c r="Z656" s="87"/>
      <c r="AA656" s="87"/>
      <c r="AB656" s="87"/>
      <c r="AG656" s="96"/>
      <c r="AH656" s="96"/>
      <c r="AI656" s="87"/>
    </row>
    <row r="657" spans="2:35" x14ac:dyDescent="0.25">
      <c r="B657" s="206">
        <v>41694.5</v>
      </c>
      <c r="C657" s="85">
        <v>5.32</v>
      </c>
      <c r="D657" s="86"/>
      <c r="E657" s="86"/>
      <c r="F657" s="87"/>
      <c r="G657" s="87"/>
      <c r="H657" s="87"/>
      <c r="I657" s="87"/>
      <c r="J657" s="96"/>
      <c r="K657" s="87"/>
      <c r="L657" s="87"/>
      <c r="M657" s="87"/>
      <c r="N657" s="87"/>
      <c r="O657" s="87"/>
      <c r="P657" s="94"/>
      <c r="Q657" s="94"/>
      <c r="R657" s="87"/>
      <c r="S657" s="87"/>
      <c r="T657" s="87"/>
      <c r="U657" s="87"/>
      <c r="V657" s="87"/>
      <c r="W657" s="87"/>
      <c r="X657" s="87"/>
      <c r="Y657" s="87"/>
      <c r="Z657" s="87"/>
      <c r="AA657" s="87"/>
      <c r="AB657" s="87"/>
      <c r="AG657" s="96"/>
      <c r="AH657" s="96"/>
      <c r="AI657" s="87"/>
    </row>
    <row r="658" spans="2:35" x14ac:dyDescent="0.25">
      <c r="B658" s="206">
        <v>41694.583333333336</v>
      </c>
      <c r="C658" s="85">
        <v>5.33</v>
      </c>
      <c r="D658" s="86"/>
      <c r="E658" s="86"/>
      <c r="F658" s="87"/>
      <c r="G658" s="87"/>
      <c r="H658" s="87"/>
      <c r="I658" s="87"/>
      <c r="J658" s="96"/>
      <c r="K658" s="87"/>
      <c r="L658" s="87"/>
      <c r="M658" s="87"/>
      <c r="N658" s="87"/>
      <c r="O658" s="87"/>
      <c r="P658" s="94"/>
      <c r="Q658" s="94"/>
      <c r="R658" s="87"/>
      <c r="S658" s="87"/>
      <c r="T658" s="87"/>
      <c r="U658" s="87"/>
      <c r="V658" s="87"/>
      <c r="W658" s="87"/>
      <c r="X658" s="87"/>
      <c r="Y658" s="87"/>
      <c r="Z658" s="87"/>
      <c r="AA658" s="87"/>
      <c r="AB658" s="87"/>
      <c r="AG658" s="96"/>
      <c r="AH658" s="96"/>
      <c r="AI658" s="87"/>
    </row>
    <row r="659" spans="2:35" x14ac:dyDescent="0.25">
      <c r="B659" s="206">
        <v>41694.666666666664</v>
      </c>
      <c r="C659" s="85">
        <v>5.34</v>
      </c>
      <c r="D659" s="86"/>
      <c r="E659" s="86"/>
      <c r="F659" s="87"/>
      <c r="G659" s="87"/>
      <c r="H659" s="87"/>
      <c r="I659" s="87"/>
      <c r="J659" s="96"/>
      <c r="K659" s="87"/>
      <c r="L659" s="87"/>
      <c r="M659" s="87"/>
      <c r="N659" s="87"/>
      <c r="O659" s="87"/>
      <c r="P659" s="94"/>
      <c r="Q659" s="94"/>
      <c r="R659" s="87"/>
      <c r="S659" s="87"/>
      <c r="T659" s="87"/>
      <c r="U659" s="87"/>
      <c r="V659" s="87"/>
      <c r="W659" s="87"/>
      <c r="X659" s="87"/>
      <c r="Y659" s="87"/>
      <c r="Z659" s="87"/>
      <c r="AA659" s="87"/>
      <c r="AB659" s="87"/>
      <c r="AG659" s="96"/>
      <c r="AH659" s="96"/>
      <c r="AI659" s="87"/>
    </row>
    <row r="660" spans="2:35" x14ac:dyDescent="0.25">
      <c r="B660" s="206">
        <v>41694.75</v>
      </c>
      <c r="C660" s="85">
        <v>5.35</v>
      </c>
      <c r="D660" s="86"/>
      <c r="E660" s="86"/>
      <c r="F660" s="87"/>
      <c r="G660" s="87"/>
      <c r="H660" s="87"/>
      <c r="I660" s="87"/>
      <c r="J660" s="96"/>
      <c r="K660" s="87"/>
      <c r="L660" s="87"/>
      <c r="M660" s="87"/>
      <c r="N660" s="87"/>
      <c r="O660" s="87"/>
      <c r="P660" s="94"/>
      <c r="Q660" s="94"/>
      <c r="R660" s="87"/>
      <c r="S660" s="87"/>
      <c r="T660" s="87"/>
      <c r="U660" s="87"/>
      <c r="V660" s="87"/>
      <c r="W660" s="87"/>
      <c r="X660" s="87"/>
      <c r="Y660" s="87"/>
      <c r="Z660" s="87"/>
      <c r="AA660" s="87"/>
      <c r="AB660" s="87"/>
      <c r="AG660" s="96"/>
      <c r="AH660" s="96"/>
      <c r="AI660" s="87"/>
    </row>
    <row r="661" spans="2:35" x14ac:dyDescent="0.25">
      <c r="B661" s="206">
        <v>41694.833333333336</v>
      </c>
      <c r="C661" s="85">
        <v>5.36</v>
      </c>
      <c r="D661" s="86"/>
      <c r="E661" s="86"/>
      <c r="F661" s="87"/>
      <c r="G661" s="87"/>
      <c r="H661" s="87"/>
      <c r="I661" s="87"/>
      <c r="J661" s="96"/>
      <c r="K661" s="87"/>
      <c r="L661" s="87"/>
      <c r="M661" s="87"/>
      <c r="N661" s="87"/>
      <c r="O661" s="87"/>
      <c r="P661" s="94"/>
      <c r="Q661" s="94"/>
      <c r="R661" s="87"/>
      <c r="S661" s="87"/>
      <c r="T661" s="87"/>
      <c r="U661" s="87"/>
      <c r="V661" s="87"/>
      <c r="W661" s="87"/>
      <c r="X661" s="87"/>
      <c r="Y661" s="87"/>
      <c r="Z661" s="87"/>
      <c r="AA661" s="87"/>
      <c r="AB661" s="87"/>
      <c r="AG661" s="96"/>
      <c r="AH661" s="96"/>
      <c r="AI661" s="87"/>
    </row>
    <row r="662" spans="2:35" x14ac:dyDescent="0.25">
      <c r="B662" s="206">
        <v>41694.916666666664</v>
      </c>
      <c r="C662" s="85">
        <v>5.36</v>
      </c>
      <c r="D662" s="86"/>
      <c r="E662" s="86"/>
      <c r="F662" s="87"/>
      <c r="G662" s="87"/>
      <c r="H662" s="87"/>
      <c r="I662" s="87"/>
      <c r="J662" s="96"/>
      <c r="K662" s="87"/>
      <c r="L662" s="87"/>
      <c r="M662" s="87"/>
      <c r="N662" s="87"/>
      <c r="O662" s="87"/>
      <c r="P662" s="94"/>
      <c r="Q662" s="94"/>
      <c r="R662" s="87"/>
      <c r="S662" s="87"/>
      <c r="T662" s="87"/>
      <c r="U662" s="87"/>
      <c r="V662" s="87"/>
      <c r="W662" s="87"/>
      <c r="X662" s="87"/>
      <c r="Y662" s="87"/>
      <c r="Z662" s="87"/>
      <c r="AA662" s="87"/>
      <c r="AB662" s="87"/>
      <c r="AG662" s="96"/>
      <c r="AH662" s="96"/>
      <c r="AI662" s="87"/>
    </row>
    <row r="663" spans="2:35" x14ac:dyDescent="0.25">
      <c r="B663" s="206">
        <v>41695</v>
      </c>
      <c r="C663" s="85">
        <v>5.37</v>
      </c>
      <c r="D663" s="86"/>
      <c r="E663" s="86"/>
      <c r="F663" s="87"/>
      <c r="G663" s="87"/>
      <c r="H663" s="87"/>
      <c r="I663" s="87"/>
      <c r="J663" s="96"/>
      <c r="K663" s="87"/>
      <c r="L663" s="87"/>
      <c r="M663" s="87"/>
      <c r="N663" s="87"/>
      <c r="O663" s="87"/>
      <c r="P663" s="94"/>
      <c r="Q663" s="94"/>
      <c r="R663" s="87"/>
      <c r="S663" s="87"/>
      <c r="T663" s="87"/>
      <c r="U663" s="87"/>
      <c r="V663" s="87"/>
      <c r="W663" s="87"/>
      <c r="X663" s="87"/>
      <c r="Y663" s="87"/>
      <c r="Z663" s="87"/>
      <c r="AA663" s="87"/>
      <c r="AB663" s="87"/>
      <c r="AG663" s="96"/>
      <c r="AH663" s="96"/>
      <c r="AI663" s="87"/>
    </row>
    <row r="664" spans="2:35" x14ac:dyDescent="0.25">
      <c r="B664" s="206">
        <v>41695.083333333336</v>
      </c>
      <c r="C664" s="85">
        <v>5.37</v>
      </c>
      <c r="D664" s="86"/>
      <c r="E664" s="86"/>
      <c r="F664" s="87"/>
      <c r="G664" s="87"/>
      <c r="H664" s="87"/>
      <c r="I664" s="87"/>
      <c r="J664" s="96"/>
      <c r="K664" s="87"/>
      <c r="L664" s="87"/>
      <c r="M664" s="87"/>
      <c r="N664" s="87"/>
      <c r="O664" s="87"/>
      <c r="P664" s="94"/>
      <c r="Q664" s="94"/>
      <c r="R664" s="87"/>
      <c r="S664" s="87"/>
      <c r="T664" s="87"/>
      <c r="U664" s="87"/>
      <c r="V664" s="87"/>
      <c r="W664" s="87"/>
      <c r="X664" s="87"/>
      <c r="Y664" s="87"/>
      <c r="Z664" s="87"/>
      <c r="AA664" s="87"/>
      <c r="AB664" s="87"/>
      <c r="AG664" s="96"/>
      <c r="AH664" s="96"/>
      <c r="AI664" s="87"/>
    </row>
    <row r="665" spans="2:35" x14ac:dyDescent="0.25">
      <c r="B665" s="206">
        <v>41695.166666666664</v>
      </c>
      <c r="C665" s="85">
        <v>5.37</v>
      </c>
      <c r="D665" s="86"/>
      <c r="E665" s="86"/>
      <c r="F665" s="87"/>
      <c r="G665" s="87"/>
      <c r="H665" s="87"/>
      <c r="I665" s="87"/>
      <c r="J665" s="96"/>
      <c r="K665" s="87"/>
      <c r="L665" s="87"/>
      <c r="M665" s="87"/>
      <c r="N665" s="87"/>
      <c r="O665" s="87"/>
      <c r="P665" s="94"/>
      <c r="Q665" s="94"/>
      <c r="R665" s="87"/>
      <c r="S665" s="87"/>
      <c r="T665" s="87"/>
      <c r="U665" s="87"/>
      <c r="V665" s="87"/>
      <c r="W665" s="87"/>
      <c r="X665" s="87"/>
      <c r="Y665" s="87"/>
      <c r="Z665" s="87"/>
      <c r="AA665" s="87"/>
      <c r="AB665" s="87"/>
      <c r="AG665" s="96"/>
      <c r="AH665" s="96"/>
      <c r="AI665" s="87"/>
    </row>
    <row r="666" spans="2:35" x14ac:dyDescent="0.25">
      <c r="B666" s="206">
        <v>41695.25</v>
      </c>
      <c r="C666" s="85">
        <v>5.37</v>
      </c>
      <c r="D666" s="86"/>
      <c r="E666" s="86"/>
      <c r="F666" s="87"/>
      <c r="G666" s="87"/>
      <c r="H666" s="87"/>
      <c r="I666" s="87"/>
      <c r="J666" s="96"/>
      <c r="K666" s="87"/>
      <c r="L666" s="87"/>
      <c r="M666" s="87"/>
      <c r="N666" s="87"/>
      <c r="O666" s="87"/>
      <c r="P666" s="94"/>
      <c r="Q666" s="94"/>
      <c r="R666" s="87"/>
      <c r="S666" s="87"/>
      <c r="T666" s="87"/>
      <c r="U666" s="87"/>
      <c r="V666" s="87"/>
      <c r="W666" s="87"/>
      <c r="X666" s="87"/>
      <c r="Y666" s="87"/>
      <c r="Z666" s="87"/>
      <c r="AA666" s="87"/>
      <c r="AB666" s="87"/>
      <c r="AG666" s="96"/>
      <c r="AH666" s="96"/>
      <c r="AI666" s="87"/>
    </row>
    <row r="667" spans="2:35" x14ac:dyDescent="0.25">
      <c r="B667" s="206">
        <v>41695.333333333336</v>
      </c>
      <c r="C667" s="85">
        <v>5.37</v>
      </c>
      <c r="D667" s="86"/>
      <c r="E667" s="86"/>
      <c r="F667" s="87"/>
      <c r="G667" s="87"/>
      <c r="H667" s="87"/>
      <c r="I667" s="87"/>
      <c r="J667" s="96"/>
      <c r="K667" s="87"/>
      <c r="L667" s="87"/>
      <c r="M667" s="87"/>
      <c r="N667" s="87"/>
      <c r="O667" s="87"/>
      <c r="P667" s="94"/>
      <c r="Q667" s="94"/>
      <c r="R667" s="87"/>
      <c r="S667" s="87"/>
      <c r="T667" s="87"/>
      <c r="U667" s="87"/>
      <c r="V667" s="87"/>
      <c r="W667" s="87"/>
      <c r="X667" s="87"/>
      <c r="Y667" s="87"/>
      <c r="Z667" s="87"/>
      <c r="AA667" s="87"/>
      <c r="AB667" s="87"/>
      <c r="AG667" s="96"/>
      <c r="AH667" s="96"/>
      <c r="AI667" s="87"/>
    </row>
    <row r="668" spans="2:35" x14ac:dyDescent="0.25">
      <c r="B668" s="206">
        <v>41695.416666666664</v>
      </c>
      <c r="C668" s="85">
        <v>5.37</v>
      </c>
      <c r="D668" s="86"/>
      <c r="E668" s="86"/>
      <c r="F668" s="87"/>
      <c r="G668" s="87"/>
      <c r="H668" s="87"/>
      <c r="I668" s="87"/>
      <c r="J668" s="96"/>
      <c r="K668" s="87"/>
      <c r="L668" s="87"/>
      <c r="M668" s="87"/>
      <c r="N668" s="87"/>
      <c r="O668" s="87"/>
      <c r="P668" s="94"/>
      <c r="Q668" s="94"/>
      <c r="R668" s="87"/>
      <c r="S668" s="87"/>
      <c r="T668" s="87"/>
      <c r="U668" s="87"/>
      <c r="V668" s="87"/>
      <c r="W668" s="87"/>
      <c r="X668" s="87"/>
      <c r="Y668" s="87"/>
      <c r="Z668" s="87"/>
      <c r="AA668" s="87"/>
      <c r="AB668" s="87"/>
      <c r="AG668" s="96"/>
      <c r="AH668" s="96"/>
      <c r="AI668" s="87"/>
    </row>
    <row r="669" spans="2:35" x14ac:dyDescent="0.25">
      <c r="B669" s="206">
        <v>41695.5</v>
      </c>
      <c r="C669" s="85">
        <v>5.36</v>
      </c>
      <c r="D669" s="86"/>
      <c r="E669" s="86"/>
      <c r="F669" s="87"/>
      <c r="G669" s="87"/>
      <c r="H669" s="87"/>
      <c r="I669" s="87"/>
      <c r="J669" s="96"/>
      <c r="K669" s="87"/>
      <c r="L669" s="87"/>
      <c r="M669" s="87"/>
      <c r="N669" s="87"/>
      <c r="O669" s="87"/>
      <c r="P669" s="94"/>
      <c r="Q669" s="94"/>
      <c r="R669" s="87"/>
      <c r="S669" s="87"/>
      <c r="T669" s="87"/>
      <c r="U669" s="87"/>
      <c r="V669" s="87"/>
      <c r="W669" s="87"/>
      <c r="X669" s="87"/>
      <c r="Y669" s="87"/>
      <c r="Z669" s="87"/>
      <c r="AA669" s="87"/>
      <c r="AB669" s="87"/>
      <c r="AG669" s="96"/>
      <c r="AH669" s="96"/>
      <c r="AI669" s="87"/>
    </row>
    <row r="670" spans="2:35" x14ac:dyDescent="0.25">
      <c r="B670" s="206">
        <v>41695.583333333336</v>
      </c>
      <c r="C670" s="85">
        <v>5.37</v>
      </c>
      <c r="D670" s="86"/>
      <c r="E670" s="86"/>
      <c r="F670" s="87"/>
      <c r="G670" s="87"/>
      <c r="H670" s="87"/>
      <c r="I670" s="87"/>
      <c r="J670" s="96"/>
      <c r="K670" s="87"/>
      <c r="L670" s="87"/>
      <c r="M670" s="87"/>
      <c r="N670" s="87"/>
      <c r="O670" s="87"/>
      <c r="P670" s="94"/>
      <c r="Q670" s="94"/>
      <c r="R670" s="87"/>
      <c r="S670" s="87"/>
      <c r="T670" s="87"/>
      <c r="U670" s="87"/>
      <c r="V670" s="87"/>
      <c r="W670" s="87"/>
      <c r="X670" s="87"/>
      <c r="Y670" s="87"/>
      <c r="Z670" s="87"/>
      <c r="AA670" s="87"/>
      <c r="AB670" s="87"/>
      <c r="AG670" s="96"/>
      <c r="AH670" s="96"/>
      <c r="AI670" s="87"/>
    </row>
    <row r="671" spans="2:35" x14ac:dyDescent="0.25">
      <c r="B671" s="206">
        <v>41695.666666666664</v>
      </c>
      <c r="C671" s="85">
        <v>5.15</v>
      </c>
      <c r="D671" s="86">
        <v>5.15</v>
      </c>
      <c r="E671" s="86"/>
      <c r="F671" s="87"/>
      <c r="G671" s="87"/>
      <c r="H671" s="87"/>
      <c r="I671" s="87"/>
      <c r="J671" s="96"/>
      <c r="K671" s="87"/>
      <c r="L671" s="87"/>
      <c r="M671" s="87"/>
      <c r="N671" s="87"/>
      <c r="O671" s="87"/>
      <c r="P671" s="94"/>
      <c r="Q671" s="94"/>
      <c r="R671" s="87"/>
      <c r="S671" s="87"/>
      <c r="T671" s="87"/>
      <c r="U671" s="87"/>
      <c r="V671" s="87"/>
      <c r="W671" s="87"/>
      <c r="X671" s="87"/>
      <c r="Y671" s="87"/>
      <c r="Z671" s="87"/>
      <c r="AA671" s="87"/>
      <c r="AB671" s="87"/>
      <c r="AG671" s="96"/>
      <c r="AH671" s="96"/>
      <c r="AI671" s="87"/>
    </row>
    <row r="672" spans="2:35" x14ac:dyDescent="0.25">
      <c r="B672" s="206">
        <v>41695.75</v>
      </c>
      <c r="C672" s="85">
        <v>5.3</v>
      </c>
      <c r="D672" s="86"/>
      <c r="E672" s="86"/>
      <c r="F672" s="87"/>
      <c r="G672" s="87"/>
      <c r="H672" s="87"/>
      <c r="I672" s="87"/>
      <c r="J672" s="96"/>
      <c r="K672" s="87"/>
      <c r="L672" s="87"/>
      <c r="M672" s="87"/>
      <c r="N672" s="87"/>
      <c r="O672" s="87"/>
      <c r="P672" s="94"/>
      <c r="Q672" s="94"/>
      <c r="R672" s="87"/>
      <c r="S672" s="87"/>
      <c r="T672" s="87"/>
      <c r="U672" s="87"/>
      <c r="V672" s="87"/>
      <c r="W672" s="87"/>
      <c r="X672" s="87"/>
      <c r="Y672" s="87"/>
      <c r="Z672" s="87"/>
      <c r="AA672" s="87"/>
      <c r="AB672" s="87"/>
      <c r="AG672" s="96"/>
      <c r="AH672" s="96"/>
      <c r="AI672" s="87"/>
    </row>
    <row r="673" spans="2:35" x14ac:dyDescent="0.25">
      <c r="B673" s="206">
        <v>41695.833333333336</v>
      </c>
      <c r="C673" s="85">
        <v>5.31</v>
      </c>
      <c r="D673" s="86"/>
      <c r="E673" s="86"/>
      <c r="F673" s="87"/>
      <c r="G673" s="87"/>
      <c r="H673" s="87"/>
      <c r="I673" s="87"/>
      <c r="J673" s="96"/>
      <c r="K673" s="87"/>
      <c r="L673" s="87"/>
      <c r="M673" s="87"/>
      <c r="N673" s="87"/>
      <c r="O673" s="87"/>
      <c r="P673" s="94"/>
      <c r="Q673" s="94"/>
      <c r="R673" s="87"/>
      <c r="S673" s="87"/>
      <c r="T673" s="87"/>
      <c r="U673" s="87"/>
      <c r="V673" s="87"/>
      <c r="W673" s="87"/>
      <c r="X673" s="87"/>
      <c r="Y673" s="87"/>
      <c r="Z673" s="87"/>
      <c r="AA673" s="87"/>
      <c r="AB673" s="87"/>
      <c r="AG673" s="96"/>
      <c r="AH673" s="96"/>
      <c r="AI673" s="87"/>
    </row>
    <row r="674" spans="2:35" x14ac:dyDescent="0.25">
      <c r="B674" s="206">
        <v>41695.916666666664</v>
      </c>
      <c r="C674" s="85">
        <v>5.3</v>
      </c>
      <c r="D674" s="86"/>
      <c r="E674" s="86"/>
      <c r="F674" s="87"/>
      <c r="G674" s="87"/>
      <c r="H674" s="87"/>
      <c r="I674" s="87"/>
      <c r="J674" s="96"/>
      <c r="K674" s="87"/>
      <c r="L674" s="87"/>
      <c r="M674" s="87"/>
      <c r="N674" s="87"/>
      <c r="O674" s="87"/>
      <c r="P674" s="94"/>
      <c r="Q674" s="94"/>
      <c r="R674" s="87"/>
      <c r="S674" s="87"/>
      <c r="T674" s="87"/>
      <c r="U674" s="87"/>
      <c r="V674" s="87"/>
      <c r="W674" s="87"/>
      <c r="X674" s="87"/>
      <c r="Y674" s="87"/>
      <c r="Z674" s="87"/>
      <c r="AA674" s="87"/>
      <c r="AB674" s="87"/>
      <c r="AG674" s="96"/>
      <c r="AH674" s="96"/>
      <c r="AI674" s="87"/>
    </row>
    <row r="675" spans="2:35" x14ac:dyDescent="0.25">
      <c r="B675" s="206">
        <v>41696</v>
      </c>
      <c r="C675" s="85">
        <v>5.3</v>
      </c>
      <c r="D675" s="86"/>
      <c r="E675" s="86"/>
      <c r="F675" s="87"/>
      <c r="G675" s="87"/>
      <c r="H675" s="87"/>
      <c r="I675" s="87"/>
      <c r="J675" s="96"/>
      <c r="K675" s="87"/>
      <c r="L675" s="87"/>
      <c r="M675" s="87"/>
      <c r="N675" s="87"/>
      <c r="O675" s="87"/>
      <c r="P675" s="94"/>
      <c r="Q675" s="94"/>
      <c r="R675" s="87"/>
      <c r="S675" s="87"/>
      <c r="T675" s="87"/>
      <c r="U675" s="87"/>
      <c r="V675" s="87"/>
      <c r="W675" s="87"/>
      <c r="X675" s="87"/>
      <c r="Y675" s="87"/>
      <c r="Z675" s="87"/>
      <c r="AA675" s="87"/>
      <c r="AB675" s="87"/>
      <c r="AG675" s="96"/>
      <c r="AH675" s="96"/>
      <c r="AI675" s="87"/>
    </row>
    <row r="676" spans="2:35" x14ac:dyDescent="0.25">
      <c r="B676" s="206">
        <v>41696.083333333336</v>
      </c>
      <c r="C676" s="85">
        <v>5.29</v>
      </c>
      <c r="D676" s="86"/>
      <c r="E676" s="86"/>
      <c r="F676" s="87"/>
      <c r="G676" s="87"/>
      <c r="H676" s="87"/>
      <c r="I676" s="87"/>
      <c r="J676" s="96"/>
      <c r="K676" s="87"/>
      <c r="L676" s="87"/>
      <c r="M676" s="87"/>
      <c r="N676" s="87"/>
      <c r="O676" s="87"/>
      <c r="P676" s="94"/>
      <c r="Q676" s="94"/>
      <c r="R676" s="87"/>
      <c r="S676" s="87"/>
      <c r="T676" s="87"/>
      <c r="U676" s="87"/>
      <c r="V676" s="87"/>
      <c r="W676" s="87"/>
      <c r="X676" s="87"/>
      <c r="Y676" s="87"/>
      <c r="Z676" s="87"/>
      <c r="AA676" s="87"/>
      <c r="AB676" s="87"/>
      <c r="AG676" s="96"/>
      <c r="AH676" s="96"/>
      <c r="AI676" s="87"/>
    </row>
    <row r="677" spans="2:35" x14ac:dyDescent="0.25">
      <c r="B677" s="206">
        <v>41696.166666666664</v>
      </c>
      <c r="C677" s="85">
        <v>5.3</v>
      </c>
      <c r="D677" s="86"/>
      <c r="E677" s="86"/>
      <c r="F677" s="87"/>
      <c r="G677" s="87"/>
      <c r="H677" s="87"/>
      <c r="I677" s="87"/>
      <c r="J677" s="96"/>
      <c r="K677" s="87"/>
      <c r="L677" s="87"/>
      <c r="M677" s="87"/>
      <c r="N677" s="87"/>
      <c r="O677" s="87"/>
      <c r="P677" s="94"/>
      <c r="Q677" s="94"/>
      <c r="R677" s="87"/>
      <c r="S677" s="87"/>
      <c r="T677" s="87"/>
      <c r="U677" s="87"/>
      <c r="V677" s="87"/>
      <c r="W677" s="87"/>
      <c r="X677" s="87"/>
      <c r="Y677" s="87"/>
      <c r="Z677" s="87"/>
      <c r="AA677" s="87"/>
      <c r="AB677" s="87"/>
      <c r="AG677" s="96"/>
      <c r="AH677" s="96"/>
      <c r="AI677" s="87"/>
    </row>
    <row r="678" spans="2:35" x14ac:dyDescent="0.25">
      <c r="B678" s="206">
        <v>41696.25</v>
      </c>
      <c r="C678" s="85">
        <v>5.31</v>
      </c>
      <c r="D678" s="86"/>
      <c r="E678" s="86"/>
      <c r="F678" s="87"/>
      <c r="G678" s="87"/>
      <c r="H678" s="87"/>
      <c r="I678" s="87"/>
      <c r="J678" s="96"/>
      <c r="K678" s="87"/>
      <c r="L678" s="87"/>
      <c r="M678" s="87"/>
      <c r="N678" s="87"/>
      <c r="O678" s="87"/>
      <c r="P678" s="94"/>
      <c r="Q678" s="94"/>
      <c r="R678" s="87"/>
      <c r="S678" s="87"/>
      <c r="T678" s="87"/>
      <c r="U678" s="87"/>
      <c r="V678" s="87"/>
      <c r="W678" s="87"/>
      <c r="X678" s="87"/>
      <c r="Y678" s="87"/>
      <c r="Z678" s="87"/>
      <c r="AA678" s="87"/>
      <c r="AB678" s="87"/>
      <c r="AG678" s="96"/>
      <c r="AH678" s="96"/>
      <c r="AI678" s="87"/>
    </row>
    <row r="679" spans="2:35" x14ac:dyDescent="0.25">
      <c r="B679" s="206">
        <v>41696.333333333336</v>
      </c>
      <c r="C679" s="85">
        <v>5.31</v>
      </c>
      <c r="D679" s="86"/>
      <c r="E679" s="86"/>
      <c r="F679" s="87"/>
      <c r="G679" s="87"/>
      <c r="H679" s="87"/>
      <c r="I679" s="87"/>
      <c r="J679" s="96"/>
      <c r="K679" s="87"/>
      <c r="L679" s="87"/>
      <c r="M679" s="87"/>
      <c r="N679" s="87"/>
      <c r="O679" s="87"/>
      <c r="P679" s="94"/>
      <c r="Q679" s="94"/>
      <c r="R679" s="87"/>
      <c r="S679" s="87"/>
      <c r="T679" s="87"/>
      <c r="U679" s="87"/>
      <c r="V679" s="87"/>
      <c r="W679" s="87"/>
      <c r="X679" s="87"/>
      <c r="Y679" s="87"/>
      <c r="Z679" s="87"/>
      <c r="AA679" s="87"/>
      <c r="AB679" s="87"/>
      <c r="AG679" s="96"/>
      <c r="AH679" s="96"/>
      <c r="AI679" s="87"/>
    </row>
    <row r="680" spans="2:35" x14ac:dyDescent="0.25">
      <c r="B680" s="206">
        <v>41696.416666666664</v>
      </c>
      <c r="C680" s="85">
        <v>5.31</v>
      </c>
      <c r="D680" s="86"/>
      <c r="E680" s="86"/>
      <c r="F680" s="87"/>
      <c r="G680" s="87"/>
      <c r="H680" s="87"/>
      <c r="I680" s="87"/>
      <c r="J680" s="96"/>
      <c r="K680" s="87"/>
      <c r="L680" s="87"/>
      <c r="M680" s="87"/>
      <c r="N680" s="87"/>
      <c r="O680" s="87"/>
      <c r="P680" s="94"/>
      <c r="Q680" s="94"/>
      <c r="R680" s="87"/>
      <c r="S680" s="87"/>
      <c r="T680" s="87"/>
      <c r="U680" s="87"/>
      <c r="V680" s="87"/>
      <c r="W680" s="87"/>
      <c r="X680" s="87"/>
      <c r="Y680" s="87"/>
      <c r="Z680" s="87"/>
      <c r="AA680" s="87"/>
      <c r="AB680" s="87"/>
      <c r="AG680" s="96"/>
      <c r="AH680" s="96"/>
      <c r="AI680" s="87"/>
    </row>
    <row r="681" spans="2:35" x14ac:dyDescent="0.25">
      <c r="B681" s="206">
        <v>41696.5</v>
      </c>
      <c r="C681" s="85">
        <v>5.3</v>
      </c>
      <c r="D681" s="86"/>
      <c r="E681" s="86"/>
      <c r="F681" s="87"/>
      <c r="G681" s="87"/>
      <c r="H681" s="87"/>
      <c r="I681" s="87"/>
      <c r="J681" s="96"/>
      <c r="K681" s="87"/>
      <c r="L681" s="87"/>
      <c r="M681" s="87"/>
      <c r="N681" s="87"/>
      <c r="O681" s="87"/>
      <c r="P681" s="94"/>
      <c r="Q681" s="94"/>
      <c r="R681" s="87"/>
      <c r="S681" s="87"/>
      <c r="T681" s="87"/>
      <c r="U681" s="87"/>
      <c r="V681" s="87"/>
      <c r="W681" s="87"/>
      <c r="X681" s="87"/>
      <c r="Y681" s="87"/>
      <c r="Z681" s="87"/>
      <c r="AA681" s="87"/>
      <c r="AB681" s="87"/>
      <c r="AG681" s="96"/>
      <c r="AH681" s="96"/>
      <c r="AI681" s="87"/>
    </row>
    <row r="682" spans="2:35" x14ac:dyDescent="0.25">
      <c r="B682" s="206">
        <v>41696.583333333336</v>
      </c>
      <c r="C682" s="85">
        <v>5.3</v>
      </c>
      <c r="D682" s="86"/>
      <c r="E682" s="86"/>
      <c r="F682" s="87"/>
      <c r="G682" s="87"/>
      <c r="H682" s="87"/>
      <c r="I682" s="87"/>
      <c r="J682" s="96"/>
      <c r="K682" s="87"/>
      <c r="L682" s="87"/>
      <c r="M682" s="87"/>
      <c r="N682" s="87"/>
      <c r="O682" s="87"/>
      <c r="P682" s="94"/>
      <c r="Q682" s="94"/>
      <c r="R682" s="87"/>
      <c r="S682" s="87"/>
      <c r="T682" s="87"/>
      <c r="U682" s="87"/>
      <c r="V682" s="87"/>
      <c r="W682" s="87"/>
      <c r="X682" s="87"/>
      <c r="Y682" s="87"/>
      <c r="Z682" s="87"/>
      <c r="AA682" s="87"/>
      <c r="AB682" s="87"/>
      <c r="AG682" s="96"/>
      <c r="AH682" s="96"/>
      <c r="AI682" s="87"/>
    </row>
    <row r="683" spans="2:35" x14ac:dyDescent="0.25">
      <c r="B683" s="206">
        <v>41696.666666666664</v>
      </c>
      <c r="C683" s="85">
        <v>5.33</v>
      </c>
      <c r="D683" s="86"/>
      <c r="E683" s="86"/>
      <c r="F683" s="87"/>
      <c r="G683" s="87"/>
      <c r="H683" s="87"/>
      <c r="I683" s="87"/>
      <c r="J683" s="96"/>
      <c r="K683" s="87"/>
      <c r="L683" s="87"/>
      <c r="M683" s="87"/>
      <c r="N683" s="87"/>
      <c r="O683" s="87"/>
      <c r="P683" s="94"/>
      <c r="Q683" s="94"/>
      <c r="R683" s="87"/>
      <c r="S683" s="87"/>
      <c r="T683" s="87"/>
      <c r="U683" s="87"/>
      <c r="V683" s="87"/>
      <c r="W683" s="87"/>
      <c r="X683" s="87"/>
      <c r="Y683" s="87"/>
      <c r="Z683" s="87"/>
      <c r="AA683" s="87"/>
      <c r="AB683" s="87"/>
      <c r="AG683" s="96"/>
      <c r="AH683" s="96"/>
      <c r="AI683" s="87"/>
    </row>
    <row r="684" spans="2:35" x14ac:dyDescent="0.25">
      <c r="B684" s="206">
        <v>41696.75</v>
      </c>
      <c r="C684" s="85">
        <v>5.33</v>
      </c>
      <c r="D684" s="86"/>
      <c r="E684" s="86"/>
      <c r="F684" s="87"/>
      <c r="G684" s="87"/>
      <c r="H684" s="87"/>
      <c r="I684" s="87"/>
      <c r="J684" s="96"/>
      <c r="K684" s="87"/>
      <c r="L684" s="87"/>
      <c r="M684" s="87"/>
      <c r="N684" s="87"/>
      <c r="O684" s="87"/>
      <c r="P684" s="94"/>
      <c r="Q684" s="94"/>
      <c r="R684" s="87"/>
      <c r="S684" s="87"/>
      <c r="T684" s="87"/>
      <c r="U684" s="87"/>
      <c r="V684" s="87"/>
      <c r="W684" s="87"/>
      <c r="X684" s="87"/>
      <c r="Y684" s="87"/>
      <c r="Z684" s="87"/>
      <c r="AA684" s="87"/>
      <c r="AB684" s="87"/>
      <c r="AG684" s="96"/>
      <c r="AH684" s="96"/>
      <c r="AI684" s="87"/>
    </row>
    <row r="685" spans="2:35" x14ac:dyDescent="0.25">
      <c r="B685" s="206">
        <v>41696.833333333336</v>
      </c>
      <c r="C685" s="85">
        <v>5.34</v>
      </c>
      <c r="D685" s="86"/>
      <c r="E685" s="86"/>
      <c r="F685" s="87"/>
      <c r="G685" s="87"/>
      <c r="H685" s="87"/>
      <c r="I685" s="87"/>
      <c r="J685" s="96"/>
      <c r="K685" s="87"/>
      <c r="L685" s="87"/>
      <c r="M685" s="87"/>
      <c r="N685" s="87"/>
      <c r="O685" s="87"/>
      <c r="P685" s="94"/>
      <c r="Q685" s="94"/>
      <c r="R685" s="87"/>
      <c r="S685" s="87"/>
      <c r="T685" s="87"/>
      <c r="U685" s="87"/>
      <c r="V685" s="87"/>
      <c r="W685" s="87"/>
      <c r="X685" s="87"/>
      <c r="Y685" s="87"/>
      <c r="Z685" s="87"/>
      <c r="AA685" s="87"/>
      <c r="AB685" s="87"/>
      <c r="AG685" s="96"/>
      <c r="AH685" s="96"/>
      <c r="AI685" s="87"/>
    </row>
    <row r="686" spans="2:35" x14ac:dyDescent="0.25">
      <c r="B686" s="206">
        <v>41696.916666666664</v>
      </c>
      <c r="C686" s="85">
        <v>5.35</v>
      </c>
      <c r="D686" s="86"/>
      <c r="E686" s="86"/>
      <c r="F686" s="87"/>
      <c r="G686" s="87"/>
      <c r="H686" s="87"/>
      <c r="I686" s="87"/>
      <c r="J686" s="96"/>
      <c r="K686" s="87"/>
      <c r="L686" s="87"/>
      <c r="M686" s="87"/>
      <c r="N686" s="87"/>
      <c r="O686" s="87"/>
      <c r="P686" s="94"/>
      <c r="Q686" s="94"/>
      <c r="R686" s="87"/>
      <c r="S686" s="87"/>
      <c r="T686" s="87"/>
      <c r="U686" s="87"/>
      <c r="V686" s="87"/>
      <c r="W686" s="87"/>
      <c r="X686" s="87"/>
      <c r="Y686" s="87"/>
      <c r="Z686" s="87"/>
      <c r="AA686" s="87"/>
      <c r="AB686" s="87"/>
      <c r="AG686" s="96"/>
      <c r="AH686" s="96"/>
      <c r="AI686" s="87"/>
    </row>
    <row r="687" spans="2:35" x14ac:dyDescent="0.25">
      <c r="B687" s="206">
        <v>41697</v>
      </c>
      <c r="C687" s="85">
        <v>5.35</v>
      </c>
      <c r="D687" s="86"/>
      <c r="E687" s="86"/>
      <c r="F687" s="87"/>
      <c r="G687" s="87"/>
      <c r="H687" s="87"/>
      <c r="I687" s="87"/>
      <c r="J687" s="96"/>
      <c r="K687" s="87"/>
      <c r="L687" s="87"/>
      <c r="M687" s="87"/>
      <c r="N687" s="87"/>
      <c r="O687" s="87"/>
      <c r="P687" s="94"/>
      <c r="Q687" s="94"/>
      <c r="R687" s="87"/>
      <c r="S687" s="87"/>
      <c r="T687" s="87"/>
      <c r="U687" s="87"/>
      <c r="V687" s="87"/>
      <c r="W687" s="87"/>
      <c r="X687" s="87"/>
      <c r="Y687" s="87"/>
      <c r="Z687" s="87"/>
      <c r="AA687" s="87"/>
      <c r="AB687" s="87"/>
      <c r="AG687" s="96"/>
      <c r="AH687" s="96"/>
      <c r="AI687" s="87"/>
    </row>
    <row r="688" spans="2:35" x14ac:dyDescent="0.25">
      <c r="B688" s="206">
        <v>41697.083333333336</v>
      </c>
      <c r="C688" s="85">
        <v>5.36</v>
      </c>
      <c r="D688" s="86"/>
      <c r="E688" s="86"/>
      <c r="F688" s="87"/>
      <c r="G688" s="87"/>
      <c r="H688" s="87"/>
      <c r="I688" s="87"/>
      <c r="J688" s="96"/>
      <c r="K688" s="87"/>
      <c r="L688" s="87"/>
      <c r="M688" s="87"/>
      <c r="N688" s="87"/>
      <c r="O688" s="87"/>
      <c r="P688" s="94"/>
      <c r="Q688" s="94"/>
      <c r="R688" s="87"/>
      <c r="S688" s="87"/>
      <c r="T688" s="87"/>
      <c r="U688" s="87"/>
      <c r="V688" s="87"/>
      <c r="W688" s="87"/>
      <c r="X688" s="87"/>
      <c r="Y688" s="87"/>
      <c r="Z688" s="87"/>
      <c r="AA688" s="87"/>
      <c r="AB688" s="87"/>
      <c r="AG688" s="96"/>
      <c r="AH688" s="96"/>
      <c r="AI688" s="87"/>
    </row>
    <row r="689" spans="2:35" x14ac:dyDescent="0.25">
      <c r="B689" s="206">
        <v>41697.166666666664</v>
      </c>
      <c r="C689" s="85">
        <v>5.38</v>
      </c>
      <c r="D689" s="86"/>
      <c r="E689" s="86"/>
      <c r="F689" s="87"/>
      <c r="G689" s="87"/>
      <c r="H689" s="87"/>
      <c r="I689" s="87"/>
      <c r="J689" s="96"/>
      <c r="K689" s="87"/>
      <c r="L689" s="87"/>
      <c r="M689" s="87"/>
      <c r="N689" s="87"/>
      <c r="O689" s="87"/>
      <c r="P689" s="94"/>
      <c r="Q689" s="94"/>
      <c r="R689" s="87"/>
      <c r="S689" s="87"/>
      <c r="T689" s="87"/>
      <c r="U689" s="87"/>
      <c r="V689" s="87"/>
      <c r="W689" s="87"/>
      <c r="X689" s="87"/>
      <c r="Y689" s="87"/>
      <c r="Z689" s="87"/>
      <c r="AA689" s="87"/>
      <c r="AB689" s="87"/>
      <c r="AG689" s="96"/>
      <c r="AH689" s="96"/>
      <c r="AI689" s="87"/>
    </row>
    <row r="690" spans="2:35" x14ac:dyDescent="0.25">
      <c r="B690" s="206">
        <v>41697.25</v>
      </c>
      <c r="C690" s="85">
        <v>5.39</v>
      </c>
      <c r="D690" s="86"/>
      <c r="E690" s="86"/>
      <c r="F690" s="87"/>
      <c r="G690" s="87"/>
      <c r="H690" s="87"/>
      <c r="I690" s="87"/>
      <c r="J690" s="96"/>
      <c r="K690" s="87"/>
      <c r="L690" s="87"/>
      <c r="M690" s="87"/>
      <c r="N690" s="87"/>
      <c r="O690" s="87"/>
      <c r="P690" s="94"/>
      <c r="Q690" s="94"/>
      <c r="R690" s="87"/>
      <c r="S690" s="87"/>
      <c r="T690" s="87"/>
      <c r="U690" s="87"/>
      <c r="V690" s="87"/>
      <c r="W690" s="87"/>
      <c r="X690" s="87"/>
      <c r="Y690" s="87"/>
      <c r="Z690" s="87"/>
      <c r="AA690" s="87"/>
      <c r="AB690" s="87"/>
      <c r="AG690" s="96"/>
      <c r="AH690" s="96"/>
      <c r="AI690" s="87"/>
    </row>
    <row r="691" spans="2:35" x14ac:dyDescent="0.25">
      <c r="B691" s="206">
        <v>41697.333333333336</v>
      </c>
      <c r="C691" s="85">
        <v>5.39</v>
      </c>
      <c r="D691" s="86"/>
      <c r="E691" s="86"/>
      <c r="F691" s="87"/>
      <c r="G691" s="87"/>
      <c r="H691" s="87"/>
      <c r="I691" s="87"/>
      <c r="J691" s="96"/>
      <c r="K691" s="87"/>
      <c r="L691" s="87"/>
      <c r="M691" s="87"/>
      <c r="N691" s="87"/>
      <c r="O691" s="87"/>
      <c r="P691" s="94"/>
      <c r="Q691" s="94"/>
      <c r="R691" s="87"/>
      <c r="S691" s="87"/>
      <c r="T691" s="87"/>
      <c r="U691" s="87"/>
      <c r="V691" s="87"/>
      <c r="W691" s="87"/>
      <c r="X691" s="87"/>
      <c r="Y691" s="87"/>
      <c r="Z691" s="87"/>
      <c r="AA691" s="87"/>
      <c r="AB691" s="87"/>
      <c r="AG691" s="96"/>
      <c r="AH691" s="96"/>
      <c r="AI691" s="87"/>
    </row>
    <row r="692" spans="2:35" x14ac:dyDescent="0.25">
      <c r="B692" s="206">
        <v>41697.416666666664</v>
      </c>
      <c r="C692" s="85">
        <v>5.4</v>
      </c>
      <c r="D692" s="86"/>
      <c r="E692" s="86"/>
      <c r="F692" s="87"/>
      <c r="G692" s="87"/>
      <c r="H692" s="87"/>
      <c r="I692" s="87"/>
      <c r="J692" s="96"/>
      <c r="K692" s="87"/>
      <c r="L692" s="87"/>
      <c r="M692" s="87"/>
      <c r="N692" s="87"/>
      <c r="O692" s="87"/>
      <c r="P692" s="94"/>
      <c r="Q692" s="94"/>
      <c r="R692" s="87"/>
      <c r="S692" s="87"/>
      <c r="T692" s="87"/>
      <c r="U692" s="87"/>
      <c r="V692" s="87"/>
      <c r="W692" s="87"/>
      <c r="X692" s="87"/>
      <c r="Y692" s="87"/>
      <c r="Z692" s="87"/>
      <c r="AA692" s="87"/>
      <c r="AB692" s="87"/>
      <c r="AG692" s="96"/>
      <c r="AH692" s="96"/>
      <c r="AI692" s="87"/>
    </row>
    <row r="693" spans="2:35" x14ac:dyDescent="0.25">
      <c r="B693" s="206">
        <v>41697.5</v>
      </c>
      <c r="C693" s="85">
        <v>5.4</v>
      </c>
      <c r="D693" s="86"/>
      <c r="E693" s="86"/>
      <c r="F693" s="87"/>
      <c r="G693" s="87"/>
      <c r="H693" s="87"/>
      <c r="I693" s="87"/>
      <c r="J693" s="96"/>
      <c r="K693" s="87"/>
      <c r="L693" s="87"/>
      <c r="M693" s="87"/>
      <c r="N693" s="87"/>
      <c r="O693" s="87"/>
      <c r="P693" s="94"/>
      <c r="Q693" s="94"/>
      <c r="R693" s="87"/>
      <c r="S693" s="87"/>
      <c r="T693" s="87"/>
      <c r="U693" s="87"/>
      <c r="V693" s="87"/>
      <c r="W693" s="87"/>
      <c r="X693" s="87"/>
      <c r="Y693" s="87"/>
      <c r="Z693" s="87"/>
      <c r="AA693" s="87"/>
      <c r="AB693" s="87"/>
      <c r="AG693" s="96"/>
      <c r="AH693" s="96"/>
      <c r="AI693" s="87"/>
    </row>
    <row r="694" spans="2:35" x14ac:dyDescent="0.25">
      <c r="B694" s="206">
        <v>41697.583333333336</v>
      </c>
      <c r="C694" s="85">
        <v>5.4</v>
      </c>
      <c r="D694" s="86"/>
      <c r="E694" s="86"/>
      <c r="F694" s="87"/>
      <c r="G694" s="87"/>
      <c r="H694" s="87"/>
      <c r="I694" s="87"/>
      <c r="J694" s="96"/>
      <c r="K694" s="87"/>
      <c r="L694" s="87"/>
      <c r="M694" s="87"/>
      <c r="N694" s="87"/>
      <c r="O694" s="87"/>
      <c r="P694" s="94"/>
      <c r="Q694" s="94"/>
      <c r="R694" s="87"/>
      <c r="S694" s="87"/>
      <c r="T694" s="87"/>
      <c r="U694" s="87"/>
      <c r="V694" s="87"/>
      <c r="W694" s="87"/>
      <c r="X694" s="87"/>
      <c r="Y694" s="87"/>
      <c r="Z694" s="87"/>
      <c r="AA694" s="87"/>
      <c r="AB694" s="87"/>
      <c r="AG694" s="96"/>
      <c r="AH694" s="96"/>
      <c r="AI694" s="87"/>
    </row>
    <row r="695" spans="2:35" x14ac:dyDescent="0.25">
      <c r="B695" s="206">
        <v>41697.666666666664</v>
      </c>
      <c r="C695" s="85">
        <v>5.4</v>
      </c>
      <c r="D695" s="86"/>
      <c r="E695" s="86"/>
      <c r="F695" s="87"/>
      <c r="G695" s="87"/>
      <c r="H695" s="87"/>
      <c r="I695" s="87"/>
      <c r="J695" s="96"/>
      <c r="K695" s="87"/>
      <c r="L695" s="87"/>
      <c r="M695" s="87"/>
      <c r="N695" s="87"/>
      <c r="O695" s="87"/>
      <c r="P695" s="94"/>
      <c r="Q695" s="94"/>
      <c r="R695" s="87"/>
      <c r="S695" s="87"/>
      <c r="T695" s="87"/>
      <c r="U695" s="87"/>
      <c r="V695" s="87"/>
      <c r="W695" s="87"/>
      <c r="X695" s="87"/>
      <c r="Y695" s="87"/>
      <c r="Z695" s="87"/>
      <c r="AA695" s="87"/>
      <c r="AB695" s="87"/>
      <c r="AG695" s="96"/>
      <c r="AH695" s="96"/>
      <c r="AI695" s="87"/>
    </row>
    <row r="696" spans="2:35" x14ac:dyDescent="0.25">
      <c r="B696" s="206">
        <v>41697.75</v>
      </c>
      <c r="C696" s="85">
        <v>5.39</v>
      </c>
      <c r="D696" s="86"/>
      <c r="E696" s="86"/>
      <c r="F696" s="87"/>
      <c r="G696" s="87"/>
      <c r="H696" s="87"/>
      <c r="I696" s="87"/>
      <c r="J696" s="96"/>
      <c r="K696" s="87"/>
      <c r="L696" s="87"/>
      <c r="M696" s="87"/>
      <c r="N696" s="87"/>
      <c r="O696" s="87"/>
      <c r="P696" s="94"/>
      <c r="Q696" s="94"/>
      <c r="R696" s="87"/>
      <c r="S696" s="87"/>
      <c r="T696" s="87"/>
      <c r="U696" s="87"/>
      <c r="V696" s="87"/>
      <c r="W696" s="87"/>
      <c r="X696" s="87"/>
      <c r="Y696" s="87"/>
      <c r="Z696" s="87"/>
      <c r="AA696" s="87"/>
      <c r="AB696" s="87"/>
      <c r="AG696" s="96"/>
      <c r="AH696" s="96"/>
      <c r="AI696" s="87"/>
    </row>
    <row r="697" spans="2:35" x14ac:dyDescent="0.25">
      <c r="B697" s="206">
        <v>41697.833333333336</v>
      </c>
      <c r="C697" s="85">
        <v>5.39</v>
      </c>
      <c r="D697" s="86"/>
      <c r="E697" s="86"/>
      <c r="F697" s="87"/>
      <c r="G697" s="87"/>
      <c r="H697" s="87"/>
      <c r="I697" s="87"/>
      <c r="J697" s="96"/>
      <c r="K697" s="87"/>
      <c r="L697" s="87"/>
      <c r="M697" s="87"/>
      <c r="N697" s="87"/>
      <c r="O697" s="87"/>
      <c r="P697" s="94"/>
      <c r="Q697" s="94"/>
      <c r="R697" s="87"/>
      <c r="S697" s="87"/>
      <c r="T697" s="87"/>
      <c r="U697" s="87"/>
      <c r="V697" s="87"/>
      <c r="W697" s="87"/>
      <c r="X697" s="87"/>
      <c r="Y697" s="87"/>
      <c r="Z697" s="87"/>
      <c r="AA697" s="87"/>
      <c r="AB697" s="87"/>
      <c r="AG697" s="96"/>
      <c r="AH697" s="96"/>
      <c r="AI697" s="87"/>
    </row>
    <row r="698" spans="2:35" x14ac:dyDescent="0.25">
      <c r="B698" s="206">
        <v>41697.916666666664</v>
      </c>
      <c r="C698" s="85">
        <v>5.39</v>
      </c>
      <c r="D698" s="86"/>
      <c r="E698" s="86"/>
      <c r="F698" s="87"/>
      <c r="G698" s="87"/>
      <c r="H698" s="87"/>
      <c r="I698" s="87"/>
      <c r="J698" s="96"/>
      <c r="K698" s="87"/>
      <c r="L698" s="87"/>
      <c r="M698" s="87"/>
      <c r="N698" s="87"/>
      <c r="O698" s="87"/>
      <c r="P698" s="94"/>
      <c r="Q698" s="94"/>
      <c r="R698" s="87"/>
      <c r="S698" s="87"/>
      <c r="T698" s="87"/>
      <c r="U698" s="87"/>
      <c r="V698" s="87"/>
      <c r="W698" s="87"/>
      <c r="X698" s="87"/>
      <c r="Y698" s="87"/>
      <c r="Z698" s="87"/>
      <c r="AA698" s="87"/>
      <c r="AB698" s="87"/>
      <c r="AG698" s="96"/>
      <c r="AH698" s="96"/>
      <c r="AI698" s="87"/>
    </row>
    <row r="699" spans="2:35" x14ac:dyDescent="0.25">
      <c r="B699" s="206">
        <v>41698</v>
      </c>
      <c r="C699" s="85">
        <v>5.39</v>
      </c>
      <c r="D699" s="86"/>
      <c r="E699" s="86"/>
      <c r="F699" s="87"/>
      <c r="G699" s="87"/>
      <c r="H699" s="87"/>
      <c r="I699" s="87"/>
      <c r="J699" s="96"/>
      <c r="K699" s="87"/>
      <c r="L699" s="87"/>
      <c r="M699" s="87"/>
      <c r="N699" s="87"/>
      <c r="O699" s="87"/>
      <c r="P699" s="94"/>
      <c r="Q699" s="94"/>
      <c r="R699" s="87"/>
      <c r="S699" s="87"/>
      <c r="T699" s="87"/>
      <c r="U699" s="87"/>
      <c r="V699" s="87"/>
      <c r="W699" s="87"/>
      <c r="X699" s="87"/>
      <c r="Y699" s="87"/>
      <c r="Z699" s="87"/>
      <c r="AA699" s="87"/>
      <c r="AB699" s="87"/>
      <c r="AG699" s="96"/>
      <c r="AH699" s="96"/>
      <c r="AI699" s="87"/>
    </row>
    <row r="700" spans="2:35" x14ac:dyDescent="0.25">
      <c r="B700" s="206">
        <v>41698.083333333336</v>
      </c>
      <c r="C700" s="85">
        <v>5.4</v>
      </c>
      <c r="D700" s="86"/>
      <c r="E700" s="86"/>
      <c r="F700" s="87"/>
      <c r="G700" s="87"/>
      <c r="H700" s="87"/>
      <c r="I700" s="87"/>
      <c r="J700" s="96"/>
      <c r="K700" s="87"/>
      <c r="L700" s="87"/>
      <c r="M700" s="87"/>
      <c r="N700" s="87"/>
      <c r="O700" s="87"/>
      <c r="P700" s="94"/>
      <c r="Q700" s="94"/>
      <c r="R700" s="87"/>
      <c r="S700" s="87"/>
      <c r="T700" s="87"/>
      <c r="U700" s="87"/>
      <c r="V700" s="87"/>
      <c r="W700" s="87"/>
      <c r="X700" s="87"/>
      <c r="Y700" s="87"/>
      <c r="Z700" s="87"/>
      <c r="AA700" s="87"/>
      <c r="AB700" s="87"/>
      <c r="AG700" s="96"/>
      <c r="AH700" s="96"/>
      <c r="AI700" s="87"/>
    </row>
    <row r="701" spans="2:35" x14ac:dyDescent="0.25">
      <c r="B701" s="206">
        <v>41698.166666666664</v>
      </c>
      <c r="C701" s="85">
        <v>5.41</v>
      </c>
      <c r="D701" s="86"/>
      <c r="E701" s="86"/>
      <c r="F701" s="87"/>
      <c r="G701" s="87"/>
      <c r="H701" s="87"/>
      <c r="I701" s="87"/>
      <c r="J701" s="96"/>
      <c r="K701" s="87"/>
      <c r="L701" s="87"/>
      <c r="M701" s="87"/>
      <c r="N701" s="87"/>
      <c r="O701" s="87"/>
      <c r="P701" s="94"/>
      <c r="Q701" s="94"/>
      <c r="R701" s="87"/>
      <c r="S701" s="87"/>
      <c r="T701" s="87"/>
      <c r="U701" s="87"/>
      <c r="V701" s="87"/>
      <c r="W701" s="87"/>
      <c r="X701" s="87"/>
      <c r="Y701" s="87"/>
      <c r="Z701" s="87"/>
      <c r="AA701" s="87"/>
      <c r="AB701" s="87"/>
      <c r="AG701" s="96"/>
      <c r="AH701" s="96"/>
      <c r="AI701" s="87"/>
    </row>
    <row r="702" spans="2:35" x14ac:dyDescent="0.25">
      <c r="B702" s="206">
        <v>41698.25</v>
      </c>
      <c r="C702" s="85">
        <v>5.41</v>
      </c>
      <c r="D702" s="86"/>
      <c r="E702" s="86"/>
      <c r="F702" s="87"/>
      <c r="G702" s="87"/>
      <c r="H702" s="87"/>
      <c r="I702" s="87"/>
      <c r="J702" s="96"/>
      <c r="K702" s="87"/>
      <c r="L702" s="87"/>
      <c r="M702" s="87"/>
      <c r="N702" s="87"/>
      <c r="O702" s="87"/>
      <c r="P702" s="94"/>
      <c r="Q702" s="94"/>
      <c r="R702" s="87"/>
      <c r="S702" s="87"/>
      <c r="T702" s="87"/>
      <c r="U702" s="87"/>
      <c r="V702" s="87"/>
      <c r="W702" s="87"/>
      <c r="X702" s="87"/>
      <c r="Y702" s="87"/>
      <c r="Z702" s="87"/>
      <c r="AA702" s="87"/>
      <c r="AB702" s="87"/>
      <c r="AG702" s="96"/>
      <c r="AH702" s="96"/>
      <c r="AI702" s="87"/>
    </row>
    <row r="703" spans="2:35" x14ac:dyDescent="0.25">
      <c r="B703" s="206">
        <v>41698.333333333336</v>
      </c>
      <c r="C703" s="85">
        <v>5.41</v>
      </c>
      <c r="D703" s="86"/>
      <c r="E703" s="86"/>
      <c r="F703" s="87"/>
      <c r="G703" s="87"/>
      <c r="H703" s="87"/>
      <c r="I703" s="87"/>
      <c r="J703" s="96"/>
      <c r="K703" s="87"/>
      <c r="L703" s="87"/>
      <c r="M703" s="87"/>
      <c r="N703" s="87"/>
      <c r="O703" s="87"/>
      <c r="P703" s="94"/>
      <c r="Q703" s="94"/>
      <c r="R703" s="87"/>
      <c r="S703" s="87"/>
      <c r="T703" s="87"/>
      <c r="U703" s="87"/>
      <c r="V703" s="87"/>
      <c r="W703" s="87"/>
      <c r="X703" s="87"/>
      <c r="Y703" s="87"/>
      <c r="Z703" s="87"/>
      <c r="AA703" s="87"/>
      <c r="AB703" s="87"/>
      <c r="AG703" s="96"/>
      <c r="AH703" s="96"/>
      <c r="AI703" s="87"/>
    </row>
    <row r="704" spans="2:35" x14ac:dyDescent="0.25">
      <c r="B704" s="206">
        <v>41698.416666666664</v>
      </c>
      <c r="C704" s="85">
        <v>5.41</v>
      </c>
      <c r="D704" s="86"/>
      <c r="E704" s="86"/>
      <c r="F704" s="87"/>
      <c r="G704" s="87"/>
      <c r="H704" s="87"/>
      <c r="I704" s="87"/>
      <c r="J704" s="96"/>
      <c r="K704" s="87"/>
      <c r="L704" s="87"/>
      <c r="M704" s="87"/>
      <c r="N704" s="87"/>
      <c r="O704" s="87"/>
      <c r="P704" s="94"/>
      <c r="Q704" s="94"/>
      <c r="R704" s="87"/>
      <c r="S704" s="87"/>
      <c r="T704" s="87"/>
      <c r="U704" s="87"/>
      <c r="V704" s="87"/>
      <c r="W704" s="87"/>
      <c r="X704" s="87"/>
      <c r="Y704" s="87"/>
      <c r="Z704" s="87"/>
      <c r="AA704" s="87"/>
      <c r="AB704" s="87"/>
      <c r="AG704" s="96"/>
      <c r="AH704" s="96"/>
      <c r="AI704" s="87"/>
    </row>
    <row r="705" spans="2:35" x14ac:dyDescent="0.25">
      <c r="B705" s="206">
        <v>41698.5</v>
      </c>
      <c r="C705" s="85">
        <v>5.41</v>
      </c>
      <c r="D705" s="86"/>
      <c r="E705" s="86"/>
      <c r="F705" s="87"/>
      <c r="G705" s="87"/>
      <c r="H705" s="87"/>
      <c r="I705" s="87"/>
      <c r="J705" s="96"/>
      <c r="K705" s="87"/>
      <c r="L705" s="87"/>
      <c r="M705" s="87"/>
      <c r="N705" s="87"/>
      <c r="O705" s="87"/>
      <c r="P705" s="94"/>
      <c r="Q705" s="94"/>
      <c r="R705" s="87"/>
      <c r="S705" s="87"/>
      <c r="T705" s="87"/>
      <c r="U705" s="87"/>
      <c r="V705" s="87"/>
      <c r="W705" s="87"/>
      <c r="X705" s="87"/>
      <c r="Y705" s="87"/>
      <c r="Z705" s="87"/>
      <c r="AA705" s="87"/>
      <c r="AB705" s="87"/>
      <c r="AG705" s="96"/>
      <c r="AH705" s="96"/>
      <c r="AI705" s="87"/>
    </row>
    <row r="706" spans="2:35" x14ac:dyDescent="0.25">
      <c r="B706" s="206">
        <v>41698.583333333336</v>
      </c>
      <c r="C706" s="85">
        <v>5.43</v>
      </c>
      <c r="D706" s="86"/>
      <c r="E706" s="86"/>
      <c r="F706" s="87"/>
      <c r="G706" s="87"/>
      <c r="H706" s="87"/>
      <c r="I706" s="87"/>
      <c r="J706" s="96"/>
      <c r="K706" s="87"/>
      <c r="L706" s="87"/>
      <c r="M706" s="87"/>
      <c r="N706" s="87"/>
      <c r="O706" s="87"/>
      <c r="P706" s="94"/>
      <c r="Q706" s="94"/>
      <c r="R706" s="87"/>
      <c r="S706" s="87"/>
      <c r="T706" s="87"/>
      <c r="U706" s="87"/>
      <c r="V706" s="87"/>
      <c r="W706" s="87"/>
      <c r="X706" s="87"/>
      <c r="Y706" s="87"/>
      <c r="Z706" s="87"/>
      <c r="AA706" s="87"/>
      <c r="AB706" s="87"/>
      <c r="AG706" s="96"/>
      <c r="AH706" s="96"/>
      <c r="AI706" s="87"/>
    </row>
    <row r="707" spans="2:35" x14ac:dyDescent="0.25">
      <c r="B707" s="206">
        <v>41698.666666666664</v>
      </c>
      <c r="C707" s="85">
        <v>5.43</v>
      </c>
      <c r="D707" s="86"/>
      <c r="E707" s="86"/>
      <c r="F707" s="87"/>
      <c r="G707" s="87"/>
      <c r="H707" s="87"/>
      <c r="I707" s="87"/>
      <c r="J707" s="96"/>
      <c r="K707" s="87"/>
      <c r="L707" s="87"/>
      <c r="M707" s="87"/>
      <c r="N707" s="87"/>
      <c r="O707" s="87"/>
      <c r="P707" s="94"/>
      <c r="Q707" s="94"/>
      <c r="R707" s="87"/>
      <c r="S707" s="87"/>
      <c r="T707" s="87"/>
      <c r="U707" s="87"/>
      <c r="V707" s="87"/>
      <c r="W707" s="87"/>
      <c r="X707" s="87"/>
      <c r="Y707" s="87"/>
      <c r="Z707" s="87"/>
      <c r="AA707" s="87"/>
      <c r="AB707" s="87"/>
      <c r="AG707" s="96"/>
      <c r="AH707" s="96"/>
      <c r="AI707" s="87"/>
    </row>
    <row r="708" spans="2:35" x14ac:dyDescent="0.25">
      <c r="B708" s="206">
        <v>41698.75</v>
      </c>
      <c r="C708" s="85">
        <v>5.44</v>
      </c>
      <c r="D708" s="86"/>
      <c r="E708" s="86"/>
      <c r="F708" s="87"/>
      <c r="G708" s="87"/>
      <c r="H708" s="87"/>
      <c r="I708" s="87"/>
      <c r="J708" s="96"/>
      <c r="K708" s="87"/>
      <c r="L708" s="87"/>
      <c r="M708" s="87"/>
      <c r="N708" s="87"/>
      <c r="O708" s="87"/>
      <c r="P708" s="94"/>
      <c r="Q708" s="94"/>
      <c r="R708" s="87"/>
      <c r="S708" s="87"/>
      <c r="T708" s="87"/>
      <c r="U708" s="87"/>
      <c r="V708" s="87"/>
      <c r="W708" s="87"/>
      <c r="X708" s="87"/>
      <c r="Y708" s="87"/>
      <c r="Z708" s="87"/>
      <c r="AA708" s="87"/>
      <c r="AB708" s="87"/>
      <c r="AG708" s="96"/>
      <c r="AH708" s="96"/>
      <c r="AI708" s="87"/>
    </row>
    <row r="709" spans="2:35" x14ac:dyDescent="0.25">
      <c r="B709" s="206">
        <v>41698.833333333336</v>
      </c>
      <c r="C709" s="85">
        <v>5.44</v>
      </c>
      <c r="D709" s="86"/>
      <c r="E709" s="86"/>
      <c r="F709" s="87"/>
      <c r="G709" s="87"/>
      <c r="H709" s="87"/>
      <c r="I709" s="87"/>
      <c r="J709" s="96"/>
      <c r="K709" s="87"/>
      <c r="L709" s="87"/>
      <c r="M709" s="87"/>
      <c r="N709" s="87"/>
      <c r="O709" s="87"/>
      <c r="P709" s="94"/>
      <c r="Q709" s="94"/>
      <c r="R709" s="87"/>
      <c r="S709" s="87"/>
      <c r="T709" s="87"/>
      <c r="U709" s="87"/>
      <c r="V709" s="87"/>
      <c r="W709" s="87"/>
      <c r="X709" s="87"/>
      <c r="Y709" s="87"/>
      <c r="Z709" s="87"/>
      <c r="AA709" s="87"/>
      <c r="AB709" s="87"/>
      <c r="AG709" s="96"/>
      <c r="AH709" s="96"/>
      <c r="AI709" s="87"/>
    </row>
    <row r="710" spans="2:35" x14ac:dyDescent="0.25">
      <c r="B710" s="206">
        <v>41698.916666666664</v>
      </c>
      <c r="C710" s="85">
        <v>5.44</v>
      </c>
      <c r="D710" s="86"/>
      <c r="E710" s="86"/>
      <c r="F710" s="87"/>
      <c r="G710" s="87"/>
      <c r="H710" s="87"/>
      <c r="I710" s="87"/>
      <c r="J710" s="96"/>
      <c r="K710" s="87"/>
      <c r="L710" s="87"/>
      <c r="M710" s="87"/>
      <c r="N710" s="87"/>
      <c r="O710" s="87"/>
      <c r="P710" s="94"/>
      <c r="Q710" s="94"/>
      <c r="R710" s="87"/>
      <c r="S710" s="87"/>
      <c r="T710" s="87"/>
      <c r="U710" s="87"/>
      <c r="V710" s="87"/>
      <c r="W710" s="87"/>
      <c r="X710" s="87"/>
      <c r="Y710" s="87"/>
      <c r="Z710" s="87"/>
      <c r="AA710" s="87"/>
      <c r="AB710" s="87"/>
      <c r="AG710" s="96"/>
      <c r="AH710" s="96"/>
      <c r="AI710" s="87"/>
    </row>
    <row r="711" spans="2:35" x14ac:dyDescent="0.25">
      <c r="B711" s="206">
        <v>41699</v>
      </c>
      <c r="C711" s="85">
        <v>5.44</v>
      </c>
      <c r="D711" s="86"/>
      <c r="E711" s="86"/>
      <c r="F711" s="87"/>
      <c r="G711" s="87"/>
      <c r="H711" s="87"/>
      <c r="I711" s="87"/>
      <c r="J711" s="96"/>
      <c r="K711" s="87"/>
      <c r="L711" s="87"/>
      <c r="M711" s="87"/>
      <c r="N711" s="87"/>
      <c r="O711" s="87"/>
      <c r="P711" s="94"/>
      <c r="Q711" s="94"/>
      <c r="R711" s="87"/>
      <c r="S711" s="87"/>
      <c r="T711" s="87"/>
      <c r="U711" s="87"/>
      <c r="V711" s="87"/>
      <c r="W711" s="87"/>
      <c r="X711" s="87"/>
      <c r="Y711" s="87"/>
      <c r="Z711" s="87"/>
      <c r="AA711" s="87"/>
      <c r="AB711" s="87"/>
      <c r="AG711" s="96"/>
      <c r="AH711" s="96"/>
      <c r="AI711" s="87"/>
    </row>
    <row r="712" spans="2:35" x14ac:dyDescent="0.25">
      <c r="B712" s="206">
        <v>41699.083333333336</v>
      </c>
      <c r="C712" s="85">
        <v>5.45</v>
      </c>
      <c r="D712" s="86"/>
      <c r="E712" s="86"/>
      <c r="F712" s="87"/>
      <c r="G712" s="87"/>
      <c r="H712" s="87"/>
      <c r="I712" s="87"/>
      <c r="J712" s="96"/>
      <c r="K712" s="87"/>
      <c r="L712" s="87"/>
      <c r="M712" s="87"/>
      <c r="N712" s="87"/>
      <c r="O712" s="87"/>
      <c r="P712" s="94"/>
      <c r="Q712" s="94"/>
      <c r="R712" s="87"/>
      <c r="S712" s="87"/>
      <c r="T712" s="87"/>
      <c r="U712" s="87"/>
      <c r="V712" s="87"/>
      <c r="W712" s="87"/>
      <c r="X712" s="87"/>
      <c r="Y712" s="87"/>
      <c r="Z712" s="87"/>
      <c r="AA712" s="87"/>
      <c r="AB712" s="87"/>
      <c r="AG712" s="96"/>
      <c r="AH712" s="96"/>
      <c r="AI712" s="87"/>
    </row>
    <row r="713" spans="2:35" x14ac:dyDescent="0.25">
      <c r="B713" s="206">
        <v>41699.166666666664</v>
      </c>
      <c r="C713" s="85">
        <v>5.46</v>
      </c>
      <c r="D713" s="86"/>
      <c r="E713" s="86"/>
      <c r="F713" s="87"/>
      <c r="G713" s="87"/>
      <c r="H713" s="87"/>
      <c r="I713" s="87"/>
      <c r="J713" s="96"/>
      <c r="K713" s="87"/>
      <c r="L713" s="87"/>
      <c r="M713" s="87"/>
      <c r="N713" s="87"/>
      <c r="O713" s="87"/>
      <c r="P713" s="94"/>
      <c r="Q713" s="94"/>
      <c r="R713" s="87"/>
      <c r="S713" s="87"/>
      <c r="T713" s="87"/>
      <c r="U713" s="87"/>
      <c r="V713" s="87"/>
      <c r="W713" s="87"/>
      <c r="X713" s="87"/>
      <c r="Y713" s="87"/>
      <c r="Z713" s="87"/>
      <c r="AA713" s="87"/>
      <c r="AB713" s="87"/>
      <c r="AG713" s="96"/>
      <c r="AH713" s="96"/>
      <c r="AI713" s="87"/>
    </row>
    <row r="714" spans="2:35" x14ac:dyDescent="0.25">
      <c r="B714" s="206">
        <v>41699.25</v>
      </c>
      <c r="C714" s="85">
        <v>5.46</v>
      </c>
      <c r="D714" s="86"/>
      <c r="E714" s="86"/>
      <c r="F714" s="87"/>
      <c r="G714" s="87"/>
      <c r="H714" s="87"/>
      <c r="I714" s="87"/>
      <c r="J714" s="96"/>
      <c r="K714" s="87"/>
      <c r="L714" s="87"/>
      <c r="M714" s="87"/>
      <c r="N714" s="87"/>
      <c r="O714" s="87"/>
      <c r="P714" s="94"/>
      <c r="Q714" s="94"/>
      <c r="R714" s="87"/>
      <c r="S714" s="87"/>
      <c r="T714" s="87"/>
      <c r="U714" s="87"/>
      <c r="V714" s="87"/>
      <c r="W714" s="87"/>
      <c r="X714" s="87"/>
      <c r="Y714" s="87"/>
      <c r="Z714" s="87"/>
      <c r="AA714" s="87"/>
      <c r="AB714" s="87"/>
      <c r="AG714" s="96"/>
      <c r="AH714" s="96"/>
      <c r="AI714" s="87"/>
    </row>
    <row r="715" spans="2:35" x14ac:dyDescent="0.25">
      <c r="B715" s="206">
        <v>41699.333333333336</v>
      </c>
      <c r="C715" s="85">
        <v>5.46</v>
      </c>
      <c r="D715" s="86"/>
      <c r="E715" s="86"/>
      <c r="F715" s="87"/>
      <c r="G715" s="87"/>
      <c r="H715" s="87"/>
      <c r="I715" s="87"/>
      <c r="J715" s="96"/>
      <c r="K715" s="87"/>
      <c r="L715" s="87"/>
      <c r="M715" s="87"/>
      <c r="N715" s="87"/>
      <c r="O715" s="87"/>
      <c r="P715" s="94"/>
      <c r="Q715" s="94"/>
      <c r="R715" s="87"/>
      <c r="S715" s="87"/>
      <c r="T715" s="87"/>
      <c r="U715" s="87"/>
      <c r="V715" s="87"/>
      <c r="W715" s="87"/>
      <c r="X715" s="87"/>
      <c r="Y715" s="87"/>
      <c r="Z715" s="87"/>
      <c r="AA715" s="87"/>
      <c r="AB715" s="87"/>
      <c r="AG715" s="96"/>
      <c r="AH715" s="96"/>
      <c r="AI715" s="87"/>
    </row>
    <row r="716" spans="2:35" x14ac:dyDescent="0.25">
      <c r="B716" s="206">
        <v>41699.416666666664</v>
      </c>
      <c r="C716" s="85">
        <v>5.47</v>
      </c>
      <c r="D716" s="86"/>
      <c r="E716" s="86"/>
      <c r="F716" s="87"/>
      <c r="G716" s="87"/>
      <c r="H716" s="87"/>
      <c r="I716" s="87"/>
      <c r="J716" s="96"/>
      <c r="K716" s="87"/>
      <c r="L716" s="87"/>
      <c r="M716" s="87"/>
      <c r="N716" s="87"/>
      <c r="O716" s="87"/>
      <c r="P716" s="94"/>
      <c r="Q716" s="94"/>
      <c r="R716" s="87"/>
      <c r="S716" s="87"/>
      <c r="T716" s="87"/>
      <c r="U716" s="87"/>
      <c r="V716" s="87"/>
      <c r="W716" s="87"/>
      <c r="X716" s="87"/>
      <c r="Y716" s="87"/>
      <c r="Z716" s="87"/>
      <c r="AA716" s="87"/>
      <c r="AB716" s="87"/>
      <c r="AG716" s="96"/>
      <c r="AH716" s="96"/>
      <c r="AI716" s="87"/>
    </row>
    <row r="717" spans="2:35" x14ac:dyDescent="0.25">
      <c r="B717" s="206">
        <v>41699.5</v>
      </c>
      <c r="C717" s="85">
        <v>5.61</v>
      </c>
      <c r="D717" s="86"/>
      <c r="E717" s="86"/>
      <c r="F717" s="87"/>
      <c r="G717" s="87"/>
      <c r="H717" s="87"/>
      <c r="I717" s="87"/>
      <c r="J717" s="96"/>
      <c r="K717" s="87"/>
      <c r="L717" s="87"/>
      <c r="M717" s="87"/>
      <c r="N717" s="87"/>
      <c r="O717" s="87"/>
      <c r="P717" s="94"/>
      <c r="Q717" s="94"/>
      <c r="R717" s="87"/>
      <c r="S717" s="87"/>
      <c r="T717" s="87"/>
      <c r="U717" s="87"/>
      <c r="V717" s="87"/>
      <c r="W717" s="87"/>
      <c r="X717" s="87"/>
      <c r="Y717" s="87"/>
      <c r="Z717" s="87"/>
      <c r="AA717" s="87"/>
      <c r="AB717" s="87"/>
      <c r="AG717" s="96"/>
      <c r="AH717" s="96"/>
      <c r="AI717" s="87"/>
    </row>
    <row r="718" spans="2:35" x14ac:dyDescent="0.25">
      <c r="B718" s="206">
        <v>41699.583333333336</v>
      </c>
      <c r="C718" s="85">
        <v>5.67</v>
      </c>
      <c r="D718" s="86"/>
      <c r="E718" s="86"/>
      <c r="F718" s="87"/>
      <c r="G718" s="87"/>
      <c r="H718" s="87"/>
      <c r="I718" s="87"/>
      <c r="J718" s="96"/>
      <c r="K718" s="87"/>
      <c r="L718" s="87"/>
      <c r="M718" s="87"/>
      <c r="N718" s="87"/>
      <c r="O718" s="87"/>
      <c r="P718" s="94"/>
      <c r="Q718" s="94"/>
      <c r="R718" s="87"/>
      <c r="S718" s="87"/>
      <c r="T718" s="87"/>
      <c r="U718" s="87"/>
      <c r="V718" s="87"/>
      <c r="W718" s="87"/>
      <c r="X718" s="87"/>
      <c r="Y718" s="87"/>
      <c r="Z718" s="87"/>
      <c r="AA718" s="87"/>
      <c r="AB718" s="87"/>
      <c r="AG718" s="96"/>
      <c r="AH718" s="96"/>
      <c r="AI718" s="87"/>
    </row>
    <row r="719" spans="2:35" x14ac:dyDescent="0.25">
      <c r="B719" s="206">
        <v>41699.666666666664</v>
      </c>
      <c r="C719" s="85">
        <v>5.69</v>
      </c>
      <c r="D719" s="86"/>
      <c r="E719" s="86"/>
      <c r="F719" s="87"/>
      <c r="G719" s="87"/>
      <c r="H719" s="87"/>
      <c r="I719" s="87"/>
      <c r="J719" s="96"/>
      <c r="K719" s="87"/>
      <c r="L719" s="87"/>
      <c r="M719" s="87"/>
      <c r="N719" s="87"/>
      <c r="O719" s="87"/>
      <c r="P719" s="94"/>
      <c r="Q719" s="94"/>
      <c r="R719" s="87"/>
      <c r="S719" s="87"/>
      <c r="T719" s="87"/>
      <c r="U719" s="87"/>
      <c r="V719" s="87"/>
      <c r="W719" s="87"/>
      <c r="X719" s="87"/>
      <c r="Y719" s="87"/>
      <c r="Z719" s="87"/>
      <c r="AA719" s="87"/>
      <c r="AB719" s="87"/>
      <c r="AG719" s="96"/>
      <c r="AH719" s="96"/>
      <c r="AI719" s="87"/>
    </row>
    <row r="720" spans="2:35" x14ac:dyDescent="0.25">
      <c r="B720" s="206">
        <v>41699.75</v>
      </c>
      <c r="C720" s="85">
        <v>5.7</v>
      </c>
      <c r="D720" s="86"/>
      <c r="E720" s="86">
        <v>5.7</v>
      </c>
      <c r="F720" s="87"/>
      <c r="G720" s="87"/>
      <c r="H720" s="87"/>
      <c r="I720" s="87"/>
      <c r="J720" s="96"/>
      <c r="K720" s="87"/>
      <c r="L720" s="87"/>
      <c r="M720" s="87"/>
      <c r="N720" s="87"/>
      <c r="O720" s="87"/>
      <c r="P720" s="94"/>
      <c r="Q720" s="94"/>
      <c r="R720" s="87"/>
      <c r="S720" s="87"/>
      <c r="T720" s="87"/>
      <c r="U720" s="87"/>
      <c r="V720" s="87"/>
      <c r="W720" s="87"/>
      <c r="X720" s="87"/>
      <c r="Y720" s="87"/>
      <c r="Z720" s="87"/>
      <c r="AA720" s="87"/>
      <c r="AB720" s="87"/>
      <c r="AG720" s="96"/>
      <c r="AH720" s="96"/>
      <c r="AI720" s="87"/>
    </row>
    <row r="721" spans="2:35" x14ac:dyDescent="0.25">
      <c r="B721" s="206">
        <v>41699.833333333336</v>
      </c>
      <c r="C721" s="85">
        <v>5.69</v>
      </c>
      <c r="D721" s="86"/>
      <c r="E721" s="86"/>
      <c r="F721" s="87"/>
      <c r="G721" s="87"/>
      <c r="H721" s="87"/>
      <c r="I721" s="87"/>
      <c r="J721" s="96"/>
      <c r="K721" s="87"/>
      <c r="L721" s="87"/>
      <c r="M721" s="87"/>
      <c r="N721" s="87"/>
      <c r="O721" s="87"/>
      <c r="P721" s="94"/>
      <c r="Q721" s="94"/>
      <c r="R721" s="87"/>
      <c r="S721" s="87"/>
      <c r="T721" s="87"/>
      <c r="U721" s="87"/>
      <c r="V721" s="87"/>
      <c r="W721" s="87"/>
      <c r="X721" s="87"/>
      <c r="Y721" s="87"/>
      <c r="Z721" s="87"/>
      <c r="AA721" s="87"/>
      <c r="AB721" s="87"/>
      <c r="AG721" s="96"/>
      <c r="AH721" s="96"/>
      <c r="AI721" s="87"/>
    </row>
    <row r="722" spans="2:35" x14ac:dyDescent="0.25">
      <c r="B722" s="206">
        <v>41699.916666666664</v>
      </c>
      <c r="C722" s="85">
        <v>5.67</v>
      </c>
      <c r="D722" s="86"/>
      <c r="E722" s="86"/>
      <c r="F722" s="87"/>
      <c r="G722" s="87"/>
      <c r="H722" s="87"/>
      <c r="I722" s="87"/>
      <c r="J722" s="96"/>
      <c r="K722" s="87"/>
      <c r="L722" s="87"/>
      <c r="M722" s="87"/>
      <c r="N722" s="87"/>
      <c r="O722" s="87"/>
      <c r="P722" s="94"/>
      <c r="Q722" s="94"/>
      <c r="R722" s="87"/>
      <c r="S722" s="87"/>
      <c r="T722" s="87"/>
      <c r="U722" s="87"/>
      <c r="V722" s="87"/>
      <c r="W722" s="87"/>
      <c r="X722" s="87"/>
      <c r="Y722" s="87"/>
      <c r="Z722" s="87"/>
      <c r="AA722" s="87"/>
      <c r="AB722" s="87"/>
      <c r="AG722" s="96"/>
      <c r="AH722" s="96"/>
      <c r="AI722" s="87"/>
    </row>
    <row r="723" spans="2:35" x14ac:dyDescent="0.25">
      <c r="B723" s="206">
        <v>41700</v>
      </c>
      <c r="C723" s="85">
        <v>5.67</v>
      </c>
      <c r="D723" s="86"/>
      <c r="E723" s="86"/>
      <c r="F723" s="87"/>
      <c r="G723" s="87"/>
      <c r="H723" s="87"/>
      <c r="I723" s="87"/>
      <c r="J723" s="96"/>
      <c r="K723" s="87"/>
      <c r="L723" s="87"/>
      <c r="M723" s="87"/>
      <c r="N723" s="87"/>
      <c r="O723" s="87"/>
      <c r="P723" s="94"/>
      <c r="Q723" s="94"/>
      <c r="R723" s="87"/>
      <c r="S723" s="87"/>
      <c r="T723" s="87"/>
      <c r="U723" s="87"/>
      <c r="V723" s="87"/>
      <c r="W723" s="87"/>
      <c r="X723" s="87"/>
      <c r="Y723" s="87"/>
      <c r="Z723" s="87"/>
      <c r="AA723" s="87"/>
      <c r="AB723" s="87"/>
      <c r="AG723" s="96"/>
      <c r="AH723" s="96"/>
      <c r="AI723" s="87"/>
    </row>
    <row r="724" spans="2:35" x14ac:dyDescent="0.25">
      <c r="B724" s="206">
        <v>41700.083333333336</v>
      </c>
      <c r="C724" s="85">
        <v>5.67</v>
      </c>
      <c r="D724" s="86"/>
      <c r="E724" s="86"/>
      <c r="F724" s="87"/>
      <c r="G724" s="87"/>
      <c r="H724" s="87"/>
      <c r="I724" s="87"/>
      <c r="J724" s="96"/>
      <c r="K724" s="87"/>
      <c r="L724" s="87"/>
      <c r="M724" s="87"/>
      <c r="N724" s="87"/>
      <c r="O724" s="87"/>
      <c r="P724" s="94"/>
      <c r="Q724" s="94"/>
      <c r="R724" s="87"/>
      <c r="S724" s="87"/>
      <c r="T724" s="87"/>
      <c r="U724" s="87"/>
      <c r="V724" s="87"/>
      <c r="W724" s="87"/>
      <c r="X724" s="87"/>
      <c r="Y724" s="87"/>
      <c r="Z724" s="87"/>
      <c r="AA724" s="87"/>
      <c r="AB724" s="87"/>
      <c r="AG724" s="96"/>
      <c r="AH724" s="96"/>
      <c r="AI724" s="87"/>
    </row>
    <row r="725" spans="2:35" x14ac:dyDescent="0.25">
      <c r="B725" s="206">
        <v>41700.166666666664</v>
      </c>
      <c r="C725" s="85">
        <v>5.65</v>
      </c>
      <c r="D725" s="86"/>
      <c r="E725" s="86"/>
      <c r="F725" s="87"/>
      <c r="G725" s="87"/>
      <c r="H725" s="87"/>
      <c r="I725" s="87"/>
      <c r="J725" s="96"/>
      <c r="K725" s="87"/>
      <c r="L725" s="87"/>
      <c r="M725" s="87"/>
      <c r="N725" s="87"/>
      <c r="O725" s="87"/>
      <c r="P725" s="94"/>
      <c r="Q725" s="94"/>
      <c r="R725" s="87"/>
      <c r="S725" s="87"/>
      <c r="T725" s="87"/>
      <c r="U725" s="87"/>
      <c r="V725" s="87"/>
      <c r="W725" s="87"/>
      <c r="X725" s="87"/>
      <c r="Y725" s="87"/>
      <c r="Z725" s="87"/>
      <c r="AA725" s="87"/>
      <c r="AB725" s="87"/>
      <c r="AG725" s="96"/>
      <c r="AH725" s="96"/>
      <c r="AI725" s="87"/>
    </row>
    <row r="726" spans="2:35" x14ac:dyDescent="0.25">
      <c r="B726" s="206">
        <v>41700.25</v>
      </c>
      <c r="C726" s="85">
        <v>5.64</v>
      </c>
      <c r="D726" s="86"/>
      <c r="E726" s="86"/>
      <c r="F726" s="87"/>
      <c r="G726" s="87"/>
      <c r="H726" s="87"/>
      <c r="I726" s="87"/>
      <c r="J726" s="96"/>
      <c r="K726" s="87"/>
      <c r="L726" s="87"/>
      <c r="M726" s="87"/>
      <c r="N726" s="87"/>
      <c r="O726" s="87"/>
      <c r="P726" s="94"/>
      <c r="Q726" s="94"/>
      <c r="R726" s="87"/>
      <c r="S726" s="87"/>
      <c r="T726" s="87"/>
      <c r="U726" s="87"/>
      <c r="V726" s="87"/>
      <c r="W726" s="87"/>
      <c r="X726" s="87"/>
      <c r="Y726" s="87"/>
      <c r="Z726" s="87"/>
      <c r="AA726" s="87"/>
      <c r="AB726" s="87"/>
      <c r="AG726" s="96"/>
      <c r="AH726" s="96"/>
      <c r="AI726" s="87"/>
    </row>
    <row r="727" spans="2:35" x14ac:dyDescent="0.25">
      <c r="B727" s="206">
        <v>41700.333333333336</v>
      </c>
      <c r="C727" s="85">
        <v>5.63</v>
      </c>
      <c r="D727" s="86"/>
      <c r="E727" s="86"/>
      <c r="F727" s="87"/>
      <c r="G727" s="87"/>
      <c r="H727" s="87"/>
      <c r="I727" s="87"/>
      <c r="J727" s="96"/>
      <c r="K727" s="87"/>
      <c r="L727" s="87"/>
      <c r="M727" s="87"/>
      <c r="N727" s="87"/>
      <c r="O727" s="87"/>
      <c r="P727" s="94"/>
      <c r="Q727" s="94"/>
      <c r="R727" s="87"/>
      <c r="S727" s="87"/>
      <c r="T727" s="87"/>
      <c r="U727" s="87"/>
      <c r="V727" s="87"/>
      <c r="W727" s="87"/>
      <c r="X727" s="87"/>
      <c r="Y727" s="87"/>
      <c r="Z727" s="87"/>
      <c r="AA727" s="87"/>
      <c r="AB727" s="87"/>
      <c r="AG727" s="96"/>
      <c r="AH727" s="96"/>
      <c r="AI727" s="87"/>
    </row>
    <row r="728" spans="2:35" x14ac:dyDescent="0.25">
      <c r="B728" s="206">
        <v>41700.416666666664</v>
      </c>
      <c r="C728" s="85">
        <v>5.63</v>
      </c>
      <c r="D728" s="86"/>
      <c r="E728" s="86"/>
      <c r="F728" s="87"/>
      <c r="G728" s="87"/>
      <c r="H728" s="87"/>
      <c r="I728" s="87"/>
      <c r="J728" s="96"/>
      <c r="K728" s="87"/>
      <c r="L728" s="87"/>
      <c r="M728" s="87"/>
      <c r="N728" s="87"/>
      <c r="O728" s="87"/>
      <c r="P728" s="94"/>
      <c r="Q728" s="94"/>
      <c r="R728" s="87"/>
      <c r="S728" s="87"/>
      <c r="T728" s="87"/>
      <c r="U728" s="87"/>
      <c r="V728" s="87"/>
      <c r="W728" s="87"/>
      <c r="X728" s="87"/>
      <c r="Y728" s="87"/>
      <c r="Z728" s="87"/>
      <c r="AA728" s="87"/>
      <c r="AB728" s="87"/>
      <c r="AG728" s="96"/>
      <c r="AH728" s="96"/>
      <c r="AI728" s="87"/>
    </row>
    <row r="729" spans="2:35" x14ac:dyDescent="0.25">
      <c r="B729" s="206">
        <v>41700.5</v>
      </c>
      <c r="C729" s="85">
        <v>5.63</v>
      </c>
      <c r="D729" s="86"/>
      <c r="E729" s="86"/>
      <c r="F729" s="87"/>
      <c r="G729" s="87"/>
      <c r="H729" s="87"/>
      <c r="I729" s="87"/>
      <c r="J729" s="96"/>
      <c r="K729" s="87"/>
      <c r="L729" s="87"/>
      <c r="M729" s="87"/>
      <c r="N729" s="87"/>
      <c r="O729" s="87"/>
      <c r="P729" s="94"/>
      <c r="Q729" s="94"/>
      <c r="R729" s="87"/>
      <c r="S729" s="87"/>
      <c r="T729" s="87"/>
      <c r="U729" s="87"/>
      <c r="V729" s="87"/>
      <c r="W729" s="87"/>
      <c r="X729" s="87"/>
      <c r="Y729" s="87"/>
      <c r="Z729" s="87"/>
      <c r="AA729" s="87"/>
      <c r="AB729" s="87"/>
      <c r="AG729" s="96"/>
      <c r="AH729" s="96"/>
      <c r="AI729" s="87"/>
    </row>
    <row r="730" spans="2:35" x14ac:dyDescent="0.25">
      <c r="B730" s="206">
        <v>41700.583333333336</v>
      </c>
      <c r="C730" s="85">
        <v>5.63</v>
      </c>
      <c r="D730" s="86"/>
      <c r="E730" s="86"/>
      <c r="F730" s="87"/>
      <c r="G730" s="87"/>
      <c r="H730" s="87"/>
      <c r="I730" s="87"/>
      <c r="J730" s="96"/>
      <c r="K730" s="87"/>
      <c r="L730" s="87"/>
      <c r="M730" s="87"/>
      <c r="N730" s="87"/>
      <c r="O730" s="87"/>
      <c r="P730" s="94"/>
      <c r="Q730" s="94"/>
      <c r="R730" s="87"/>
      <c r="S730" s="87"/>
      <c r="T730" s="87"/>
      <c r="U730" s="87"/>
      <c r="V730" s="87"/>
      <c r="W730" s="87"/>
      <c r="X730" s="87"/>
      <c r="Y730" s="87"/>
      <c r="Z730" s="87"/>
      <c r="AA730" s="87"/>
      <c r="AB730" s="87"/>
      <c r="AG730" s="96"/>
      <c r="AH730" s="96"/>
      <c r="AI730" s="87"/>
    </row>
    <row r="731" spans="2:35" x14ac:dyDescent="0.25">
      <c r="B731" s="206">
        <v>41700.666666666664</v>
      </c>
      <c r="C731" s="85">
        <v>5.64</v>
      </c>
      <c r="D731" s="86"/>
      <c r="E731" s="86"/>
      <c r="F731" s="87"/>
      <c r="G731" s="87"/>
      <c r="H731" s="87"/>
      <c r="I731" s="87"/>
      <c r="J731" s="96"/>
      <c r="K731" s="87"/>
      <c r="L731" s="87"/>
      <c r="M731" s="87"/>
      <c r="N731" s="87"/>
      <c r="O731" s="87"/>
      <c r="P731" s="94"/>
      <c r="Q731" s="94"/>
      <c r="R731" s="87"/>
      <c r="S731" s="87"/>
      <c r="T731" s="87"/>
      <c r="U731" s="87"/>
      <c r="V731" s="87"/>
      <c r="W731" s="87"/>
      <c r="X731" s="87"/>
      <c r="Y731" s="87"/>
      <c r="Z731" s="87"/>
      <c r="AA731" s="87"/>
      <c r="AB731" s="87"/>
      <c r="AG731" s="96"/>
      <c r="AH731" s="96"/>
      <c r="AI731" s="87"/>
    </row>
    <row r="732" spans="2:35" x14ac:dyDescent="0.25">
      <c r="B732" s="206">
        <v>41700.75</v>
      </c>
      <c r="C732" s="85">
        <v>5.63</v>
      </c>
      <c r="D732" s="86"/>
      <c r="E732" s="86"/>
      <c r="F732" s="87"/>
      <c r="G732" s="87"/>
      <c r="H732" s="87"/>
      <c r="I732" s="87"/>
      <c r="J732" s="96"/>
      <c r="K732" s="87"/>
      <c r="L732" s="87"/>
      <c r="M732" s="87"/>
      <c r="N732" s="87"/>
      <c r="O732" s="87"/>
      <c r="P732" s="94"/>
      <c r="Q732" s="94"/>
      <c r="R732" s="87"/>
      <c r="S732" s="87"/>
      <c r="T732" s="87"/>
      <c r="U732" s="87"/>
      <c r="V732" s="87"/>
      <c r="W732" s="87"/>
      <c r="X732" s="87"/>
      <c r="Y732" s="87"/>
      <c r="Z732" s="87"/>
      <c r="AA732" s="87"/>
      <c r="AB732" s="87"/>
      <c r="AG732" s="96"/>
      <c r="AH732" s="96"/>
      <c r="AI732" s="87"/>
    </row>
    <row r="733" spans="2:35" x14ac:dyDescent="0.25">
      <c r="B733" s="206">
        <v>41700.833333333336</v>
      </c>
      <c r="C733" s="85">
        <v>5.63</v>
      </c>
      <c r="D733" s="86"/>
      <c r="E733" s="86"/>
      <c r="F733" s="87"/>
      <c r="G733" s="87"/>
      <c r="H733" s="87"/>
      <c r="I733" s="87"/>
      <c r="J733" s="96"/>
      <c r="K733" s="87"/>
      <c r="L733" s="87"/>
      <c r="M733" s="87"/>
      <c r="N733" s="87"/>
      <c r="O733" s="87"/>
      <c r="P733" s="94"/>
      <c r="Q733" s="94"/>
      <c r="R733" s="87"/>
      <c r="S733" s="87"/>
      <c r="T733" s="87"/>
      <c r="U733" s="87"/>
      <c r="V733" s="87"/>
      <c r="W733" s="87"/>
      <c r="X733" s="87"/>
      <c r="Y733" s="87"/>
      <c r="Z733" s="87"/>
      <c r="AA733" s="87"/>
      <c r="AB733" s="87"/>
      <c r="AG733" s="96"/>
      <c r="AH733" s="96"/>
      <c r="AI733" s="87"/>
    </row>
    <row r="734" spans="2:35" x14ac:dyDescent="0.25">
      <c r="B734" s="206">
        <v>41700.916666666664</v>
      </c>
      <c r="C734" s="85">
        <v>5.63</v>
      </c>
      <c r="D734" s="86"/>
      <c r="E734" s="86"/>
      <c r="F734" s="87"/>
      <c r="G734" s="87"/>
      <c r="H734" s="87"/>
      <c r="I734" s="87"/>
      <c r="J734" s="96"/>
      <c r="K734" s="87"/>
      <c r="L734" s="87"/>
      <c r="M734" s="87"/>
      <c r="N734" s="87"/>
      <c r="O734" s="87"/>
      <c r="P734" s="94"/>
      <c r="Q734" s="94"/>
      <c r="R734" s="87"/>
      <c r="S734" s="87"/>
      <c r="T734" s="87"/>
      <c r="U734" s="87"/>
      <c r="V734" s="87"/>
      <c r="W734" s="87"/>
      <c r="X734" s="87"/>
      <c r="Y734" s="87"/>
      <c r="Z734" s="87"/>
      <c r="AA734" s="87"/>
      <c r="AB734" s="87"/>
      <c r="AG734" s="96"/>
      <c r="AH734" s="96"/>
      <c r="AI734" s="87"/>
    </row>
    <row r="735" spans="2:35" x14ac:dyDescent="0.25">
      <c r="B735" s="206">
        <v>41701</v>
      </c>
      <c r="C735" s="85">
        <v>5.62</v>
      </c>
      <c r="D735" s="86"/>
      <c r="E735" s="86"/>
      <c r="F735" s="87"/>
      <c r="G735" s="87"/>
      <c r="H735" s="87"/>
      <c r="I735" s="87"/>
      <c r="J735" s="96"/>
      <c r="K735" s="87"/>
      <c r="L735" s="87"/>
      <c r="M735" s="87"/>
      <c r="N735" s="87"/>
      <c r="O735" s="87"/>
      <c r="P735" s="94"/>
      <c r="Q735" s="94"/>
      <c r="R735" s="87"/>
      <c r="S735" s="87"/>
      <c r="T735" s="87"/>
      <c r="U735" s="87"/>
      <c r="V735" s="87"/>
      <c r="W735" s="87"/>
      <c r="X735" s="87"/>
      <c r="Y735" s="87"/>
      <c r="Z735" s="87"/>
      <c r="AA735" s="87"/>
      <c r="AB735" s="87"/>
      <c r="AG735" s="96"/>
      <c r="AH735" s="96"/>
      <c r="AI735" s="87"/>
    </row>
    <row r="736" spans="2:35" x14ac:dyDescent="0.25">
      <c r="B736" s="206">
        <v>41701.083333333336</v>
      </c>
      <c r="C736" s="85">
        <v>5.62</v>
      </c>
      <c r="D736" s="86"/>
      <c r="E736" s="86"/>
      <c r="F736" s="87"/>
      <c r="G736" s="87"/>
      <c r="H736" s="87"/>
      <c r="I736" s="87"/>
      <c r="J736" s="96"/>
      <c r="K736" s="87"/>
      <c r="L736" s="87"/>
      <c r="M736" s="87"/>
      <c r="N736" s="87"/>
      <c r="O736" s="87"/>
      <c r="P736" s="94"/>
      <c r="Q736" s="94"/>
      <c r="R736" s="87"/>
      <c r="S736" s="87"/>
      <c r="T736" s="87"/>
      <c r="U736" s="87"/>
      <c r="V736" s="87"/>
      <c r="W736" s="87"/>
      <c r="X736" s="87"/>
      <c r="Y736" s="87"/>
      <c r="Z736" s="87"/>
      <c r="AA736" s="87"/>
      <c r="AB736" s="87"/>
      <c r="AG736" s="96"/>
      <c r="AH736" s="96"/>
      <c r="AI736" s="87"/>
    </row>
    <row r="737" spans="2:35" x14ac:dyDescent="0.25">
      <c r="B737" s="206">
        <v>41701.166666666664</v>
      </c>
      <c r="C737" s="85">
        <v>5.62</v>
      </c>
      <c r="D737" s="86"/>
      <c r="E737" s="86"/>
      <c r="F737" s="87"/>
      <c r="G737" s="87"/>
      <c r="H737" s="87"/>
      <c r="I737" s="87"/>
      <c r="J737" s="96"/>
      <c r="K737" s="87"/>
      <c r="L737" s="87"/>
      <c r="M737" s="87"/>
      <c r="N737" s="87"/>
      <c r="O737" s="87"/>
      <c r="P737" s="94"/>
      <c r="Q737" s="94"/>
      <c r="R737" s="87"/>
      <c r="S737" s="87"/>
      <c r="T737" s="87"/>
      <c r="U737" s="87"/>
      <c r="V737" s="87"/>
      <c r="W737" s="87"/>
      <c r="X737" s="87"/>
      <c r="Y737" s="87"/>
      <c r="Z737" s="87"/>
      <c r="AA737" s="87"/>
      <c r="AB737" s="87"/>
      <c r="AG737" s="96"/>
      <c r="AH737" s="96"/>
      <c r="AI737" s="87"/>
    </row>
    <row r="738" spans="2:35" x14ac:dyDescent="0.25">
      <c r="B738" s="206">
        <v>41701.25</v>
      </c>
      <c r="C738" s="85">
        <v>5.63</v>
      </c>
      <c r="D738" s="86"/>
      <c r="E738" s="86"/>
      <c r="F738" s="87"/>
      <c r="G738" s="87"/>
      <c r="H738" s="87"/>
      <c r="I738" s="87"/>
      <c r="J738" s="96"/>
      <c r="K738" s="87"/>
      <c r="L738" s="87"/>
      <c r="M738" s="87"/>
      <c r="N738" s="87"/>
      <c r="O738" s="87"/>
      <c r="P738" s="94"/>
      <c r="Q738" s="94"/>
      <c r="R738" s="87"/>
      <c r="S738" s="87"/>
      <c r="T738" s="87"/>
      <c r="U738" s="87"/>
      <c r="V738" s="87"/>
      <c r="W738" s="87"/>
      <c r="X738" s="87"/>
      <c r="Y738" s="87"/>
      <c r="Z738" s="87"/>
      <c r="AA738" s="87"/>
      <c r="AB738" s="87"/>
      <c r="AG738" s="96"/>
      <c r="AH738" s="96"/>
      <c r="AI738" s="87"/>
    </row>
    <row r="739" spans="2:35" x14ac:dyDescent="0.25">
      <c r="B739" s="206">
        <v>41701.333333333336</v>
      </c>
      <c r="C739" s="85">
        <v>5.63</v>
      </c>
      <c r="D739" s="86"/>
      <c r="E739" s="86"/>
      <c r="F739" s="87"/>
      <c r="G739" s="87"/>
      <c r="H739" s="87"/>
      <c r="I739" s="87"/>
      <c r="J739" s="96"/>
      <c r="K739" s="87"/>
      <c r="L739" s="87"/>
      <c r="M739" s="87"/>
      <c r="N739" s="87"/>
      <c r="O739" s="87"/>
      <c r="P739" s="94"/>
      <c r="Q739" s="94"/>
      <c r="R739" s="87"/>
      <c r="S739" s="87"/>
      <c r="T739" s="87"/>
      <c r="U739" s="87"/>
      <c r="V739" s="87"/>
      <c r="W739" s="87"/>
      <c r="X739" s="87"/>
      <c r="Y739" s="87"/>
      <c r="Z739" s="87"/>
      <c r="AA739" s="87"/>
      <c r="AB739" s="87"/>
      <c r="AG739" s="96"/>
      <c r="AH739" s="96"/>
      <c r="AI739" s="87"/>
    </row>
    <row r="740" spans="2:35" x14ac:dyDescent="0.25">
      <c r="B740" s="206">
        <v>41701.416666666664</v>
      </c>
      <c r="C740" s="85">
        <v>5.62</v>
      </c>
      <c r="D740" s="86"/>
      <c r="E740" s="86"/>
      <c r="F740" s="87"/>
      <c r="G740" s="87"/>
      <c r="H740" s="87"/>
      <c r="I740" s="87"/>
      <c r="J740" s="96"/>
      <c r="K740" s="87"/>
      <c r="L740" s="87"/>
      <c r="M740" s="87"/>
      <c r="N740" s="87"/>
      <c r="O740" s="87"/>
      <c r="P740" s="94"/>
      <c r="Q740" s="94"/>
      <c r="R740" s="87"/>
      <c r="S740" s="87"/>
      <c r="T740" s="87"/>
      <c r="U740" s="87"/>
      <c r="V740" s="87"/>
      <c r="W740" s="87"/>
      <c r="X740" s="87"/>
      <c r="Y740" s="87"/>
      <c r="Z740" s="87"/>
      <c r="AA740" s="87"/>
      <c r="AB740" s="87"/>
      <c r="AG740" s="96"/>
      <c r="AH740" s="96"/>
      <c r="AI740" s="87"/>
    </row>
    <row r="741" spans="2:35" x14ac:dyDescent="0.25">
      <c r="B741" s="206">
        <v>41701.5</v>
      </c>
      <c r="C741" s="85">
        <v>5.63</v>
      </c>
      <c r="D741" s="86"/>
      <c r="E741" s="86"/>
      <c r="F741" s="87"/>
      <c r="G741" s="87"/>
      <c r="H741" s="87"/>
      <c r="I741" s="87"/>
      <c r="J741" s="96"/>
      <c r="K741" s="87"/>
      <c r="L741" s="87"/>
      <c r="M741" s="87"/>
      <c r="N741" s="87"/>
      <c r="O741" s="87"/>
      <c r="P741" s="94"/>
      <c r="Q741" s="94"/>
      <c r="R741" s="87"/>
      <c r="S741" s="87"/>
      <c r="T741" s="87"/>
      <c r="U741" s="87"/>
      <c r="V741" s="87"/>
      <c r="W741" s="87"/>
      <c r="X741" s="87"/>
      <c r="Y741" s="87"/>
      <c r="Z741" s="87"/>
      <c r="AA741" s="87"/>
      <c r="AB741" s="87"/>
      <c r="AI741" s="87"/>
    </row>
    <row r="742" spans="2:35" x14ac:dyDescent="0.25">
      <c r="B742" s="206">
        <v>41701.583333333336</v>
      </c>
      <c r="C742" s="85">
        <v>5.63</v>
      </c>
      <c r="D742" s="86"/>
      <c r="E742" s="86"/>
      <c r="F742" s="87"/>
      <c r="G742" s="87"/>
      <c r="H742" s="87"/>
      <c r="I742" s="87"/>
      <c r="J742" s="96"/>
      <c r="K742" s="87"/>
      <c r="L742" s="87"/>
      <c r="M742" s="87"/>
      <c r="N742" s="87"/>
      <c r="O742" s="87"/>
      <c r="P742" s="94"/>
      <c r="Q742" s="94"/>
      <c r="R742" s="87"/>
      <c r="S742" s="87"/>
      <c r="T742" s="87"/>
      <c r="U742" s="87"/>
      <c r="V742" s="87"/>
      <c r="W742" s="87"/>
      <c r="X742" s="87"/>
      <c r="Y742" s="87"/>
      <c r="Z742" s="87"/>
      <c r="AA742" s="87"/>
      <c r="AB742" s="87"/>
      <c r="AI742" s="87"/>
    </row>
    <row r="743" spans="2:35" x14ac:dyDescent="0.25">
      <c r="B743" s="206">
        <v>41701.666666666664</v>
      </c>
      <c r="C743" s="85">
        <v>5.63</v>
      </c>
      <c r="D743" s="86"/>
      <c r="E743" s="86"/>
      <c r="F743" s="87"/>
      <c r="G743" s="87"/>
      <c r="H743" s="87"/>
      <c r="I743" s="87"/>
      <c r="J743" s="96"/>
      <c r="K743" s="87"/>
      <c r="L743" s="87"/>
      <c r="M743" s="87"/>
      <c r="N743" s="87"/>
      <c r="O743" s="87"/>
      <c r="P743" s="94"/>
      <c r="Q743" s="94"/>
      <c r="R743" s="87"/>
      <c r="S743" s="87"/>
      <c r="T743" s="87"/>
      <c r="U743" s="87"/>
      <c r="V743" s="87"/>
      <c r="W743" s="87"/>
      <c r="X743" s="87"/>
      <c r="Y743" s="87"/>
      <c r="Z743" s="87"/>
      <c r="AA743" s="87"/>
      <c r="AB743" s="87"/>
      <c r="AI743" s="87"/>
    </row>
    <row r="744" spans="2:35" x14ac:dyDescent="0.25">
      <c r="B744" s="206">
        <v>41701.75</v>
      </c>
      <c r="C744" s="85">
        <v>5.64</v>
      </c>
      <c r="D744" s="86"/>
      <c r="E744" s="86"/>
      <c r="F744" s="87"/>
      <c r="G744" s="87"/>
      <c r="H744" s="87"/>
      <c r="I744" s="87"/>
      <c r="J744" s="96"/>
      <c r="K744" s="87"/>
      <c r="L744" s="87"/>
      <c r="M744" s="87"/>
      <c r="N744" s="87"/>
      <c r="O744" s="87"/>
      <c r="P744" s="94"/>
      <c r="Q744" s="94"/>
      <c r="R744" s="87"/>
      <c r="S744" s="87"/>
      <c r="T744" s="87"/>
      <c r="U744" s="87"/>
      <c r="V744" s="87"/>
      <c r="W744" s="87"/>
      <c r="X744" s="87"/>
      <c r="Y744" s="87"/>
      <c r="Z744" s="87"/>
      <c r="AA744" s="87"/>
      <c r="AB744" s="87"/>
      <c r="AI744" s="87"/>
    </row>
    <row r="745" spans="2:35" x14ac:dyDescent="0.25">
      <c r="B745" s="206">
        <v>41701.833333333336</v>
      </c>
      <c r="C745" s="85">
        <v>5.46</v>
      </c>
      <c r="D745" s="86"/>
      <c r="E745" s="86"/>
      <c r="F745" s="87"/>
      <c r="G745" s="87"/>
      <c r="H745" s="87"/>
      <c r="I745" s="87"/>
      <c r="J745" s="96"/>
      <c r="K745" s="87"/>
      <c r="L745" s="87"/>
      <c r="M745" s="87"/>
      <c r="N745" s="87"/>
      <c r="O745" s="87"/>
      <c r="P745" s="94"/>
      <c r="Q745" s="94"/>
      <c r="R745" s="87"/>
      <c r="S745" s="87"/>
      <c r="T745" s="87"/>
      <c r="U745" s="87"/>
      <c r="V745" s="87"/>
      <c r="W745" s="87"/>
      <c r="X745" s="87"/>
      <c r="Y745" s="87"/>
      <c r="Z745" s="87"/>
      <c r="AA745" s="87"/>
      <c r="AB745" s="87"/>
      <c r="AI745" s="87"/>
    </row>
    <row r="746" spans="2:35" x14ac:dyDescent="0.25">
      <c r="B746" s="206">
        <v>41701.916666666664</v>
      </c>
      <c r="C746" s="85">
        <v>5.47</v>
      </c>
      <c r="D746" s="86"/>
      <c r="E746" s="86"/>
      <c r="F746" s="87"/>
      <c r="G746" s="87"/>
      <c r="H746" s="87"/>
      <c r="I746" s="87"/>
      <c r="J746" s="96"/>
      <c r="K746" s="87"/>
      <c r="L746" s="87"/>
      <c r="M746" s="87"/>
      <c r="N746" s="87"/>
      <c r="O746" s="87"/>
      <c r="P746" s="94"/>
      <c r="Q746" s="94"/>
      <c r="R746" s="87"/>
      <c r="S746" s="87"/>
      <c r="T746" s="87"/>
      <c r="U746" s="87"/>
      <c r="V746" s="87"/>
      <c r="W746" s="87"/>
      <c r="X746" s="87"/>
      <c r="Y746" s="87"/>
      <c r="Z746" s="87"/>
      <c r="AA746" s="87"/>
      <c r="AB746" s="87"/>
      <c r="AI746" s="87"/>
    </row>
    <row r="747" spans="2:35" x14ac:dyDescent="0.25">
      <c r="B747" s="206">
        <v>41702</v>
      </c>
      <c r="C747" s="85">
        <v>5.48</v>
      </c>
      <c r="D747" s="86"/>
      <c r="E747" s="86"/>
      <c r="F747" s="87"/>
      <c r="G747" s="87"/>
      <c r="H747" s="87"/>
      <c r="I747" s="87"/>
      <c r="J747" s="96"/>
      <c r="K747" s="87"/>
      <c r="L747" s="87"/>
      <c r="M747" s="87"/>
      <c r="N747" s="87"/>
      <c r="O747" s="87"/>
      <c r="P747" s="94"/>
      <c r="Q747" s="94"/>
      <c r="R747" s="87"/>
      <c r="S747" s="87"/>
      <c r="T747" s="87"/>
      <c r="U747" s="87"/>
      <c r="V747" s="87"/>
      <c r="W747" s="87"/>
      <c r="X747" s="87"/>
      <c r="Y747" s="87"/>
      <c r="Z747" s="87"/>
      <c r="AA747" s="87"/>
      <c r="AB747" s="87"/>
      <c r="AI747" s="87"/>
    </row>
    <row r="748" spans="2:35" x14ac:dyDescent="0.25">
      <c r="B748" s="206">
        <v>41702.083333333336</v>
      </c>
      <c r="C748" s="85">
        <v>5.48</v>
      </c>
      <c r="D748" s="86"/>
      <c r="E748" s="86"/>
      <c r="F748" s="87"/>
      <c r="G748" s="87"/>
      <c r="H748" s="87"/>
      <c r="I748" s="87"/>
      <c r="J748" s="96"/>
      <c r="K748" s="87"/>
      <c r="L748" s="87"/>
      <c r="M748" s="87"/>
      <c r="N748" s="87"/>
      <c r="O748" s="87"/>
      <c r="P748" s="94"/>
      <c r="Q748" s="94"/>
      <c r="R748" s="87"/>
      <c r="S748" s="87"/>
      <c r="T748" s="87"/>
      <c r="U748" s="87"/>
      <c r="V748" s="87"/>
      <c r="W748" s="87"/>
      <c r="X748" s="87"/>
      <c r="Y748" s="87"/>
      <c r="Z748" s="87"/>
      <c r="AA748" s="87"/>
      <c r="AB748" s="87"/>
      <c r="AI748" s="87"/>
    </row>
    <row r="749" spans="2:35" x14ac:dyDescent="0.25">
      <c r="B749" s="206">
        <v>41702.166666666664</v>
      </c>
      <c r="C749" s="85">
        <v>5.48</v>
      </c>
      <c r="D749" s="86"/>
      <c r="E749" s="86"/>
      <c r="F749" s="87"/>
      <c r="G749" s="87"/>
      <c r="H749" s="87"/>
      <c r="I749" s="87"/>
      <c r="J749" s="96"/>
      <c r="K749" s="87"/>
      <c r="L749" s="87"/>
      <c r="M749" s="87"/>
      <c r="N749" s="87"/>
      <c r="O749" s="87"/>
      <c r="P749" s="94"/>
      <c r="Q749" s="94"/>
      <c r="R749" s="87"/>
      <c r="S749" s="87"/>
      <c r="T749" s="87"/>
      <c r="U749" s="87"/>
      <c r="V749" s="87"/>
      <c r="W749" s="87"/>
      <c r="X749" s="87"/>
      <c r="Y749" s="87"/>
      <c r="Z749" s="87"/>
      <c r="AA749" s="87"/>
      <c r="AB749" s="87"/>
      <c r="AI749" s="87"/>
    </row>
    <row r="750" spans="2:35" x14ac:dyDescent="0.25">
      <c r="B750" s="206">
        <v>41702.25</v>
      </c>
      <c r="C750" s="85">
        <v>5.48</v>
      </c>
      <c r="D750" s="86"/>
      <c r="E750" s="86"/>
      <c r="F750" s="87"/>
      <c r="G750" s="87"/>
      <c r="H750" s="87"/>
      <c r="I750" s="87"/>
      <c r="J750" s="96"/>
      <c r="K750" s="87"/>
      <c r="L750" s="87"/>
      <c r="M750" s="87"/>
      <c r="N750" s="87"/>
      <c r="O750" s="87"/>
      <c r="P750" s="94"/>
      <c r="Q750" s="94"/>
      <c r="R750" s="87"/>
      <c r="S750" s="87"/>
      <c r="T750" s="87"/>
      <c r="U750" s="87"/>
      <c r="V750" s="87"/>
      <c r="W750" s="87"/>
      <c r="X750" s="87"/>
      <c r="Y750" s="87"/>
      <c r="Z750" s="87"/>
      <c r="AA750" s="87"/>
      <c r="AB750" s="87"/>
      <c r="AI750" s="87"/>
    </row>
    <row r="751" spans="2:35" x14ac:dyDescent="0.25">
      <c r="B751" s="206">
        <v>41702.333333333336</v>
      </c>
      <c r="C751" s="85">
        <v>5.48</v>
      </c>
      <c r="D751" s="86"/>
      <c r="E751" s="86"/>
      <c r="F751" s="87"/>
      <c r="G751" s="87"/>
      <c r="H751" s="87"/>
      <c r="I751" s="87"/>
      <c r="J751" s="96"/>
      <c r="K751" s="87"/>
      <c r="L751" s="87"/>
      <c r="M751" s="87"/>
      <c r="N751" s="87"/>
      <c r="O751" s="87"/>
      <c r="P751" s="94"/>
      <c r="Q751" s="94"/>
      <c r="R751" s="87"/>
      <c r="S751" s="87"/>
      <c r="T751" s="87"/>
      <c r="U751" s="87"/>
      <c r="V751" s="87"/>
      <c r="W751" s="87"/>
      <c r="X751" s="87"/>
      <c r="Y751" s="87"/>
      <c r="Z751" s="87"/>
      <c r="AA751" s="87"/>
      <c r="AB751" s="87"/>
      <c r="AI751" s="87"/>
    </row>
    <row r="752" spans="2:35" x14ac:dyDescent="0.25">
      <c r="B752" s="206">
        <v>41702.416666666664</v>
      </c>
      <c r="C752" s="85">
        <v>5.48</v>
      </c>
      <c r="D752" s="86"/>
      <c r="E752" s="86"/>
      <c r="F752" s="87"/>
      <c r="G752" s="87"/>
      <c r="H752" s="87"/>
      <c r="I752" s="87"/>
      <c r="J752" s="96"/>
      <c r="K752" s="87"/>
      <c r="L752" s="87"/>
      <c r="M752" s="87"/>
      <c r="N752" s="87"/>
      <c r="O752" s="87"/>
      <c r="P752" s="94"/>
      <c r="Q752" s="94"/>
      <c r="R752" s="87"/>
      <c r="S752" s="87"/>
      <c r="T752" s="87"/>
      <c r="U752" s="87"/>
      <c r="V752" s="87"/>
      <c r="W752" s="87"/>
      <c r="X752" s="87"/>
      <c r="Y752" s="87"/>
      <c r="Z752" s="87"/>
      <c r="AA752" s="87"/>
      <c r="AB752" s="87"/>
      <c r="AI752" s="87"/>
    </row>
    <row r="753" spans="2:35" x14ac:dyDescent="0.25">
      <c r="B753" s="206">
        <v>41702.5</v>
      </c>
      <c r="C753" s="85">
        <v>5.48</v>
      </c>
      <c r="D753" s="86"/>
      <c r="E753" s="86"/>
      <c r="F753" s="87"/>
      <c r="G753" s="87"/>
      <c r="H753" s="87"/>
      <c r="I753" s="87"/>
      <c r="J753" s="96"/>
      <c r="K753" s="87"/>
      <c r="L753" s="87"/>
      <c r="M753" s="87"/>
      <c r="N753" s="87"/>
      <c r="O753" s="87"/>
      <c r="P753" s="94"/>
      <c r="Q753" s="94"/>
      <c r="R753" s="87"/>
      <c r="S753" s="87"/>
      <c r="T753" s="87"/>
      <c r="U753" s="87"/>
      <c r="V753" s="87"/>
      <c r="W753" s="87"/>
      <c r="X753" s="87"/>
      <c r="Y753" s="87"/>
      <c r="Z753" s="87"/>
      <c r="AA753" s="87"/>
      <c r="AB753" s="87"/>
      <c r="AI753" s="87"/>
    </row>
    <row r="754" spans="2:35" x14ac:dyDescent="0.25">
      <c r="B754" s="206">
        <v>41702.583333333336</v>
      </c>
      <c r="C754" s="85">
        <v>5.48</v>
      </c>
      <c r="D754" s="86"/>
      <c r="E754" s="86"/>
      <c r="F754" s="87"/>
      <c r="G754" s="87"/>
      <c r="H754" s="87"/>
      <c r="I754" s="87"/>
      <c r="J754" s="96"/>
      <c r="K754" s="87"/>
      <c r="L754" s="87"/>
      <c r="M754" s="87"/>
      <c r="N754" s="87"/>
      <c r="O754" s="87"/>
      <c r="P754" s="94"/>
      <c r="Q754" s="94"/>
      <c r="R754" s="87"/>
      <c r="S754" s="87"/>
      <c r="T754" s="87"/>
      <c r="U754" s="87"/>
      <c r="V754" s="87"/>
      <c r="W754" s="87"/>
      <c r="X754" s="87"/>
      <c r="Y754" s="87"/>
      <c r="Z754" s="87"/>
      <c r="AA754" s="87"/>
      <c r="AB754" s="87"/>
      <c r="AI754" s="87"/>
    </row>
    <row r="755" spans="2:35" x14ac:dyDescent="0.25">
      <c r="B755" s="206">
        <v>41702.666666666664</v>
      </c>
      <c r="C755" s="85">
        <v>5.48</v>
      </c>
      <c r="D755" s="86"/>
      <c r="E755" s="86"/>
      <c r="F755" s="87"/>
      <c r="G755" s="87"/>
      <c r="H755" s="87"/>
      <c r="I755" s="87"/>
      <c r="J755" s="96"/>
      <c r="K755" s="87"/>
      <c r="L755" s="87"/>
      <c r="M755" s="87"/>
      <c r="N755" s="87"/>
      <c r="O755" s="87"/>
      <c r="P755" s="94"/>
      <c r="Q755" s="94"/>
      <c r="R755" s="87"/>
      <c r="S755" s="87"/>
      <c r="T755" s="87"/>
      <c r="U755" s="87"/>
      <c r="V755" s="87"/>
      <c r="W755" s="87"/>
      <c r="X755" s="87"/>
      <c r="Y755" s="87"/>
      <c r="Z755" s="87"/>
      <c r="AA755" s="87"/>
      <c r="AB755" s="87"/>
      <c r="AI755" s="87"/>
    </row>
    <row r="756" spans="2:35" x14ac:dyDescent="0.25">
      <c r="B756" s="206">
        <v>41702.75</v>
      </c>
      <c r="C756" s="85">
        <v>5.48</v>
      </c>
      <c r="D756" s="86"/>
      <c r="E756" s="86"/>
      <c r="F756" s="87"/>
      <c r="G756" s="87"/>
      <c r="H756" s="87"/>
      <c r="I756" s="87"/>
      <c r="J756" s="96"/>
      <c r="K756" s="87"/>
      <c r="L756" s="87"/>
      <c r="M756" s="87"/>
      <c r="N756" s="87"/>
      <c r="O756" s="87"/>
      <c r="P756" s="94"/>
      <c r="Q756" s="94"/>
      <c r="R756" s="87"/>
      <c r="S756" s="87"/>
      <c r="T756" s="87"/>
      <c r="U756" s="87"/>
      <c r="V756" s="87"/>
      <c r="W756" s="87"/>
      <c r="X756" s="87"/>
      <c r="Y756" s="87"/>
      <c r="Z756" s="87"/>
      <c r="AA756" s="87"/>
      <c r="AB756" s="87"/>
      <c r="AI756" s="87"/>
    </row>
    <row r="757" spans="2:35" x14ac:dyDescent="0.25">
      <c r="B757" s="206">
        <v>41702.833333333336</v>
      </c>
      <c r="C757" s="85">
        <v>5.47</v>
      </c>
      <c r="D757" s="86"/>
      <c r="E757" s="86"/>
      <c r="F757" s="87"/>
      <c r="G757" s="87"/>
      <c r="H757" s="87"/>
      <c r="I757" s="87"/>
      <c r="J757" s="96"/>
      <c r="K757" s="87"/>
      <c r="L757" s="87"/>
      <c r="M757" s="87"/>
      <c r="N757" s="87"/>
      <c r="O757" s="87"/>
      <c r="P757" s="94"/>
      <c r="Q757" s="94"/>
      <c r="R757" s="87"/>
      <c r="S757" s="87"/>
      <c r="T757" s="87"/>
      <c r="U757" s="87"/>
      <c r="V757" s="87"/>
      <c r="W757" s="87"/>
      <c r="X757" s="87"/>
      <c r="Y757" s="87"/>
      <c r="Z757" s="87"/>
      <c r="AA757" s="87"/>
      <c r="AB757" s="87"/>
      <c r="AI757" s="87"/>
    </row>
    <row r="758" spans="2:35" x14ac:dyDescent="0.25">
      <c r="B758" s="206">
        <v>41702.916666666664</v>
      </c>
      <c r="C758" s="85">
        <v>5.46</v>
      </c>
      <c r="D758" s="86"/>
      <c r="E758" s="86"/>
      <c r="F758" s="87"/>
      <c r="G758" s="87"/>
      <c r="H758" s="87"/>
      <c r="I758" s="87"/>
      <c r="J758" s="96"/>
      <c r="K758" s="87"/>
      <c r="L758" s="87"/>
      <c r="M758" s="87"/>
      <c r="N758" s="87"/>
      <c r="O758" s="87"/>
      <c r="P758" s="94"/>
      <c r="Q758" s="94"/>
      <c r="R758" s="87"/>
      <c r="S758" s="87"/>
      <c r="T758" s="87"/>
      <c r="U758" s="87"/>
      <c r="V758" s="87"/>
      <c r="W758" s="87"/>
      <c r="X758" s="87"/>
      <c r="Y758" s="87"/>
      <c r="Z758" s="87"/>
      <c r="AA758" s="87"/>
      <c r="AB758" s="87"/>
      <c r="AI758" s="87"/>
    </row>
    <row r="759" spans="2:35" x14ac:dyDescent="0.25">
      <c r="B759" s="206">
        <v>41703</v>
      </c>
      <c r="C759" s="85">
        <v>5.46</v>
      </c>
      <c r="D759" s="86"/>
      <c r="E759" s="86"/>
      <c r="F759" s="87"/>
      <c r="G759" s="87"/>
      <c r="H759" s="87"/>
      <c r="I759" s="87"/>
      <c r="J759" s="96"/>
      <c r="K759" s="87"/>
      <c r="L759" s="87"/>
      <c r="M759" s="87"/>
      <c r="N759" s="87"/>
      <c r="O759" s="87"/>
      <c r="P759" s="94"/>
      <c r="Q759" s="94"/>
      <c r="R759" s="87"/>
      <c r="S759" s="87"/>
      <c r="T759" s="87"/>
      <c r="U759" s="87"/>
      <c r="V759" s="87"/>
      <c r="W759" s="87"/>
      <c r="X759" s="87"/>
      <c r="Y759" s="87"/>
      <c r="Z759" s="87"/>
      <c r="AA759" s="87"/>
      <c r="AB759" s="87"/>
      <c r="AI759" s="87"/>
    </row>
    <row r="760" spans="2:35" x14ac:dyDescent="0.25">
      <c r="B760" s="206">
        <v>41703.083333333336</v>
      </c>
      <c r="C760" s="85">
        <v>5.45</v>
      </c>
      <c r="D760" s="86"/>
      <c r="E760" s="86"/>
      <c r="F760" s="87"/>
      <c r="G760" s="87"/>
      <c r="H760" s="87"/>
      <c r="I760" s="87"/>
      <c r="J760" s="96"/>
      <c r="K760" s="87"/>
      <c r="L760" s="87"/>
      <c r="M760" s="87"/>
      <c r="N760" s="87"/>
      <c r="O760" s="87"/>
      <c r="P760" s="94"/>
      <c r="Q760" s="94"/>
      <c r="R760" s="87"/>
      <c r="S760" s="87"/>
      <c r="T760" s="87"/>
      <c r="U760" s="87"/>
      <c r="V760" s="87"/>
      <c r="W760" s="87"/>
      <c r="X760" s="87"/>
      <c r="Y760" s="87"/>
      <c r="Z760" s="87"/>
      <c r="AA760" s="87"/>
      <c r="AB760" s="87"/>
      <c r="AI760" s="87"/>
    </row>
    <row r="761" spans="2:35" x14ac:dyDescent="0.25">
      <c r="B761" s="206">
        <v>41703.166666666664</v>
      </c>
      <c r="C761" s="85">
        <v>5.43</v>
      </c>
      <c r="D761" s="86"/>
      <c r="E761" s="86"/>
      <c r="F761" s="87"/>
      <c r="G761" s="87"/>
      <c r="H761" s="87"/>
      <c r="I761" s="87"/>
      <c r="J761" s="96"/>
      <c r="K761" s="87"/>
      <c r="L761" s="87"/>
      <c r="M761" s="87"/>
      <c r="N761" s="87"/>
      <c r="O761" s="87"/>
      <c r="P761" s="94"/>
      <c r="Q761" s="94"/>
      <c r="R761" s="87"/>
      <c r="S761" s="87"/>
      <c r="T761" s="87"/>
      <c r="U761" s="87"/>
      <c r="V761" s="87"/>
      <c r="W761" s="87"/>
      <c r="X761" s="87"/>
      <c r="Y761" s="87"/>
      <c r="Z761" s="87"/>
      <c r="AA761" s="87"/>
      <c r="AB761" s="87"/>
      <c r="AI761" s="87"/>
    </row>
    <row r="762" spans="2:35" x14ac:dyDescent="0.25">
      <c r="B762" s="206">
        <v>41703.25</v>
      </c>
      <c r="C762" s="85">
        <v>5.43</v>
      </c>
      <c r="D762" s="86"/>
      <c r="E762" s="86"/>
      <c r="F762" s="87"/>
      <c r="G762" s="87"/>
      <c r="H762" s="87"/>
      <c r="I762" s="87"/>
      <c r="J762" s="96"/>
      <c r="K762" s="87"/>
      <c r="L762" s="87"/>
      <c r="M762" s="87"/>
      <c r="N762" s="87"/>
      <c r="O762" s="87"/>
      <c r="P762" s="94"/>
      <c r="Q762" s="94"/>
      <c r="R762" s="87"/>
      <c r="S762" s="87"/>
      <c r="T762" s="87"/>
      <c r="U762" s="87"/>
      <c r="V762" s="87"/>
      <c r="W762" s="87"/>
      <c r="X762" s="87"/>
      <c r="Y762" s="87"/>
      <c r="Z762" s="87"/>
      <c r="AA762" s="87"/>
      <c r="AB762" s="87"/>
      <c r="AI762" s="87"/>
    </row>
    <row r="763" spans="2:35" x14ac:dyDescent="0.25">
      <c r="B763" s="206">
        <v>41703.333333333336</v>
      </c>
      <c r="C763" s="85">
        <v>5.42</v>
      </c>
      <c r="D763" s="86"/>
      <c r="E763" s="86"/>
      <c r="F763" s="87"/>
      <c r="G763" s="87"/>
      <c r="H763" s="87"/>
      <c r="I763" s="87"/>
      <c r="J763" s="96"/>
      <c r="K763" s="87"/>
      <c r="L763" s="87"/>
      <c r="M763" s="87"/>
      <c r="N763" s="87"/>
      <c r="O763" s="87"/>
      <c r="P763" s="94"/>
      <c r="Q763" s="94"/>
      <c r="R763" s="87"/>
      <c r="S763" s="87"/>
      <c r="T763" s="87"/>
      <c r="U763" s="87"/>
      <c r="V763" s="87"/>
      <c r="W763" s="87"/>
      <c r="X763" s="87"/>
      <c r="Y763" s="87"/>
      <c r="Z763" s="87"/>
      <c r="AA763" s="87"/>
      <c r="AB763" s="87"/>
      <c r="AI763" s="87"/>
    </row>
    <row r="764" spans="2:35" x14ac:dyDescent="0.25">
      <c r="B764" s="206">
        <v>41703.416666666664</v>
      </c>
      <c r="C764" s="85">
        <v>5.42</v>
      </c>
      <c r="D764" s="86"/>
      <c r="E764" s="86"/>
      <c r="F764" s="87"/>
      <c r="G764" s="87"/>
      <c r="H764" s="87"/>
      <c r="I764" s="87"/>
      <c r="J764" s="96"/>
      <c r="K764" s="87"/>
      <c r="L764" s="87"/>
      <c r="M764" s="87"/>
      <c r="N764" s="87"/>
      <c r="O764" s="87"/>
      <c r="P764" s="94"/>
      <c r="Q764" s="94"/>
      <c r="R764" s="87"/>
      <c r="S764" s="87"/>
      <c r="T764" s="87"/>
      <c r="U764" s="87"/>
      <c r="V764" s="87"/>
      <c r="W764" s="87"/>
      <c r="X764" s="87"/>
      <c r="Y764" s="87"/>
      <c r="Z764" s="87"/>
      <c r="AA764" s="87"/>
      <c r="AB764" s="87"/>
      <c r="AI764" s="87"/>
    </row>
    <row r="765" spans="2:35" x14ac:dyDescent="0.25">
      <c r="B765" s="206">
        <v>41703.5</v>
      </c>
      <c r="C765" s="85">
        <v>5.43</v>
      </c>
      <c r="D765" s="86"/>
      <c r="E765" s="86"/>
      <c r="F765" s="87"/>
      <c r="G765" s="87"/>
      <c r="H765" s="87"/>
      <c r="I765" s="87"/>
      <c r="J765" s="96"/>
      <c r="K765" s="87"/>
      <c r="L765" s="87"/>
      <c r="M765" s="87"/>
      <c r="N765" s="87"/>
      <c r="O765" s="87"/>
      <c r="P765" s="94"/>
      <c r="Q765" s="94"/>
      <c r="R765" s="87"/>
      <c r="S765" s="87"/>
      <c r="T765" s="87"/>
      <c r="U765" s="87"/>
      <c r="V765" s="87"/>
      <c r="W765" s="87"/>
      <c r="X765" s="87"/>
      <c r="Y765" s="87"/>
      <c r="Z765" s="87"/>
      <c r="AA765" s="87"/>
      <c r="AB765" s="87"/>
      <c r="AI765" s="87"/>
    </row>
    <row r="766" spans="2:35" x14ac:dyDescent="0.25">
      <c r="B766" s="206">
        <v>41703.583333333336</v>
      </c>
      <c r="C766" s="85">
        <v>5.44</v>
      </c>
      <c r="D766" s="86"/>
      <c r="E766" s="86"/>
      <c r="F766" s="87"/>
      <c r="G766" s="87"/>
      <c r="H766" s="87"/>
      <c r="I766" s="87"/>
      <c r="J766" s="96"/>
      <c r="K766" s="87"/>
      <c r="L766" s="87"/>
      <c r="M766" s="87"/>
      <c r="N766" s="87"/>
      <c r="O766" s="87"/>
      <c r="P766" s="94"/>
      <c r="Q766" s="94"/>
      <c r="R766" s="87"/>
      <c r="S766" s="87"/>
      <c r="T766" s="87"/>
      <c r="U766" s="87"/>
      <c r="V766" s="87"/>
      <c r="W766" s="87"/>
      <c r="X766" s="87"/>
      <c r="Y766" s="87"/>
      <c r="Z766" s="87"/>
      <c r="AA766" s="87"/>
      <c r="AB766" s="87"/>
      <c r="AI766" s="87"/>
    </row>
    <row r="767" spans="2:35" x14ac:dyDescent="0.25">
      <c r="B767" s="206">
        <v>41703.666666666664</v>
      </c>
      <c r="C767" s="85">
        <v>5.44</v>
      </c>
      <c r="D767" s="86"/>
      <c r="E767" s="86"/>
      <c r="F767" s="87"/>
      <c r="G767" s="87"/>
      <c r="H767" s="87"/>
      <c r="I767" s="87"/>
      <c r="J767" s="96"/>
      <c r="K767" s="87"/>
      <c r="L767" s="87"/>
      <c r="M767" s="87"/>
      <c r="N767" s="87"/>
      <c r="O767" s="87"/>
      <c r="P767" s="94"/>
      <c r="Q767" s="94"/>
      <c r="R767" s="87"/>
      <c r="S767" s="87"/>
      <c r="T767" s="87"/>
      <c r="U767" s="87"/>
      <c r="V767" s="87"/>
      <c r="W767" s="87"/>
      <c r="X767" s="87"/>
      <c r="Y767" s="87"/>
      <c r="Z767" s="87"/>
      <c r="AA767" s="87"/>
      <c r="AB767" s="87"/>
      <c r="AI767" s="87"/>
    </row>
    <row r="768" spans="2:35" x14ac:dyDescent="0.25">
      <c r="B768" s="206">
        <v>41703.75</v>
      </c>
      <c r="C768" s="85">
        <v>5.45</v>
      </c>
      <c r="D768" s="86"/>
      <c r="E768" s="86"/>
      <c r="F768" s="87"/>
      <c r="G768" s="87"/>
      <c r="H768" s="87"/>
      <c r="I768" s="87"/>
      <c r="J768" s="96"/>
      <c r="K768" s="87"/>
      <c r="L768" s="87"/>
      <c r="M768" s="87"/>
      <c r="N768" s="87"/>
      <c r="O768" s="87"/>
      <c r="P768" s="94"/>
      <c r="Q768" s="94"/>
      <c r="R768" s="87"/>
      <c r="S768" s="87"/>
      <c r="T768" s="87"/>
      <c r="U768" s="87"/>
      <c r="V768" s="87"/>
      <c r="W768" s="87"/>
      <c r="X768" s="87"/>
      <c r="Y768" s="87"/>
      <c r="Z768" s="87"/>
      <c r="AA768" s="87"/>
      <c r="AB768" s="87"/>
      <c r="AI768" s="87"/>
    </row>
    <row r="769" spans="2:35" x14ac:dyDescent="0.25">
      <c r="B769" s="206">
        <v>41703.833333333336</v>
      </c>
      <c r="C769" s="85">
        <v>5.45</v>
      </c>
      <c r="D769" s="86"/>
      <c r="E769" s="86"/>
      <c r="F769" s="87"/>
      <c r="G769" s="87"/>
      <c r="H769" s="87"/>
      <c r="I769" s="87"/>
      <c r="J769" s="96"/>
      <c r="K769" s="87"/>
      <c r="L769" s="87"/>
      <c r="M769" s="87"/>
      <c r="N769" s="87"/>
      <c r="O769" s="87"/>
      <c r="P769" s="94"/>
      <c r="Q769" s="94"/>
      <c r="R769" s="87"/>
      <c r="S769" s="87"/>
      <c r="T769" s="87"/>
      <c r="U769" s="87"/>
      <c r="V769" s="87"/>
      <c r="W769" s="87"/>
      <c r="X769" s="87"/>
      <c r="Y769" s="87"/>
      <c r="Z769" s="87"/>
      <c r="AA769" s="87"/>
      <c r="AB769" s="87"/>
      <c r="AI769" s="87"/>
    </row>
    <row r="770" spans="2:35" x14ac:dyDescent="0.25">
      <c r="B770" s="206">
        <v>41703.916666666664</v>
      </c>
      <c r="C770" s="85">
        <v>5.45</v>
      </c>
      <c r="D770" s="86"/>
      <c r="E770" s="86"/>
      <c r="F770" s="87"/>
      <c r="G770" s="87"/>
      <c r="H770" s="87"/>
      <c r="I770" s="87"/>
      <c r="J770" s="96"/>
      <c r="K770" s="87"/>
      <c r="L770" s="87"/>
      <c r="M770" s="87"/>
      <c r="N770" s="87"/>
      <c r="O770" s="87"/>
      <c r="P770" s="94"/>
      <c r="Q770" s="94"/>
      <c r="R770" s="87"/>
      <c r="S770" s="87"/>
      <c r="T770" s="87"/>
      <c r="U770" s="87"/>
      <c r="V770" s="87"/>
      <c r="W770" s="87"/>
      <c r="X770" s="87"/>
      <c r="Y770" s="87"/>
      <c r="Z770" s="87"/>
      <c r="AA770" s="87"/>
      <c r="AB770" s="87"/>
      <c r="AI770" s="87"/>
    </row>
    <row r="771" spans="2:35" x14ac:dyDescent="0.25">
      <c r="B771" s="206">
        <v>41704</v>
      </c>
      <c r="C771" s="85">
        <v>5.44</v>
      </c>
      <c r="D771" s="86"/>
      <c r="E771" s="86"/>
      <c r="F771" s="87"/>
      <c r="G771" s="87"/>
      <c r="H771" s="87"/>
      <c r="I771" s="87"/>
      <c r="J771" s="96"/>
      <c r="K771" s="87"/>
      <c r="L771" s="87"/>
      <c r="M771" s="87"/>
      <c r="N771" s="87"/>
      <c r="O771" s="87"/>
      <c r="P771" s="94"/>
      <c r="Q771" s="94"/>
      <c r="R771" s="87"/>
      <c r="S771" s="87"/>
      <c r="T771" s="87"/>
      <c r="U771" s="87"/>
      <c r="V771" s="87"/>
      <c r="W771" s="87"/>
      <c r="X771" s="87"/>
      <c r="Y771" s="87"/>
      <c r="Z771" s="87"/>
      <c r="AA771" s="87"/>
      <c r="AB771" s="87"/>
      <c r="AI771" s="87"/>
    </row>
    <row r="772" spans="2:35" x14ac:dyDescent="0.25">
      <c r="B772" s="206">
        <v>41704.083333333336</v>
      </c>
      <c r="C772" s="85">
        <v>5.44</v>
      </c>
      <c r="D772" s="86"/>
      <c r="E772" s="86"/>
      <c r="F772" s="87"/>
      <c r="G772" s="87"/>
      <c r="H772" s="87"/>
      <c r="I772" s="87"/>
      <c r="J772" s="96"/>
      <c r="K772" s="87"/>
      <c r="L772" s="87"/>
      <c r="M772" s="87"/>
      <c r="N772" s="87"/>
      <c r="O772" s="87"/>
      <c r="P772" s="94"/>
      <c r="Q772" s="94"/>
      <c r="R772" s="87"/>
      <c r="S772" s="87"/>
      <c r="T772" s="87"/>
      <c r="U772" s="87"/>
      <c r="V772" s="87"/>
      <c r="W772" s="87"/>
      <c r="X772" s="87"/>
      <c r="Y772" s="87"/>
      <c r="Z772" s="87"/>
      <c r="AA772" s="87"/>
      <c r="AB772" s="87"/>
      <c r="AI772" s="87"/>
    </row>
    <row r="773" spans="2:35" x14ac:dyDescent="0.25">
      <c r="B773" s="206">
        <v>41704.166666666664</v>
      </c>
      <c r="C773" s="85">
        <v>5.44</v>
      </c>
      <c r="D773" s="86"/>
      <c r="E773" s="86"/>
      <c r="F773" s="87"/>
      <c r="G773" s="87"/>
      <c r="H773" s="87"/>
      <c r="I773" s="87"/>
      <c r="J773" s="96"/>
      <c r="K773" s="87"/>
      <c r="L773" s="87"/>
      <c r="M773" s="87"/>
      <c r="N773" s="87"/>
      <c r="O773" s="87"/>
      <c r="P773" s="94"/>
      <c r="Q773" s="94"/>
      <c r="R773" s="87"/>
      <c r="S773" s="87"/>
      <c r="T773" s="87"/>
      <c r="U773" s="87"/>
      <c r="V773" s="87"/>
      <c r="W773" s="87"/>
      <c r="X773" s="87"/>
      <c r="Y773" s="87"/>
      <c r="Z773" s="87"/>
      <c r="AA773" s="87"/>
      <c r="AB773" s="87"/>
      <c r="AI773" s="87"/>
    </row>
    <row r="774" spans="2:35" x14ac:dyDescent="0.25">
      <c r="B774" s="206">
        <v>41704.25</v>
      </c>
      <c r="C774" s="85">
        <v>5.44</v>
      </c>
      <c r="D774" s="86"/>
      <c r="E774" s="86"/>
      <c r="F774" s="87"/>
      <c r="G774" s="87"/>
      <c r="H774" s="87"/>
      <c r="I774" s="87"/>
      <c r="J774" s="96"/>
      <c r="K774" s="87"/>
      <c r="L774" s="87"/>
      <c r="M774" s="87"/>
      <c r="N774" s="87"/>
      <c r="O774" s="87"/>
      <c r="P774" s="94"/>
      <c r="Q774" s="94"/>
      <c r="R774" s="87"/>
      <c r="S774" s="87"/>
      <c r="T774" s="87"/>
      <c r="U774" s="87"/>
      <c r="V774" s="87"/>
      <c r="W774" s="87"/>
      <c r="X774" s="87"/>
      <c r="Y774" s="87"/>
      <c r="Z774" s="87"/>
      <c r="AA774" s="87"/>
      <c r="AB774" s="87"/>
      <c r="AI774" s="87"/>
    </row>
    <row r="775" spans="2:35" x14ac:dyDescent="0.25">
      <c r="B775" s="206">
        <v>41704.333333333336</v>
      </c>
      <c r="C775" s="85">
        <v>5.45</v>
      </c>
      <c r="D775" s="86"/>
      <c r="E775" s="86"/>
      <c r="F775" s="87"/>
      <c r="G775" s="87"/>
      <c r="H775" s="87"/>
      <c r="I775" s="87"/>
      <c r="J775" s="96"/>
      <c r="K775" s="87"/>
      <c r="L775" s="87"/>
      <c r="M775" s="87"/>
      <c r="N775" s="87"/>
      <c r="O775" s="87"/>
      <c r="P775" s="94"/>
      <c r="Q775" s="94"/>
      <c r="R775" s="87"/>
      <c r="S775" s="87"/>
      <c r="T775" s="87"/>
      <c r="U775" s="87"/>
      <c r="V775" s="87"/>
      <c r="W775" s="87"/>
      <c r="X775" s="87"/>
      <c r="Y775" s="87"/>
      <c r="Z775" s="87"/>
      <c r="AA775" s="87"/>
      <c r="AB775" s="87"/>
      <c r="AI775" s="87"/>
    </row>
    <row r="776" spans="2:35" x14ac:dyDescent="0.25">
      <c r="B776" s="206">
        <v>41704.416666666664</v>
      </c>
      <c r="C776" s="85">
        <v>5.44</v>
      </c>
      <c r="D776" s="86"/>
      <c r="E776" s="86"/>
      <c r="F776" s="87"/>
      <c r="G776" s="87"/>
      <c r="H776" s="87"/>
      <c r="I776" s="87"/>
      <c r="J776" s="96"/>
      <c r="K776" s="87"/>
      <c r="L776" s="87"/>
      <c r="M776" s="87"/>
      <c r="N776" s="87"/>
      <c r="O776" s="87"/>
      <c r="P776" s="94"/>
      <c r="Q776" s="94"/>
      <c r="R776" s="87"/>
      <c r="S776" s="87"/>
      <c r="T776" s="87"/>
      <c r="U776" s="87"/>
      <c r="V776" s="87"/>
      <c r="W776" s="87"/>
      <c r="X776" s="87"/>
      <c r="Y776" s="87"/>
      <c r="Z776" s="87"/>
      <c r="AA776" s="87"/>
      <c r="AB776" s="87"/>
      <c r="AI776" s="87"/>
    </row>
    <row r="777" spans="2:35" x14ac:dyDescent="0.25">
      <c r="B777" s="206">
        <v>41704.5</v>
      </c>
      <c r="C777" s="85">
        <v>5.44</v>
      </c>
      <c r="D777" s="86"/>
      <c r="E777" s="86"/>
      <c r="F777" s="87"/>
      <c r="G777" s="87"/>
      <c r="H777" s="87"/>
      <c r="I777" s="87"/>
      <c r="J777" s="96"/>
      <c r="K777" s="87"/>
      <c r="L777" s="87"/>
      <c r="M777" s="87"/>
      <c r="N777" s="87"/>
      <c r="O777" s="87"/>
      <c r="P777" s="94"/>
      <c r="Q777" s="94"/>
      <c r="R777" s="87"/>
      <c r="S777" s="87"/>
      <c r="T777" s="87"/>
      <c r="U777" s="87"/>
      <c r="V777" s="87"/>
      <c r="W777" s="87"/>
      <c r="X777" s="87"/>
      <c r="Y777" s="87"/>
      <c r="Z777" s="87"/>
      <c r="AA777" s="87"/>
      <c r="AB777" s="87"/>
      <c r="AI777" s="87"/>
    </row>
    <row r="778" spans="2:35" x14ac:dyDescent="0.25">
      <c r="B778" s="206">
        <v>41704.583333333336</v>
      </c>
      <c r="C778" s="85">
        <v>5.45</v>
      </c>
      <c r="D778" s="86"/>
      <c r="E778" s="86"/>
      <c r="F778" s="87"/>
      <c r="G778" s="87"/>
      <c r="H778" s="87"/>
      <c r="I778" s="87"/>
      <c r="J778" s="96"/>
      <c r="K778" s="87"/>
      <c r="L778" s="87"/>
      <c r="M778" s="87"/>
      <c r="N778" s="87"/>
      <c r="O778" s="87"/>
      <c r="P778" s="94"/>
      <c r="Q778" s="94"/>
      <c r="R778" s="87"/>
      <c r="S778" s="87"/>
      <c r="T778" s="87"/>
      <c r="U778" s="87"/>
      <c r="V778" s="87"/>
      <c r="W778" s="87"/>
      <c r="X778" s="87"/>
      <c r="Y778" s="87"/>
      <c r="Z778" s="87"/>
      <c r="AA778" s="87"/>
      <c r="AB778" s="87"/>
      <c r="AI778" s="87"/>
    </row>
    <row r="779" spans="2:35" x14ac:dyDescent="0.25">
      <c r="B779" s="206">
        <v>41704.666666666664</v>
      </c>
      <c r="C779" s="85">
        <v>5.45</v>
      </c>
      <c r="D779" s="86"/>
      <c r="E779" s="86"/>
      <c r="F779" s="87"/>
      <c r="G779" s="87"/>
      <c r="H779" s="87"/>
      <c r="I779" s="87"/>
      <c r="J779" s="96"/>
      <c r="K779" s="87"/>
      <c r="L779" s="87"/>
      <c r="M779" s="87"/>
      <c r="N779" s="87"/>
      <c r="O779" s="87"/>
      <c r="P779" s="94"/>
      <c r="Q779" s="94"/>
      <c r="R779" s="87"/>
      <c r="S779" s="87"/>
      <c r="T779" s="87"/>
      <c r="U779" s="87"/>
      <c r="V779" s="87"/>
      <c r="W779" s="87"/>
      <c r="X779" s="87"/>
      <c r="Y779" s="87"/>
      <c r="Z779" s="87"/>
      <c r="AA779" s="87"/>
      <c r="AB779" s="87"/>
      <c r="AI779" s="87"/>
    </row>
    <row r="780" spans="2:35" x14ac:dyDescent="0.25">
      <c r="B780" s="206">
        <v>41704.75</v>
      </c>
      <c r="C780" s="85">
        <v>5.45</v>
      </c>
      <c r="D780" s="86"/>
      <c r="E780" s="86"/>
      <c r="F780" s="87"/>
      <c r="G780" s="87"/>
      <c r="H780" s="87"/>
      <c r="I780" s="87"/>
      <c r="J780" s="96"/>
      <c r="K780" s="87"/>
      <c r="L780" s="87"/>
      <c r="M780" s="87"/>
      <c r="N780" s="87"/>
      <c r="O780" s="87"/>
      <c r="P780" s="94"/>
      <c r="Q780" s="94"/>
      <c r="R780" s="87"/>
      <c r="S780" s="87"/>
      <c r="T780" s="87"/>
      <c r="U780" s="87"/>
      <c r="V780" s="87"/>
      <c r="W780" s="87"/>
      <c r="X780" s="87"/>
      <c r="Y780" s="87"/>
      <c r="Z780" s="87"/>
      <c r="AA780" s="87"/>
      <c r="AB780" s="87"/>
      <c r="AI780" s="87"/>
    </row>
    <row r="781" spans="2:35" x14ac:dyDescent="0.25">
      <c r="B781" s="206">
        <v>41704.833333333336</v>
      </c>
      <c r="C781" s="85">
        <v>5.45</v>
      </c>
      <c r="D781" s="86"/>
      <c r="E781" s="86"/>
      <c r="F781" s="87"/>
      <c r="G781" s="87"/>
      <c r="H781" s="87"/>
      <c r="I781" s="87"/>
      <c r="J781" s="96"/>
      <c r="K781" s="87"/>
      <c r="L781" s="87"/>
      <c r="M781" s="87"/>
      <c r="N781" s="87"/>
      <c r="O781" s="87"/>
      <c r="P781" s="94"/>
      <c r="Q781" s="94"/>
      <c r="R781" s="87"/>
      <c r="S781" s="87"/>
      <c r="T781" s="87"/>
      <c r="U781" s="87"/>
      <c r="V781" s="87"/>
      <c r="W781" s="87"/>
      <c r="X781" s="87"/>
      <c r="Y781" s="87"/>
      <c r="Z781" s="87"/>
      <c r="AA781" s="87"/>
      <c r="AB781" s="87"/>
      <c r="AI781" s="87"/>
    </row>
    <row r="782" spans="2:35" x14ac:dyDescent="0.25">
      <c r="B782" s="206">
        <v>41704.916666666664</v>
      </c>
      <c r="C782" s="85">
        <v>5.45</v>
      </c>
      <c r="D782" s="86"/>
      <c r="E782" s="86"/>
      <c r="F782" s="87"/>
      <c r="G782" s="87"/>
      <c r="H782" s="87"/>
      <c r="I782" s="87"/>
      <c r="J782" s="96"/>
      <c r="K782" s="87"/>
      <c r="L782" s="87"/>
      <c r="M782" s="87"/>
      <c r="N782" s="87"/>
      <c r="O782" s="87"/>
      <c r="P782" s="94"/>
      <c r="Q782" s="94"/>
      <c r="R782" s="87"/>
      <c r="S782" s="87"/>
      <c r="T782" s="87"/>
      <c r="U782" s="87"/>
      <c r="V782" s="87"/>
      <c r="W782" s="87"/>
      <c r="X782" s="87"/>
      <c r="Y782" s="87"/>
      <c r="Z782" s="87"/>
      <c r="AA782" s="87"/>
      <c r="AB782" s="87"/>
      <c r="AI782" s="87"/>
    </row>
    <row r="783" spans="2:35" x14ac:dyDescent="0.25">
      <c r="B783" s="206">
        <v>41705</v>
      </c>
      <c r="C783" s="85">
        <v>5.44</v>
      </c>
      <c r="D783" s="86"/>
      <c r="E783" s="86"/>
      <c r="F783" s="87"/>
      <c r="G783" s="87"/>
      <c r="H783" s="87"/>
      <c r="I783" s="87"/>
      <c r="J783" s="96"/>
      <c r="K783" s="87"/>
      <c r="L783" s="87"/>
      <c r="M783" s="87"/>
      <c r="N783" s="87"/>
      <c r="O783" s="87"/>
      <c r="P783" s="94"/>
      <c r="Q783" s="94"/>
      <c r="R783" s="87"/>
      <c r="S783" s="87"/>
      <c r="T783" s="87"/>
      <c r="U783" s="87"/>
      <c r="V783" s="87"/>
      <c r="W783" s="87"/>
      <c r="X783" s="87"/>
      <c r="Y783" s="87"/>
      <c r="Z783" s="87"/>
      <c r="AA783" s="87"/>
      <c r="AB783" s="87"/>
      <c r="AI783" s="87"/>
    </row>
    <row r="784" spans="2:35" x14ac:dyDescent="0.25">
      <c r="B784" s="206">
        <v>41705.083333333336</v>
      </c>
      <c r="C784" s="85">
        <v>5.44</v>
      </c>
      <c r="D784" s="86"/>
      <c r="E784" s="86"/>
      <c r="F784" s="87"/>
      <c r="G784" s="87"/>
      <c r="H784" s="87"/>
      <c r="I784" s="87"/>
      <c r="J784" s="96"/>
      <c r="K784" s="87"/>
      <c r="L784" s="87"/>
      <c r="M784" s="87"/>
      <c r="N784" s="87"/>
      <c r="O784" s="87"/>
      <c r="P784" s="94"/>
      <c r="Q784" s="94"/>
      <c r="R784" s="87"/>
      <c r="S784" s="87"/>
      <c r="T784" s="87"/>
      <c r="U784" s="87"/>
      <c r="V784" s="87"/>
      <c r="W784" s="87"/>
      <c r="X784" s="87"/>
      <c r="Y784" s="87"/>
      <c r="Z784" s="87"/>
      <c r="AA784" s="87"/>
      <c r="AB784" s="87"/>
      <c r="AI784" s="87"/>
    </row>
    <row r="785" spans="2:35" x14ac:dyDescent="0.25">
      <c r="B785" s="206">
        <v>41705.166666666664</v>
      </c>
      <c r="C785" s="85">
        <v>5.43</v>
      </c>
      <c r="D785" s="86"/>
      <c r="E785" s="86"/>
      <c r="F785" s="87"/>
      <c r="G785" s="87"/>
      <c r="H785" s="87"/>
      <c r="I785" s="87"/>
      <c r="J785" s="96"/>
      <c r="K785" s="87"/>
      <c r="L785" s="87"/>
      <c r="M785" s="87"/>
      <c r="N785" s="87"/>
      <c r="O785" s="87"/>
      <c r="P785" s="94"/>
      <c r="Q785" s="94"/>
      <c r="R785" s="87"/>
      <c r="S785" s="87"/>
      <c r="T785" s="87"/>
      <c r="U785" s="87"/>
      <c r="V785" s="87"/>
      <c r="W785" s="87"/>
      <c r="X785" s="87"/>
      <c r="Y785" s="87"/>
      <c r="Z785" s="87"/>
      <c r="AA785" s="87"/>
      <c r="AB785" s="87"/>
      <c r="AI785" s="87"/>
    </row>
    <row r="786" spans="2:35" x14ac:dyDescent="0.25">
      <c r="B786" s="206">
        <v>41705.25</v>
      </c>
      <c r="C786" s="85">
        <v>5.43</v>
      </c>
      <c r="D786" s="86"/>
      <c r="E786" s="86"/>
      <c r="F786" s="87"/>
      <c r="G786" s="87"/>
      <c r="H786" s="87"/>
      <c r="I786" s="87"/>
      <c r="J786" s="96"/>
      <c r="K786" s="87"/>
      <c r="L786" s="87"/>
      <c r="M786" s="87"/>
      <c r="N786" s="87"/>
      <c r="O786" s="87"/>
      <c r="P786" s="94"/>
      <c r="Q786" s="94"/>
      <c r="R786" s="87"/>
      <c r="S786" s="87"/>
      <c r="T786" s="87"/>
      <c r="U786" s="87"/>
      <c r="V786" s="87"/>
      <c r="W786" s="87"/>
      <c r="X786" s="87"/>
      <c r="Y786" s="87"/>
      <c r="Z786" s="87"/>
      <c r="AA786" s="87"/>
      <c r="AB786" s="87"/>
      <c r="AI786" s="87"/>
    </row>
    <row r="787" spans="2:35" x14ac:dyDescent="0.25">
      <c r="B787" s="206">
        <v>41705.333333333336</v>
      </c>
      <c r="C787" s="85">
        <v>5.42</v>
      </c>
      <c r="D787" s="86"/>
      <c r="E787" s="86"/>
      <c r="F787" s="87"/>
      <c r="G787" s="87"/>
      <c r="H787" s="87"/>
      <c r="I787" s="87"/>
      <c r="J787" s="96"/>
      <c r="K787" s="87"/>
      <c r="L787" s="87"/>
      <c r="M787" s="87"/>
      <c r="N787" s="87"/>
      <c r="O787" s="87"/>
      <c r="P787" s="94"/>
      <c r="Q787" s="94"/>
      <c r="R787" s="87"/>
      <c r="S787" s="87"/>
      <c r="T787" s="87"/>
      <c r="U787" s="87"/>
      <c r="V787" s="87"/>
      <c r="W787" s="87"/>
      <c r="X787" s="87"/>
      <c r="Y787" s="87"/>
      <c r="Z787" s="87"/>
      <c r="AA787" s="87"/>
      <c r="AB787" s="87"/>
      <c r="AI787" s="87"/>
    </row>
    <row r="788" spans="2:35" x14ac:dyDescent="0.25">
      <c r="B788" s="206">
        <v>41705.416666666664</v>
      </c>
      <c r="C788" s="85">
        <v>5.41</v>
      </c>
      <c r="D788" s="86"/>
      <c r="E788" s="86"/>
      <c r="F788" s="87"/>
      <c r="G788" s="87"/>
      <c r="H788" s="87"/>
      <c r="I788" s="87"/>
      <c r="J788" s="96"/>
      <c r="K788" s="87"/>
      <c r="L788" s="87"/>
      <c r="M788" s="87"/>
      <c r="N788" s="87"/>
      <c r="O788" s="87"/>
      <c r="P788" s="94"/>
      <c r="Q788" s="94"/>
      <c r="R788" s="87"/>
      <c r="S788" s="87"/>
      <c r="T788" s="87"/>
      <c r="U788" s="87"/>
      <c r="V788" s="87"/>
      <c r="W788" s="87"/>
      <c r="X788" s="87"/>
      <c r="Y788" s="87"/>
      <c r="Z788" s="87"/>
      <c r="AA788" s="87"/>
      <c r="AB788" s="87"/>
      <c r="AI788" s="87"/>
    </row>
    <row r="789" spans="2:35" x14ac:dyDescent="0.25">
      <c r="B789" s="206">
        <v>41705.5</v>
      </c>
      <c r="C789" s="85">
        <v>5.41</v>
      </c>
      <c r="D789" s="86"/>
      <c r="E789" s="86"/>
      <c r="F789" s="87"/>
      <c r="G789" s="87"/>
      <c r="H789" s="87"/>
      <c r="I789" s="87"/>
      <c r="J789" s="96"/>
      <c r="K789" s="87"/>
      <c r="L789" s="87"/>
      <c r="M789" s="87"/>
      <c r="N789" s="87"/>
      <c r="O789" s="87"/>
      <c r="P789" s="94"/>
      <c r="Q789" s="94"/>
      <c r="R789" s="87"/>
      <c r="S789" s="87"/>
      <c r="T789" s="87"/>
      <c r="U789" s="87"/>
      <c r="V789" s="87"/>
      <c r="W789" s="87"/>
      <c r="X789" s="87"/>
      <c r="Y789" s="87"/>
      <c r="Z789" s="87"/>
      <c r="AA789" s="87"/>
      <c r="AB789" s="87"/>
      <c r="AI789" s="87"/>
    </row>
    <row r="790" spans="2:35" x14ac:dyDescent="0.25">
      <c r="B790" s="206">
        <v>41705.583333333336</v>
      </c>
      <c r="C790" s="85">
        <v>5.42</v>
      </c>
      <c r="D790" s="86"/>
      <c r="E790" s="86"/>
      <c r="F790" s="87"/>
      <c r="G790" s="87"/>
      <c r="H790" s="87"/>
      <c r="I790" s="87"/>
      <c r="J790" s="96"/>
      <c r="K790" s="87"/>
      <c r="L790" s="87"/>
      <c r="M790" s="87"/>
      <c r="N790" s="87"/>
      <c r="O790" s="87"/>
      <c r="P790" s="94"/>
      <c r="Q790" s="94"/>
      <c r="R790" s="87"/>
      <c r="S790" s="87"/>
      <c r="T790" s="87"/>
      <c r="U790" s="87"/>
      <c r="V790" s="87"/>
      <c r="W790" s="87"/>
      <c r="X790" s="87"/>
      <c r="Y790" s="87"/>
      <c r="Z790" s="87"/>
      <c r="AA790" s="87"/>
      <c r="AB790" s="87"/>
      <c r="AI790" s="87"/>
    </row>
    <row r="791" spans="2:35" x14ac:dyDescent="0.25">
      <c r="B791" s="206">
        <v>41705.666666666664</v>
      </c>
      <c r="C791" s="85">
        <v>5.42</v>
      </c>
      <c r="D791" s="86"/>
      <c r="E791" s="86"/>
      <c r="F791" s="87"/>
      <c r="G791" s="87"/>
      <c r="H791" s="87"/>
      <c r="I791" s="87"/>
      <c r="J791" s="96"/>
      <c r="K791" s="87"/>
      <c r="L791" s="87"/>
      <c r="M791" s="87"/>
      <c r="N791" s="87"/>
      <c r="O791" s="87"/>
      <c r="P791" s="94"/>
      <c r="Q791" s="94"/>
      <c r="R791" s="87"/>
      <c r="S791" s="87"/>
      <c r="T791" s="87"/>
      <c r="U791" s="87"/>
      <c r="V791" s="87"/>
      <c r="W791" s="87"/>
      <c r="X791" s="87"/>
      <c r="Y791" s="87"/>
      <c r="Z791" s="87"/>
      <c r="AA791" s="87"/>
      <c r="AB791" s="87"/>
      <c r="AI791" s="87"/>
    </row>
    <row r="792" spans="2:35" x14ac:dyDescent="0.25">
      <c r="B792" s="206">
        <v>41705.75</v>
      </c>
      <c r="C792" s="85">
        <v>5.42</v>
      </c>
      <c r="D792" s="86"/>
      <c r="E792" s="86"/>
      <c r="F792" s="87"/>
      <c r="G792" s="87"/>
      <c r="H792" s="87"/>
      <c r="I792" s="87"/>
      <c r="J792" s="96"/>
      <c r="K792" s="87"/>
      <c r="L792" s="87"/>
      <c r="M792" s="87"/>
      <c r="N792" s="87"/>
      <c r="O792" s="87"/>
      <c r="P792" s="94"/>
      <c r="Q792" s="94"/>
      <c r="R792" s="87"/>
      <c r="S792" s="87"/>
      <c r="T792" s="87"/>
      <c r="U792" s="87"/>
      <c r="V792" s="87"/>
      <c r="W792" s="87"/>
      <c r="X792" s="87"/>
      <c r="Y792" s="87"/>
      <c r="Z792" s="87"/>
      <c r="AA792" s="87"/>
      <c r="AB792" s="87"/>
      <c r="AI792" s="87"/>
    </row>
    <row r="793" spans="2:35" x14ac:dyDescent="0.25">
      <c r="B793" s="206">
        <v>41705.833333333336</v>
      </c>
      <c r="C793" s="85">
        <v>5.41</v>
      </c>
      <c r="D793" s="86"/>
      <c r="E793" s="86"/>
      <c r="F793" s="87"/>
      <c r="G793" s="87"/>
      <c r="H793" s="87"/>
      <c r="I793" s="87"/>
      <c r="J793" s="96"/>
      <c r="K793" s="87"/>
      <c r="L793" s="87"/>
      <c r="M793" s="87"/>
      <c r="N793" s="87"/>
      <c r="O793" s="87"/>
      <c r="P793" s="94"/>
      <c r="Q793" s="94"/>
      <c r="R793" s="87"/>
      <c r="S793" s="87"/>
      <c r="T793" s="87"/>
      <c r="U793" s="87"/>
      <c r="V793" s="87"/>
      <c r="W793" s="87"/>
      <c r="X793" s="87"/>
      <c r="Y793" s="87"/>
      <c r="Z793" s="87"/>
      <c r="AA793" s="87"/>
      <c r="AB793" s="87"/>
      <c r="AI793" s="87"/>
    </row>
    <row r="794" spans="2:35" x14ac:dyDescent="0.25">
      <c r="B794" s="206">
        <v>41705.916666666664</v>
      </c>
      <c r="C794" s="85">
        <v>5.4</v>
      </c>
      <c r="D794" s="86">
        <v>5.4</v>
      </c>
      <c r="E794" s="86"/>
      <c r="F794" s="87"/>
      <c r="G794" s="87"/>
      <c r="H794" s="87"/>
      <c r="I794" s="87"/>
      <c r="J794" s="96"/>
      <c r="K794" s="87"/>
      <c r="L794" s="87"/>
      <c r="M794" s="87"/>
      <c r="N794" s="87"/>
      <c r="O794" s="87"/>
      <c r="P794" s="94"/>
      <c r="Q794" s="94"/>
      <c r="R794" s="87"/>
      <c r="S794" s="87"/>
      <c r="T794" s="87"/>
      <c r="U794" s="87"/>
      <c r="V794" s="87"/>
      <c r="W794" s="87"/>
      <c r="X794" s="87"/>
      <c r="Y794" s="87"/>
      <c r="Z794" s="87"/>
      <c r="AA794" s="87"/>
      <c r="AB794" s="87"/>
      <c r="AI794" s="87"/>
    </row>
    <row r="795" spans="2:35" x14ac:dyDescent="0.25">
      <c r="B795" s="206">
        <v>41706</v>
      </c>
      <c r="C795" s="85">
        <v>5.41</v>
      </c>
      <c r="D795" s="86"/>
      <c r="E795" s="86"/>
      <c r="F795" s="87"/>
      <c r="G795" s="87"/>
      <c r="H795" s="87"/>
      <c r="I795" s="87"/>
      <c r="J795" s="96"/>
      <c r="K795" s="87"/>
      <c r="L795" s="87"/>
      <c r="M795" s="87"/>
      <c r="N795" s="87"/>
      <c r="O795" s="87"/>
      <c r="P795" s="94"/>
      <c r="Q795" s="94"/>
      <c r="R795" s="87"/>
      <c r="S795" s="87"/>
      <c r="T795" s="87"/>
      <c r="U795" s="87"/>
      <c r="V795" s="87"/>
      <c r="W795" s="87"/>
      <c r="X795" s="87"/>
      <c r="Y795" s="87"/>
      <c r="Z795" s="87"/>
      <c r="AA795" s="87"/>
      <c r="AB795" s="87"/>
      <c r="AI795" s="87"/>
    </row>
    <row r="796" spans="2:35" x14ac:dyDescent="0.25">
      <c r="B796" s="206">
        <v>41706.083333333336</v>
      </c>
      <c r="C796" s="85">
        <v>5.41</v>
      </c>
      <c r="D796" s="86"/>
      <c r="E796" s="86"/>
      <c r="F796" s="87"/>
      <c r="G796" s="87"/>
      <c r="H796" s="87"/>
      <c r="I796" s="87"/>
      <c r="J796" s="96"/>
      <c r="K796" s="87"/>
      <c r="L796" s="87"/>
      <c r="M796" s="87"/>
      <c r="N796" s="87"/>
      <c r="O796" s="87"/>
      <c r="P796" s="94"/>
      <c r="Q796" s="94"/>
      <c r="R796" s="87"/>
      <c r="S796" s="87"/>
      <c r="T796" s="87"/>
      <c r="U796" s="87"/>
      <c r="V796" s="87"/>
      <c r="W796" s="87"/>
      <c r="X796" s="87"/>
      <c r="Y796" s="87"/>
      <c r="Z796" s="87"/>
      <c r="AA796" s="87"/>
      <c r="AB796" s="87"/>
      <c r="AI796" s="87"/>
    </row>
    <row r="797" spans="2:35" x14ac:dyDescent="0.25">
      <c r="B797" s="206">
        <v>41706.166666666664</v>
      </c>
      <c r="C797" s="85">
        <v>5.41</v>
      </c>
      <c r="D797" s="86"/>
      <c r="E797" s="86"/>
      <c r="F797" s="87"/>
      <c r="G797" s="87"/>
      <c r="H797" s="87"/>
      <c r="I797" s="87"/>
      <c r="J797" s="96"/>
      <c r="K797" s="87"/>
      <c r="L797" s="87"/>
      <c r="M797" s="87"/>
      <c r="N797" s="87"/>
      <c r="O797" s="87"/>
      <c r="P797" s="94"/>
      <c r="Q797" s="94"/>
      <c r="R797" s="87"/>
      <c r="S797" s="87"/>
      <c r="T797" s="87"/>
      <c r="U797" s="87"/>
      <c r="V797" s="87"/>
      <c r="W797" s="87"/>
      <c r="X797" s="87"/>
      <c r="Y797" s="87"/>
      <c r="Z797" s="87"/>
      <c r="AA797" s="87"/>
      <c r="AB797" s="87"/>
      <c r="AI797" s="87"/>
    </row>
    <row r="798" spans="2:35" x14ac:dyDescent="0.25">
      <c r="B798" s="206">
        <v>41706.25</v>
      </c>
      <c r="C798" s="85">
        <v>5.41</v>
      </c>
      <c r="D798" s="86"/>
      <c r="E798" s="86"/>
      <c r="F798" s="87"/>
      <c r="G798" s="87"/>
      <c r="H798" s="87"/>
      <c r="I798" s="87"/>
      <c r="J798" s="96"/>
      <c r="K798" s="87"/>
      <c r="L798" s="87"/>
      <c r="M798" s="87"/>
      <c r="N798" s="87"/>
      <c r="O798" s="87"/>
      <c r="P798" s="94"/>
      <c r="Q798" s="94"/>
      <c r="R798" s="87"/>
      <c r="S798" s="87"/>
      <c r="T798" s="87"/>
      <c r="U798" s="87"/>
      <c r="V798" s="87"/>
      <c r="W798" s="87"/>
      <c r="X798" s="87"/>
      <c r="Y798" s="87"/>
      <c r="Z798" s="87"/>
      <c r="AA798" s="87"/>
      <c r="AB798" s="87"/>
      <c r="AI798" s="87"/>
    </row>
    <row r="799" spans="2:35" x14ac:dyDescent="0.25">
      <c r="B799" s="206">
        <v>41706.333333333336</v>
      </c>
      <c r="C799" s="85">
        <v>5.42</v>
      </c>
      <c r="D799" s="86"/>
      <c r="E799" s="86"/>
      <c r="F799" s="87"/>
      <c r="G799" s="87"/>
      <c r="H799" s="87"/>
      <c r="I799" s="87"/>
      <c r="J799" s="96"/>
      <c r="K799" s="87"/>
      <c r="L799" s="87"/>
      <c r="M799" s="87"/>
      <c r="N799" s="87"/>
      <c r="O799" s="87"/>
      <c r="P799" s="94"/>
      <c r="Q799" s="94"/>
      <c r="R799" s="87"/>
      <c r="S799" s="87"/>
      <c r="T799" s="87"/>
      <c r="U799" s="87"/>
      <c r="V799" s="87"/>
      <c r="W799" s="87"/>
      <c r="X799" s="87"/>
      <c r="Y799" s="87"/>
      <c r="Z799" s="87"/>
      <c r="AA799" s="87"/>
      <c r="AB799" s="87"/>
      <c r="AI799" s="87"/>
    </row>
    <row r="800" spans="2:35" x14ac:dyDescent="0.25">
      <c r="B800" s="206">
        <v>41706.416666666664</v>
      </c>
      <c r="C800" s="85">
        <v>5.42</v>
      </c>
      <c r="D800" s="86"/>
      <c r="E800" s="86"/>
      <c r="F800" s="87"/>
      <c r="G800" s="87"/>
      <c r="H800" s="87"/>
      <c r="I800" s="87"/>
      <c r="J800" s="96"/>
      <c r="K800" s="87"/>
      <c r="L800" s="87"/>
      <c r="M800" s="87"/>
      <c r="N800" s="87"/>
      <c r="O800" s="87"/>
      <c r="P800" s="94"/>
      <c r="Q800" s="94"/>
      <c r="R800" s="87"/>
      <c r="S800" s="87"/>
      <c r="T800" s="87"/>
      <c r="U800" s="87"/>
      <c r="V800" s="87"/>
      <c r="W800" s="87"/>
      <c r="X800" s="87"/>
      <c r="Y800" s="87"/>
      <c r="Z800" s="87"/>
      <c r="AA800" s="87"/>
      <c r="AB800" s="87"/>
      <c r="AI800" s="87"/>
    </row>
    <row r="801" spans="2:35" x14ac:dyDescent="0.25">
      <c r="B801" s="206">
        <v>41706.5</v>
      </c>
      <c r="C801" s="85">
        <v>5.42</v>
      </c>
      <c r="D801" s="86"/>
      <c r="E801" s="86"/>
      <c r="F801" s="87"/>
      <c r="G801" s="87"/>
      <c r="H801" s="87"/>
      <c r="I801" s="87"/>
      <c r="J801" s="96"/>
      <c r="K801" s="87"/>
      <c r="L801" s="87"/>
      <c r="M801" s="87"/>
      <c r="N801" s="87"/>
      <c r="O801" s="87"/>
      <c r="P801" s="94"/>
      <c r="Q801" s="94"/>
      <c r="R801" s="87"/>
      <c r="S801" s="87"/>
      <c r="T801" s="87"/>
      <c r="U801" s="87"/>
      <c r="V801" s="87"/>
      <c r="W801" s="87"/>
      <c r="X801" s="87"/>
      <c r="Y801" s="87"/>
      <c r="Z801" s="87"/>
      <c r="AA801" s="87"/>
      <c r="AB801" s="87"/>
      <c r="AI801" s="87"/>
    </row>
    <row r="802" spans="2:35" x14ac:dyDescent="0.25">
      <c r="B802" s="206">
        <v>41706.583333333336</v>
      </c>
      <c r="C802" s="85">
        <v>5.42</v>
      </c>
      <c r="D802" s="86"/>
      <c r="E802" s="86"/>
      <c r="F802" s="87"/>
      <c r="G802" s="87"/>
      <c r="H802" s="87"/>
      <c r="I802" s="87"/>
      <c r="J802" s="96"/>
      <c r="K802" s="87"/>
      <c r="L802" s="87"/>
      <c r="M802" s="87"/>
      <c r="N802" s="87"/>
      <c r="O802" s="87"/>
      <c r="P802" s="94"/>
      <c r="Q802" s="94"/>
      <c r="R802" s="87"/>
      <c r="S802" s="87"/>
      <c r="T802" s="87"/>
      <c r="U802" s="87"/>
      <c r="V802" s="87"/>
      <c r="W802" s="87"/>
      <c r="X802" s="87"/>
      <c r="Y802" s="87"/>
      <c r="Z802" s="87"/>
      <c r="AA802" s="87"/>
      <c r="AB802" s="87"/>
      <c r="AI802" s="87"/>
    </row>
    <row r="803" spans="2:35" x14ac:dyDescent="0.25">
      <c r="B803" s="206">
        <v>41706.666666666664</v>
      </c>
      <c r="C803" s="85">
        <v>5.42</v>
      </c>
      <c r="D803" s="86"/>
      <c r="E803" s="86"/>
      <c r="F803" s="87"/>
      <c r="G803" s="87"/>
      <c r="H803" s="87"/>
      <c r="I803" s="87"/>
      <c r="J803" s="96"/>
      <c r="K803" s="87"/>
      <c r="L803" s="87"/>
      <c r="M803" s="87"/>
      <c r="N803" s="87"/>
      <c r="O803" s="87"/>
      <c r="P803" s="94"/>
      <c r="Q803" s="94"/>
      <c r="R803" s="87"/>
      <c r="S803" s="87"/>
      <c r="T803" s="87"/>
      <c r="U803" s="87"/>
      <c r="V803" s="87"/>
      <c r="W803" s="87"/>
      <c r="X803" s="87"/>
      <c r="Y803" s="87"/>
      <c r="Z803" s="87"/>
      <c r="AA803" s="87"/>
      <c r="AB803" s="87"/>
      <c r="AI803" s="87"/>
    </row>
    <row r="804" spans="2:35" x14ac:dyDescent="0.25">
      <c r="B804" s="206">
        <v>41706.75</v>
      </c>
      <c r="C804" s="85">
        <v>5.42</v>
      </c>
      <c r="D804" s="86"/>
      <c r="E804" s="86"/>
      <c r="F804" s="87"/>
      <c r="G804" s="87"/>
      <c r="H804" s="87"/>
      <c r="I804" s="87"/>
      <c r="J804" s="96"/>
      <c r="K804" s="87"/>
      <c r="L804" s="87"/>
      <c r="M804" s="87"/>
      <c r="N804" s="87"/>
      <c r="O804" s="87"/>
      <c r="P804" s="94"/>
      <c r="Q804" s="94"/>
      <c r="R804" s="87"/>
      <c r="S804" s="87"/>
      <c r="T804" s="87"/>
      <c r="U804" s="87"/>
      <c r="V804" s="87"/>
      <c r="W804" s="87"/>
      <c r="X804" s="87"/>
      <c r="Y804" s="87"/>
      <c r="Z804" s="87"/>
      <c r="AA804" s="87"/>
      <c r="AB804" s="87"/>
      <c r="AI804" s="87"/>
    </row>
    <row r="805" spans="2:35" x14ac:dyDescent="0.25">
      <c r="B805" s="206">
        <v>41706.833333333336</v>
      </c>
      <c r="C805" s="85">
        <v>5.42</v>
      </c>
      <c r="D805" s="86"/>
      <c r="E805" s="86"/>
      <c r="F805" s="87"/>
      <c r="G805" s="87"/>
      <c r="H805" s="87"/>
      <c r="I805" s="87"/>
      <c r="J805" s="96"/>
      <c r="K805" s="87"/>
      <c r="L805" s="87"/>
      <c r="M805" s="87"/>
      <c r="N805" s="87"/>
      <c r="O805" s="87"/>
      <c r="P805" s="94"/>
      <c r="Q805" s="94"/>
      <c r="R805" s="87"/>
      <c r="S805" s="87"/>
      <c r="T805" s="87"/>
      <c r="U805" s="87"/>
      <c r="V805" s="87"/>
      <c r="W805" s="87"/>
      <c r="X805" s="87"/>
      <c r="Y805" s="87"/>
      <c r="Z805" s="87"/>
      <c r="AA805" s="87"/>
      <c r="AB805" s="87"/>
      <c r="AI805" s="87"/>
    </row>
    <row r="806" spans="2:35" x14ac:dyDescent="0.25">
      <c r="B806" s="206">
        <v>41706.916666666664</v>
      </c>
      <c r="C806" s="85">
        <v>5.42</v>
      </c>
      <c r="D806" s="86"/>
      <c r="E806" s="86"/>
      <c r="F806" s="87"/>
      <c r="G806" s="87"/>
      <c r="H806" s="87"/>
      <c r="I806" s="87"/>
      <c r="J806" s="96"/>
      <c r="K806" s="87"/>
      <c r="L806" s="87"/>
      <c r="M806" s="87"/>
      <c r="N806" s="87"/>
      <c r="O806" s="87"/>
      <c r="P806" s="94"/>
      <c r="Q806" s="94"/>
      <c r="R806" s="87"/>
      <c r="S806" s="87"/>
      <c r="T806" s="87"/>
      <c r="U806" s="87"/>
      <c r="V806" s="87"/>
      <c r="W806" s="87"/>
      <c r="X806" s="87"/>
      <c r="Y806" s="87"/>
      <c r="Z806" s="87"/>
      <c r="AA806" s="87"/>
      <c r="AB806" s="87"/>
      <c r="AI806" s="87"/>
    </row>
    <row r="807" spans="2:35" x14ac:dyDescent="0.25">
      <c r="B807" s="206">
        <v>41707</v>
      </c>
      <c r="C807" s="85">
        <v>5.42</v>
      </c>
      <c r="D807" s="86"/>
      <c r="E807" s="86"/>
      <c r="F807" s="87"/>
      <c r="G807" s="87"/>
      <c r="H807" s="87"/>
      <c r="I807" s="87"/>
      <c r="J807" s="96"/>
      <c r="K807" s="87"/>
      <c r="L807" s="87"/>
      <c r="M807" s="87"/>
      <c r="N807" s="87"/>
      <c r="O807" s="87"/>
      <c r="P807" s="94"/>
      <c r="Q807" s="94"/>
      <c r="R807" s="87"/>
      <c r="S807" s="87"/>
      <c r="T807" s="87"/>
      <c r="U807" s="87"/>
      <c r="V807" s="87"/>
      <c r="W807" s="87"/>
      <c r="X807" s="87"/>
      <c r="Y807" s="87"/>
      <c r="Z807" s="87"/>
      <c r="AA807" s="87"/>
      <c r="AB807" s="87"/>
      <c r="AI807" s="87"/>
    </row>
    <row r="808" spans="2:35" x14ac:dyDescent="0.25">
      <c r="B808" s="206">
        <v>41707.083333333336</v>
      </c>
      <c r="C808" s="85">
        <v>5.43</v>
      </c>
      <c r="D808" s="86"/>
      <c r="E808" s="86"/>
      <c r="F808" s="87"/>
      <c r="G808" s="87"/>
      <c r="H808" s="87"/>
      <c r="I808" s="87"/>
      <c r="J808" s="96"/>
      <c r="K808" s="87"/>
      <c r="L808" s="87"/>
      <c r="M808" s="87"/>
      <c r="N808" s="87"/>
      <c r="O808" s="87"/>
      <c r="P808" s="94"/>
      <c r="Q808" s="94"/>
      <c r="R808" s="87"/>
      <c r="S808" s="87"/>
      <c r="T808" s="87"/>
      <c r="U808" s="87"/>
      <c r="V808" s="87"/>
      <c r="W808" s="87"/>
      <c r="X808" s="87"/>
      <c r="Y808" s="87"/>
      <c r="Z808" s="87"/>
      <c r="AA808" s="87"/>
      <c r="AB808" s="87"/>
      <c r="AI808" s="87"/>
    </row>
    <row r="809" spans="2:35" x14ac:dyDescent="0.25">
      <c r="B809" s="206">
        <v>41707.166666666664</v>
      </c>
      <c r="C809" s="85">
        <v>5.43</v>
      </c>
      <c r="D809" s="86"/>
      <c r="E809" s="86"/>
      <c r="F809" s="87"/>
      <c r="G809" s="87"/>
      <c r="H809" s="87"/>
      <c r="I809" s="87"/>
      <c r="J809" s="96"/>
      <c r="K809" s="87"/>
      <c r="L809" s="87"/>
      <c r="M809" s="87"/>
      <c r="N809" s="87"/>
      <c r="O809" s="87"/>
      <c r="P809" s="94"/>
      <c r="Q809" s="94"/>
      <c r="R809" s="87"/>
      <c r="S809" s="87"/>
      <c r="T809" s="87"/>
      <c r="U809" s="87"/>
      <c r="V809" s="87"/>
      <c r="W809" s="87"/>
      <c r="X809" s="87"/>
      <c r="Y809" s="87"/>
      <c r="Z809" s="87"/>
      <c r="AA809" s="87"/>
      <c r="AB809" s="87"/>
      <c r="AI809" s="87"/>
    </row>
    <row r="810" spans="2:35" x14ac:dyDescent="0.25">
      <c r="B810" s="206">
        <v>41707.25</v>
      </c>
      <c r="C810" s="85">
        <v>5.43</v>
      </c>
      <c r="D810" s="86"/>
      <c r="E810" s="86"/>
      <c r="F810" s="87"/>
      <c r="G810" s="87"/>
      <c r="H810" s="87"/>
      <c r="I810" s="87"/>
      <c r="J810" s="96"/>
      <c r="K810" s="87"/>
      <c r="L810" s="87"/>
      <c r="M810" s="87"/>
      <c r="N810" s="87"/>
      <c r="O810" s="87"/>
      <c r="P810" s="94"/>
      <c r="Q810" s="94"/>
      <c r="R810" s="87"/>
      <c r="S810" s="87"/>
      <c r="T810" s="87"/>
      <c r="U810" s="87"/>
      <c r="V810" s="87"/>
      <c r="W810" s="87"/>
      <c r="X810" s="87"/>
      <c r="Y810" s="87"/>
      <c r="Z810" s="87"/>
      <c r="AA810" s="87"/>
      <c r="AB810" s="87"/>
      <c r="AI810" s="87"/>
    </row>
    <row r="811" spans="2:35" x14ac:dyDescent="0.25">
      <c r="B811" s="206">
        <v>41707.333333333336</v>
      </c>
      <c r="C811" s="85">
        <v>5.43</v>
      </c>
      <c r="D811" s="86"/>
      <c r="E811" s="86"/>
      <c r="F811" s="87"/>
      <c r="G811" s="87"/>
      <c r="H811" s="87"/>
      <c r="I811" s="87"/>
      <c r="J811" s="96"/>
      <c r="K811" s="87"/>
      <c r="L811" s="87"/>
      <c r="M811" s="87"/>
      <c r="N811" s="87"/>
      <c r="O811" s="87"/>
      <c r="P811" s="94"/>
      <c r="Q811" s="94"/>
      <c r="R811" s="87"/>
      <c r="S811" s="87"/>
      <c r="T811" s="87"/>
      <c r="U811" s="87"/>
      <c r="V811" s="87"/>
      <c r="W811" s="87"/>
      <c r="X811" s="87"/>
      <c r="Y811" s="87"/>
      <c r="Z811" s="87"/>
      <c r="AA811" s="87"/>
      <c r="AB811" s="87"/>
      <c r="AI811" s="87"/>
    </row>
    <row r="812" spans="2:35" x14ac:dyDescent="0.25">
      <c r="B812" s="206">
        <v>41707.416666666664</v>
      </c>
      <c r="C812" s="85">
        <v>5.43</v>
      </c>
      <c r="D812" s="86"/>
      <c r="E812" s="86"/>
      <c r="F812" s="87"/>
      <c r="G812" s="87"/>
      <c r="H812" s="87"/>
      <c r="I812" s="87"/>
      <c r="J812" s="96"/>
      <c r="K812" s="87"/>
      <c r="L812" s="87"/>
      <c r="M812" s="87"/>
      <c r="N812" s="87"/>
      <c r="O812" s="87"/>
      <c r="P812" s="94"/>
      <c r="Q812" s="94"/>
      <c r="R812" s="87"/>
      <c r="S812" s="87"/>
      <c r="T812" s="87"/>
      <c r="U812" s="87"/>
      <c r="V812" s="87"/>
      <c r="W812" s="87"/>
      <c r="X812" s="87"/>
      <c r="Y812" s="87"/>
      <c r="Z812" s="87"/>
      <c r="AA812" s="87"/>
      <c r="AB812" s="87"/>
      <c r="AI812" s="87"/>
    </row>
    <row r="813" spans="2:35" x14ac:dyDescent="0.25">
      <c r="B813" s="206">
        <v>41707.5</v>
      </c>
      <c r="C813" s="85">
        <v>5.44</v>
      </c>
      <c r="D813" s="86"/>
      <c r="E813" s="86"/>
      <c r="F813" s="87"/>
      <c r="G813" s="87"/>
      <c r="H813" s="87"/>
      <c r="I813" s="87"/>
      <c r="J813" s="96"/>
      <c r="K813" s="87"/>
      <c r="L813" s="87"/>
      <c r="M813" s="87"/>
      <c r="N813" s="87"/>
      <c r="O813" s="87"/>
      <c r="P813" s="94"/>
      <c r="Q813" s="94"/>
      <c r="R813" s="87"/>
      <c r="S813" s="87"/>
      <c r="T813" s="87"/>
      <c r="U813" s="87"/>
      <c r="V813" s="87"/>
      <c r="W813" s="87"/>
      <c r="X813" s="87"/>
      <c r="Y813" s="87"/>
      <c r="Z813" s="87"/>
      <c r="AA813" s="87"/>
      <c r="AB813" s="87"/>
      <c r="AI813" s="87"/>
    </row>
    <row r="814" spans="2:35" x14ac:dyDescent="0.25">
      <c r="B814" s="206">
        <v>41707.583333333336</v>
      </c>
      <c r="C814" s="85">
        <v>5.44</v>
      </c>
      <c r="D814" s="86"/>
      <c r="E814" s="86"/>
      <c r="F814" s="87"/>
      <c r="G814" s="87"/>
      <c r="H814" s="87"/>
      <c r="I814" s="87"/>
      <c r="J814" s="96"/>
      <c r="K814" s="87"/>
      <c r="L814" s="87"/>
      <c r="M814" s="87"/>
      <c r="N814" s="87"/>
      <c r="O814" s="87"/>
      <c r="P814" s="94"/>
      <c r="Q814" s="94"/>
      <c r="R814" s="87"/>
      <c r="S814" s="87"/>
      <c r="T814" s="87"/>
      <c r="U814" s="87"/>
      <c r="V814" s="87"/>
      <c r="W814" s="87"/>
      <c r="X814" s="87"/>
      <c r="Y814" s="87"/>
      <c r="Z814" s="87"/>
      <c r="AA814" s="87"/>
      <c r="AB814" s="87"/>
      <c r="AI814" s="87"/>
    </row>
    <row r="815" spans="2:35" x14ac:dyDescent="0.25">
      <c r="B815" s="206">
        <v>41707.666666666664</v>
      </c>
      <c r="C815" s="85">
        <v>5.44</v>
      </c>
      <c r="D815" s="86"/>
      <c r="E815" s="86"/>
      <c r="F815" s="87"/>
      <c r="G815" s="87"/>
      <c r="H815" s="87"/>
      <c r="I815" s="87"/>
      <c r="J815" s="96"/>
      <c r="K815" s="87"/>
      <c r="L815" s="87"/>
      <c r="M815" s="87"/>
      <c r="N815" s="87"/>
      <c r="O815" s="87"/>
      <c r="P815" s="94"/>
      <c r="Q815" s="94"/>
      <c r="R815" s="87"/>
      <c r="S815" s="87"/>
      <c r="T815" s="87"/>
      <c r="U815" s="87"/>
      <c r="V815" s="87"/>
      <c r="W815" s="87"/>
      <c r="X815" s="87"/>
      <c r="Y815" s="87"/>
      <c r="Z815" s="87"/>
      <c r="AA815" s="87"/>
      <c r="AB815" s="87"/>
      <c r="AI815" s="87"/>
    </row>
    <row r="816" spans="2:35" x14ac:dyDescent="0.25">
      <c r="B816" s="206">
        <v>41707.75</v>
      </c>
      <c r="C816" s="85">
        <v>5.44</v>
      </c>
      <c r="D816" s="86"/>
      <c r="E816" s="86"/>
      <c r="F816" s="87"/>
      <c r="G816" s="87"/>
      <c r="H816" s="87"/>
      <c r="I816" s="87"/>
      <c r="J816" s="96"/>
      <c r="K816" s="87"/>
      <c r="L816" s="87"/>
      <c r="M816" s="87"/>
      <c r="N816" s="87"/>
      <c r="O816" s="87"/>
      <c r="P816" s="94"/>
      <c r="Q816" s="94"/>
      <c r="R816" s="87"/>
      <c r="S816" s="87"/>
      <c r="T816" s="87"/>
      <c r="U816" s="87"/>
      <c r="V816" s="87"/>
      <c r="W816" s="87"/>
      <c r="X816" s="87"/>
      <c r="Y816" s="87"/>
      <c r="Z816" s="87"/>
      <c r="AA816" s="87"/>
      <c r="AB816" s="87"/>
      <c r="AI816" s="87"/>
    </row>
    <row r="817" spans="2:35" x14ac:dyDescent="0.25">
      <c r="B817" s="206">
        <v>41707.833333333336</v>
      </c>
      <c r="C817" s="85">
        <v>5.44</v>
      </c>
      <c r="D817" s="86"/>
      <c r="E817" s="86"/>
      <c r="F817" s="87"/>
      <c r="G817" s="87"/>
      <c r="H817" s="87"/>
      <c r="I817" s="87"/>
      <c r="J817" s="96"/>
      <c r="K817" s="87"/>
      <c r="L817" s="87"/>
      <c r="M817" s="87"/>
      <c r="N817" s="87"/>
      <c r="O817" s="87"/>
      <c r="P817" s="94"/>
      <c r="Q817" s="94"/>
      <c r="R817" s="87"/>
      <c r="S817" s="87"/>
      <c r="T817" s="87"/>
      <c r="U817" s="87"/>
      <c r="V817" s="87"/>
      <c r="W817" s="87"/>
      <c r="X817" s="87"/>
      <c r="Y817" s="87"/>
      <c r="Z817" s="87"/>
      <c r="AA817" s="87"/>
      <c r="AB817" s="87"/>
      <c r="AI817" s="87"/>
    </row>
    <row r="818" spans="2:35" x14ac:dyDescent="0.25">
      <c r="B818" s="206">
        <v>41707.916666666664</v>
      </c>
      <c r="C818" s="85">
        <v>5.45</v>
      </c>
      <c r="D818" s="86"/>
      <c r="E818" s="86"/>
      <c r="F818" s="87"/>
      <c r="G818" s="87"/>
      <c r="H818" s="87"/>
      <c r="I818" s="87"/>
      <c r="J818" s="96"/>
      <c r="K818" s="87"/>
      <c r="L818" s="87"/>
      <c r="M818" s="87"/>
      <c r="N818" s="87"/>
      <c r="O818" s="87"/>
      <c r="P818" s="94"/>
      <c r="Q818" s="94"/>
      <c r="R818" s="87"/>
      <c r="S818" s="87"/>
      <c r="T818" s="87"/>
      <c r="U818" s="87"/>
      <c r="V818" s="87"/>
      <c r="W818" s="87"/>
      <c r="X818" s="87"/>
      <c r="Y818" s="87"/>
      <c r="Z818" s="87"/>
      <c r="AA818" s="87"/>
      <c r="AB818" s="87"/>
      <c r="AI818" s="87"/>
    </row>
    <row r="819" spans="2:35" x14ac:dyDescent="0.25">
      <c r="B819" s="206">
        <v>41708</v>
      </c>
      <c r="C819" s="85">
        <v>5.45</v>
      </c>
      <c r="D819" s="86"/>
      <c r="E819" s="86"/>
      <c r="F819" s="87"/>
      <c r="G819" s="87"/>
      <c r="H819" s="87"/>
      <c r="I819" s="87"/>
      <c r="J819" s="96"/>
      <c r="K819" s="87"/>
      <c r="L819" s="87"/>
      <c r="M819" s="87"/>
      <c r="N819" s="87"/>
      <c r="O819" s="87"/>
      <c r="P819" s="94"/>
      <c r="Q819" s="94"/>
      <c r="R819" s="87"/>
      <c r="S819" s="87"/>
      <c r="T819" s="87"/>
      <c r="U819" s="87"/>
      <c r="V819" s="87"/>
      <c r="W819" s="87"/>
      <c r="X819" s="87"/>
      <c r="Y819" s="87"/>
      <c r="Z819" s="87"/>
      <c r="AA819" s="87"/>
      <c r="AB819" s="87"/>
      <c r="AI819" s="87"/>
    </row>
    <row r="820" spans="2:35" x14ac:dyDescent="0.25">
      <c r="B820" s="206">
        <v>41708.083333333336</v>
      </c>
      <c r="C820" s="85">
        <v>5.46</v>
      </c>
      <c r="D820" s="86"/>
      <c r="E820" s="86"/>
      <c r="F820" s="87"/>
      <c r="G820" s="87"/>
      <c r="H820" s="87"/>
      <c r="I820" s="87"/>
      <c r="J820" s="96"/>
      <c r="K820" s="87"/>
      <c r="L820" s="87"/>
      <c r="M820" s="87"/>
      <c r="N820" s="87"/>
      <c r="O820" s="87"/>
      <c r="P820" s="94"/>
      <c r="Q820" s="94"/>
      <c r="R820" s="87"/>
      <c r="S820" s="87"/>
      <c r="T820" s="87"/>
      <c r="U820" s="87"/>
      <c r="V820" s="87"/>
      <c r="W820" s="87"/>
      <c r="X820" s="87"/>
      <c r="Y820" s="87"/>
      <c r="Z820" s="87"/>
      <c r="AA820" s="87"/>
      <c r="AB820" s="87"/>
      <c r="AI820" s="87"/>
    </row>
    <row r="821" spans="2:35" x14ac:dyDescent="0.25">
      <c r="B821" s="206">
        <v>41708.166666666664</v>
      </c>
      <c r="C821" s="85">
        <v>5.47</v>
      </c>
      <c r="D821" s="86"/>
      <c r="E821" s="86"/>
      <c r="F821" s="87"/>
      <c r="G821" s="87"/>
      <c r="H821" s="87"/>
      <c r="I821" s="87"/>
      <c r="J821" s="96"/>
      <c r="K821" s="87"/>
      <c r="L821" s="87"/>
      <c r="M821" s="87"/>
      <c r="N821" s="87"/>
      <c r="O821" s="87"/>
      <c r="P821" s="94"/>
      <c r="Q821" s="94"/>
      <c r="R821" s="87"/>
      <c r="S821" s="87"/>
      <c r="T821" s="87"/>
      <c r="U821" s="87"/>
      <c r="V821" s="87"/>
      <c r="W821" s="87"/>
      <c r="X821" s="87"/>
      <c r="Y821" s="87"/>
      <c r="Z821" s="87"/>
      <c r="AA821" s="87"/>
      <c r="AB821" s="87"/>
      <c r="AI821" s="87"/>
    </row>
    <row r="822" spans="2:35" x14ac:dyDescent="0.25">
      <c r="B822" s="206">
        <v>41708.25</v>
      </c>
      <c r="C822" s="85">
        <v>5.48</v>
      </c>
      <c r="D822" s="86"/>
      <c r="E822" s="86"/>
      <c r="F822" s="87"/>
      <c r="G822" s="87"/>
      <c r="H822" s="87"/>
      <c r="I822" s="87"/>
      <c r="J822" s="96"/>
      <c r="K822" s="87"/>
      <c r="L822" s="87"/>
      <c r="M822" s="87"/>
      <c r="N822" s="87"/>
      <c r="O822" s="87"/>
      <c r="P822" s="94"/>
      <c r="Q822" s="94"/>
      <c r="R822" s="87"/>
      <c r="S822" s="87"/>
      <c r="T822" s="87"/>
      <c r="U822" s="87"/>
      <c r="V822" s="87"/>
      <c r="W822" s="87"/>
      <c r="X822" s="87"/>
      <c r="Y822" s="87"/>
      <c r="Z822" s="87"/>
      <c r="AA822" s="87"/>
      <c r="AB822" s="87"/>
      <c r="AI822" s="87"/>
    </row>
    <row r="823" spans="2:35" x14ac:dyDescent="0.25">
      <c r="B823" s="206">
        <v>41708.333333333336</v>
      </c>
      <c r="C823" s="85">
        <v>5.47</v>
      </c>
      <c r="D823" s="86"/>
      <c r="E823" s="86"/>
      <c r="F823" s="87"/>
      <c r="G823" s="87"/>
      <c r="H823" s="87"/>
      <c r="I823" s="87"/>
      <c r="J823" s="96"/>
      <c r="K823" s="87"/>
      <c r="L823" s="87"/>
      <c r="M823" s="87"/>
      <c r="N823" s="87"/>
      <c r="O823" s="87"/>
      <c r="P823" s="94"/>
      <c r="Q823" s="94"/>
      <c r="R823" s="87"/>
      <c r="S823" s="87"/>
      <c r="T823" s="87"/>
      <c r="U823" s="87"/>
      <c r="V823" s="87"/>
      <c r="W823" s="87"/>
      <c r="X823" s="87"/>
      <c r="Y823" s="87"/>
      <c r="Z823" s="87"/>
      <c r="AA823" s="87"/>
      <c r="AB823" s="87"/>
      <c r="AI823" s="87"/>
    </row>
    <row r="824" spans="2:35" x14ac:dyDescent="0.25">
      <c r="B824" s="206">
        <v>41708.416666666664</v>
      </c>
      <c r="C824" s="85">
        <v>5.48</v>
      </c>
      <c r="D824" s="86"/>
      <c r="E824" s="86"/>
      <c r="F824" s="87"/>
      <c r="G824" s="87"/>
      <c r="H824" s="87"/>
      <c r="I824" s="87"/>
      <c r="J824" s="96"/>
      <c r="K824" s="87"/>
      <c r="L824" s="87"/>
      <c r="M824" s="87"/>
      <c r="N824" s="87"/>
      <c r="O824" s="87"/>
      <c r="P824" s="94"/>
      <c r="Q824" s="94"/>
      <c r="R824" s="87"/>
      <c r="S824" s="87"/>
      <c r="T824" s="87"/>
      <c r="U824" s="87"/>
      <c r="V824" s="87"/>
      <c r="W824" s="87"/>
      <c r="X824" s="87"/>
      <c r="Y824" s="87"/>
      <c r="Z824" s="87"/>
      <c r="AA824" s="87"/>
      <c r="AB824" s="87"/>
      <c r="AI824" s="87"/>
    </row>
    <row r="825" spans="2:35" x14ac:dyDescent="0.25">
      <c r="B825" s="206">
        <v>41708.5</v>
      </c>
      <c r="C825" s="85">
        <v>5.48</v>
      </c>
      <c r="D825" s="86"/>
      <c r="E825" s="86"/>
      <c r="F825" s="87"/>
      <c r="G825" s="87"/>
      <c r="H825" s="87"/>
      <c r="I825" s="87"/>
      <c r="J825" s="96"/>
      <c r="K825" s="87"/>
      <c r="L825" s="87"/>
      <c r="M825" s="87"/>
      <c r="N825" s="87"/>
      <c r="O825" s="87"/>
      <c r="P825" s="94"/>
      <c r="Q825" s="94"/>
      <c r="R825" s="87"/>
      <c r="S825" s="87"/>
      <c r="T825" s="87"/>
      <c r="U825" s="87"/>
      <c r="V825" s="87"/>
      <c r="W825" s="87"/>
      <c r="X825" s="87"/>
      <c r="Y825" s="87"/>
      <c r="Z825" s="87"/>
      <c r="AA825" s="87"/>
      <c r="AB825" s="87"/>
      <c r="AI825" s="87"/>
    </row>
    <row r="826" spans="2:35" x14ac:dyDescent="0.25">
      <c r="B826" s="206">
        <v>41708.583333333336</v>
      </c>
      <c r="C826" s="85">
        <v>5.49</v>
      </c>
      <c r="D826" s="86"/>
      <c r="E826" s="86"/>
      <c r="F826" s="87"/>
      <c r="G826" s="87"/>
      <c r="H826" s="87"/>
      <c r="I826" s="87"/>
      <c r="J826" s="96"/>
      <c r="K826" s="87"/>
      <c r="L826" s="87"/>
      <c r="M826" s="87"/>
      <c r="N826" s="87"/>
      <c r="O826" s="87"/>
      <c r="P826" s="94"/>
      <c r="Q826" s="94"/>
      <c r="R826" s="87"/>
      <c r="S826" s="87"/>
      <c r="T826" s="87"/>
      <c r="U826" s="87"/>
      <c r="V826" s="87"/>
      <c r="W826" s="87"/>
      <c r="X826" s="87"/>
      <c r="Y826" s="87"/>
      <c r="Z826" s="87"/>
      <c r="AA826" s="87"/>
      <c r="AB826" s="87"/>
      <c r="AI826" s="87"/>
    </row>
    <row r="827" spans="2:35" x14ac:dyDescent="0.25">
      <c r="B827" s="206">
        <v>41708.666666666664</v>
      </c>
      <c r="C827" s="85">
        <v>5.49</v>
      </c>
      <c r="D827" s="86"/>
      <c r="E827" s="86"/>
      <c r="F827" s="87"/>
      <c r="G827" s="87"/>
      <c r="H827" s="87"/>
      <c r="I827" s="87"/>
      <c r="J827" s="96"/>
      <c r="K827" s="87"/>
      <c r="L827" s="87"/>
      <c r="M827" s="87"/>
      <c r="N827" s="87"/>
      <c r="O827" s="87"/>
      <c r="P827" s="94"/>
      <c r="Q827" s="94"/>
      <c r="R827" s="87"/>
      <c r="S827" s="87"/>
      <c r="T827" s="87"/>
      <c r="U827" s="87"/>
      <c r="V827" s="87"/>
      <c r="W827" s="87"/>
      <c r="X827" s="87"/>
      <c r="Y827" s="87"/>
      <c r="Z827" s="87"/>
      <c r="AA827" s="87"/>
      <c r="AB827" s="87"/>
      <c r="AI827" s="87"/>
    </row>
    <row r="828" spans="2:35" x14ac:dyDescent="0.25">
      <c r="B828" s="206">
        <v>41708.75</v>
      </c>
      <c r="C828" s="85">
        <v>5.49</v>
      </c>
      <c r="D828" s="86"/>
      <c r="E828" s="86"/>
      <c r="F828" s="87"/>
      <c r="G828" s="87"/>
      <c r="H828" s="87"/>
      <c r="I828" s="87"/>
      <c r="J828" s="96"/>
      <c r="K828" s="87"/>
      <c r="L828" s="87"/>
      <c r="M828" s="87"/>
      <c r="N828" s="87"/>
      <c r="O828" s="87"/>
      <c r="P828" s="94"/>
      <c r="Q828" s="94"/>
      <c r="R828" s="87"/>
      <c r="S828" s="87"/>
      <c r="T828" s="87"/>
      <c r="U828" s="87"/>
      <c r="V828" s="87"/>
      <c r="W828" s="87"/>
      <c r="X828" s="87"/>
      <c r="Y828" s="87"/>
      <c r="Z828" s="87"/>
      <c r="AA828" s="87"/>
      <c r="AB828" s="87"/>
      <c r="AI828" s="87"/>
    </row>
    <row r="829" spans="2:35" x14ac:dyDescent="0.25">
      <c r="B829" s="206">
        <v>41708.833333333336</v>
      </c>
      <c r="C829" s="85">
        <v>5.5</v>
      </c>
      <c r="D829" s="86"/>
      <c r="E829" s="86"/>
      <c r="F829" s="87"/>
      <c r="G829" s="87"/>
      <c r="H829" s="87"/>
      <c r="I829" s="87"/>
      <c r="J829" s="96"/>
      <c r="K829" s="87"/>
      <c r="L829" s="87"/>
      <c r="M829" s="87"/>
      <c r="N829" s="87"/>
      <c r="O829" s="87"/>
      <c r="P829" s="94"/>
      <c r="Q829" s="94"/>
      <c r="R829" s="87"/>
      <c r="S829" s="87"/>
      <c r="T829" s="87"/>
      <c r="U829" s="87"/>
      <c r="V829" s="87"/>
      <c r="W829" s="87"/>
      <c r="X829" s="87"/>
      <c r="Y829" s="87"/>
      <c r="Z829" s="87"/>
      <c r="AA829" s="87"/>
      <c r="AB829" s="87"/>
      <c r="AI829" s="87"/>
    </row>
    <row r="830" spans="2:35" x14ac:dyDescent="0.25">
      <c r="B830" s="206">
        <v>41708.916666666664</v>
      </c>
      <c r="C830" s="85">
        <v>5.49</v>
      </c>
      <c r="D830" s="86"/>
      <c r="E830" s="86"/>
      <c r="F830" s="87"/>
      <c r="G830" s="87"/>
      <c r="H830" s="87"/>
      <c r="I830" s="87"/>
      <c r="J830" s="96"/>
      <c r="K830" s="87"/>
      <c r="L830" s="87"/>
      <c r="M830" s="87"/>
      <c r="N830" s="87"/>
      <c r="O830" s="87"/>
      <c r="P830" s="94"/>
      <c r="Q830" s="94"/>
      <c r="R830" s="87"/>
      <c r="S830" s="87"/>
      <c r="T830" s="87"/>
      <c r="U830" s="87"/>
      <c r="V830" s="87"/>
      <c r="W830" s="87"/>
      <c r="X830" s="87"/>
      <c r="Y830" s="87"/>
      <c r="Z830" s="87"/>
      <c r="AA830" s="87"/>
      <c r="AB830" s="87"/>
      <c r="AI830" s="87"/>
    </row>
    <row r="831" spans="2:35" x14ac:dyDescent="0.25">
      <c r="B831" s="206">
        <v>41709</v>
      </c>
      <c r="C831" s="85">
        <v>5.49</v>
      </c>
      <c r="D831" s="86"/>
      <c r="E831" s="86"/>
      <c r="F831" s="87"/>
      <c r="G831" s="87"/>
      <c r="H831" s="87"/>
      <c r="I831" s="87"/>
      <c r="J831" s="96"/>
      <c r="K831" s="87"/>
      <c r="L831" s="87"/>
      <c r="M831" s="87"/>
      <c r="N831" s="87"/>
      <c r="O831" s="87"/>
      <c r="P831" s="94"/>
      <c r="Q831" s="94"/>
      <c r="R831" s="87"/>
      <c r="S831" s="87"/>
      <c r="T831" s="87"/>
      <c r="U831" s="87"/>
      <c r="V831" s="87"/>
      <c r="W831" s="87"/>
      <c r="X831" s="87"/>
      <c r="Y831" s="87"/>
      <c r="Z831" s="87"/>
      <c r="AA831" s="87"/>
      <c r="AB831" s="87"/>
      <c r="AI831" s="87"/>
    </row>
    <row r="832" spans="2:35" x14ac:dyDescent="0.25">
      <c r="B832" s="206">
        <v>41709.083333333336</v>
      </c>
      <c r="C832" s="85">
        <v>5.48</v>
      </c>
      <c r="D832" s="86"/>
      <c r="E832" s="86"/>
      <c r="F832" s="87"/>
      <c r="G832" s="87"/>
      <c r="H832" s="87"/>
      <c r="I832" s="87"/>
      <c r="J832" s="96"/>
      <c r="K832" s="87"/>
      <c r="L832" s="87"/>
      <c r="M832" s="87"/>
      <c r="N832" s="87"/>
      <c r="O832" s="87"/>
      <c r="P832" s="94"/>
      <c r="Q832" s="94"/>
      <c r="R832" s="87"/>
      <c r="S832" s="87"/>
      <c r="T832" s="87"/>
      <c r="U832" s="87"/>
      <c r="V832" s="87"/>
      <c r="W832" s="87"/>
      <c r="X832" s="87"/>
      <c r="Y832" s="87"/>
      <c r="Z832" s="87"/>
      <c r="AA832" s="87"/>
      <c r="AB832" s="87"/>
      <c r="AI832" s="87"/>
    </row>
    <row r="833" spans="2:35" x14ac:dyDescent="0.25">
      <c r="B833" s="206">
        <v>41709.166666666664</v>
      </c>
      <c r="C833" s="85">
        <v>5.48</v>
      </c>
      <c r="D833" s="86"/>
      <c r="E833" s="86"/>
      <c r="F833" s="87"/>
      <c r="G833" s="87"/>
      <c r="H833" s="87"/>
      <c r="I833" s="87"/>
      <c r="J833" s="96"/>
      <c r="K833" s="87"/>
      <c r="L833" s="87"/>
      <c r="M833" s="87"/>
      <c r="N833" s="87"/>
      <c r="O833" s="87"/>
      <c r="P833" s="94"/>
      <c r="Q833" s="94"/>
      <c r="R833" s="87"/>
      <c r="S833" s="87"/>
      <c r="T833" s="87"/>
      <c r="U833" s="87"/>
      <c r="V833" s="87"/>
      <c r="W833" s="87"/>
      <c r="X833" s="87"/>
      <c r="Y833" s="87"/>
      <c r="Z833" s="87"/>
      <c r="AA833" s="87"/>
      <c r="AB833" s="87"/>
      <c r="AI833" s="87"/>
    </row>
    <row r="834" spans="2:35" x14ac:dyDescent="0.25">
      <c r="B834" s="206">
        <v>41709.25</v>
      </c>
      <c r="C834" s="85">
        <v>5.48</v>
      </c>
      <c r="D834" s="86"/>
      <c r="E834" s="86"/>
      <c r="F834" s="87"/>
      <c r="G834" s="87"/>
      <c r="H834" s="87"/>
      <c r="I834" s="87"/>
      <c r="J834" s="96"/>
      <c r="K834" s="87"/>
      <c r="L834" s="87"/>
      <c r="M834" s="87"/>
      <c r="N834" s="87"/>
      <c r="O834" s="87"/>
      <c r="P834" s="94"/>
      <c r="Q834" s="94"/>
      <c r="R834" s="87"/>
      <c r="S834" s="87"/>
      <c r="T834" s="87"/>
      <c r="U834" s="87"/>
      <c r="V834" s="87"/>
      <c r="W834" s="87"/>
      <c r="X834" s="87"/>
      <c r="Y834" s="87"/>
      <c r="Z834" s="87"/>
      <c r="AA834" s="87"/>
      <c r="AB834" s="87"/>
      <c r="AI834" s="87"/>
    </row>
    <row r="835" spans="2:35" x14ac:dyDescent="0.25">
      <c r="B835" s="206">
        <v>41709.333333333336</v>
      </c>
      <c r="C835" s="85">
        <v>5.48</v>
      </c>
      <c r="D835" s="86"/>
      <c r="E835" s="86"/>
      <c r="F835" s="87"/>
      <c r="G835" s="87"/>
      <c r="H835" s="87"/>
      <c r="I835" s="87"/>
      <c r="J835" s="96"/>
      <c r="K835" s="87"/>
      <c r="L835" s="87"/>
      <c r="M835" s="87"/>
      <c r="N835" s="87"/>
      <c r="O835" s="87"/>
      <c r="P835" s="94"/>
      <c r="Q835" s="94"/>
      <c r="R835" s="87"/>
      <c r="S835" s="87"/>
      <c r="T835" s="87"/>
      <c r="U835" s="87"/>
      <c r="V835" s="87"/>
      <c r="W835" s="87"/>
      <c r="X835" s="87"/>
      <c r="Y835" s="87"/>
      <c r="Z835" s="87"/>
      <c r="AA835" s="87"/>
      <c r="AB835" s="87"/>
      <c r="AI835" s="87"/>
    </row>
    <row r="836" spans="2:35" x14ac:dyDescent="0.25">
      <c r="B836" s="206">
        <v>41709.416666666664</v>
      </c>
      <c r="C836" s="85">
        <v>5.49</v>
      </c>
      <c r="D836" s="86"/>
      <c r="E836" s="86"/>
      <c r="F836" s="87"/>
      <c r="G836" s="87"/>
      <c r="H836" s="87"/>
      <c r="I836" s="87"/>
      <c r="J836" s="96"/>
      <c r="K836" s="87"/>
      <c r="L836" s="87"/>
      <c r="M836" s="87"/>
      <c r="N836" s="87"/>
      <c r="O836" s="87"/>
      <c r="P836" s="94"/>
      <c r="Q836" s="94"/>
      <c r="R836" s="87"/>
      <c r="S836" s="87"/>
      <c r="T836" s="87"/>
      <c r="U836" s="87"/>
      <c r="V836" s="87"/>
      <c r="W836" s="87"/>
      <c r="X836" s="87"/>
      <c r="Y836" s="87"/>
      <c r="Z836" s="87"/>
      <c r="AA836" s="87"/>
      <c r="AB836" s="87"/>
      <c r="AI836" s="87"/>
    </row>
    <row r="837" spans="2:35" x14ac:dyDescent="0.25">
      <c r="B837" s="206">
        <v>41709.5</v>
      </c>
      <c r="C837" s="85">
        <v>5.51</v>
      </c>
      <c r="D837" s="86"/>
      <c r="E837" s="86">
        <v>5.51</v>
      </c>
      <c r="F837" s="87"/>
      <c r="G837" s="87"/>
      <c r="H837" s="87"/>
      <c r="I837" s="87"/>
      <c r="J837" s="96"/>
      <c r="K837" s="87"/>
      <c r="L837" s="87"/>
      <c r="M837" s="87"/>
      <c r="N837" s="87"/>
      <c r="O837" s="87"/>
      <c r="P837" s="94"/>
      <c r="Q837" s="94"/>
      <c r="R837" s="87"/>
      <c r="S837" s="87"/>
      <c r="T837" s="87"/>
      <c r="U837" s="87"/>
      <c r="V837" s="87"/>
      <c r="W837" s="87"/>
      <c r="X837" s="87"/>
      <c r="Y837" s="87"/>
      <c r="Z837" s="87"/>
      <c r="AA837" s="87"/>
      <c r="AB837" s="87"/>
      <c r="AI837" s="87"/>
    </row>
    <row r="838" spans="2:35" x14ac:dyDescent="0.25">
      <c r="B838" s="206">
        <v>41709.583333333336</v>
      </c>
      <c r="C838" s="85">
        <v>5.5</v>
      </c>
      <c r="D838" s="86"/>
      <c r="E838" s="86"/>
      <c r="F838" s="87"/>
      <c r="G838" s="87"/>
      <c r="H838" s="87"/>
      <c r="I838" s="87"/>
      <c r="J838" s="96"/>
      <c r="K838" s="87"/>
      <c r="L838" s="87"/>
      <c r="M838" s="87"/>
      <c r="N838" s="87"/>
      <c r="O838" s="87"/>
      <c r="P838" s="94"/>
      <c r="Q838" s="94"/>
      <c r="R838" s="87"/>
      <c r="S838" s="87"/>
      <c r="T838" s="87"/>
      <c r="U838" s="87"/>
      <c r="V838" s="87"/>
      <c r="W838" s="87"/>
      <c r="X838" s="87"/>
      <c r="Y838" s="87"/>
      <c r="Z838" s="87"/>
      <c r="AA838" s="87"/>
      <c r="AB838" s="87"/>
      <c r="AI838" s="87"/>
    </row>
    <row r="839" spans="2:35" x14ac:dyDescent="0.25">
      <c r="B839" s="206">
        <v>41709.666666666664</v>
      </c>
      <c r="C839" s="85">
        <v>5.5</v>
      </c>
      <c r="D839" s="86"/>
      <c r="E839" s="86"/>
      <c r="F839" s="87"/>
      <c r="G839" s="87"/>
      <c r="H839" s="87"/>
      <c r="I839" s="87"/>
      <c r="J839" s="96"/>
      <c r="K839" s="87"/>
      <c r="L839" s="87"/>
      <c r="M839" s="87"/>
      <c r="N839" s="87"/>
      <c r="O839" s="87"/>
      <c r="P839" s="94"/>
      <c r="Q839" s="94"/>
      <c r="R839" s="87"/>
      <c r="S839" s="87"/>
      <c r="T839" s="87"/>
      <c r="U839" s="87"/>
      <c r="V839" s="87"/>
      <c r="W839" s="87"/>
      <c r="X839" s="87"/>
      <c r="Y839" s="87"/>
      <c r="Z839" s="87"/>
      <c r="AA839" s="87"/>
      <c r="AB839" s="87"/>
      <c r="AI839" s="87"/>
    </row>
    <row r="840" spans="2:35" x14ac:dyDescent="0.25">
      <c r="B840" s="206">
        <v>41709.75</v>
      </c>
      <c r="C840" s="85">
        <v>5.5</v>
      </c>
      <c r="D840" s="86"/>
      <c r="E840" s="86"/>
      <c r="F840" s="87"/>
      <c r="G840" s="87"/>
      <c r="H840" s="87"/>
      <c r="I840" s="87"/>
      <c r="J840" s="96"/>
      <c r="K840" s="87"/>
      <c r="L840" s="87"/>
      <c r="M840" s="87"/>
      <c r="N840" s="87"/>
      <c r="O840" s="87"/>
      <c r="P840" s="94"/>
      <c r="Q840" s="94"/>
      <c r="R840" s="87"/>
      <c r="S840" s="87"/>
      <c r="T840" s="87"/>
      <c r="U840" s="87"/>
      <c r="V840" s="87"/>
      <c r="W840" s="87"/>
      <c r="X840" s="87"/>
      <c r="Y840" s="87"/>
      <c r="Z840" s="87"/>
      <c r="AA840" s="87"/>
      <c r="AB840" s="87"/>
      <c r="AI840" s="87"/>
    </row>
    <row r="841" spans="2:35" x14ac:dyDescent="0.25">
      <c r="B841" s="206">
        <v>41709.833333333336</v>
      </c>
      <c r="C841" s="85">
        <v>5.39</v>
      </c>
      <c r="D841" s="86"/>
      <c r="E841" s="86"/>
      <c r="F841" s="87"/>
      <c r="G841" s="87"/>
      <c r="H841" s="87"/>
      <c r="I841" s="87"/>
      <c r="J841" s="96"/>
      <c r="K841" s="87"/>
      <c r="L841" s="87"/>
      <c r="M841" s="87"/>
      <c r="N841" s="87"/>
      <c r="O841" s="87"/>
      <c r="P841" s="94"/>
      <c r="Q841" s="94"/>
      <c r="R841" s="87"/>
      <c r="S841" s="87"/>
      <c r="T841" s="87"/>
      <c r="U841" s="87"/>
      <c r="V841" s="87"/>
      <c r="W841" s="87"/>
      <c r="X841" s="87"/>
      <c r="Y841" s="87"/>
      <c r="Z841" s="87"/>
      <c r="AA841" s="87"/>
      <c r="AB841" s="87"/>
      <c r="AI841" s="87"/>
    </row>
    <row r="842" spans="2:35" x14ac:dyDescent="0.25">
      <c r="B842" s="206">
        <v>41709.916666666664</v>
      </c>
      <c r="C842" s="85">
        <v>5.36</v>
      </c>
      <c r="D842" s="86"/>
      <c r="E842" s="86"/>
      <c r="F842" s="87"/>
      <c r="G842" s="87"/>
      <c r="H842" s="87"/>
      <c r="I842" s="87"/>
      <c r="J842" s="96"/>
      <c r="K842" s="87"/>
      <c r="L842" s="87"/>
      <c r="M842" s="87"/>
      <c r="N842" s="87"/>
      <c r="O842" s="87"/>
      <c r="P842" s="94"/>
      <c r="Q842" s="94"/>
      <c r="R842" s="87"/>
      <c r="S842" s="87"/>
      <c r="T842" s="87"/>
      <c r="U842" s="87"/>
      <c r="V842" s="87"/>
      <c r="W842" s="87"/>
      <c r="X842" s="87"/>
      <c r="Y842" s="87"/>
      <c r="Z842" s="87"/>
      <c r="AA842" s="87"/>
      <c r="AB842" s="87"/>
      <c r="AI842" s="87"/>
    </row>
    <row r="843" spans="2:35" x14ac:dyDescent="0.25">
      <c r="B843" s="206">
        <v>41710</v>
      </c>
      <c r="C843" s="85">
        <v>5.35</v>
      </c>
      <c r="D843" s="86"/>
      <c r="E843" s="86"/>
      <c r="F843" s="87"/>
      <c r="G843" s="87"/>
      <c r="H843" s="87"/>
      <c r="I843" s="87"/>
      <c r="J843" s="96"/>
      <c r="K843" s="87"/>
      <c r="L843" s="87"/>
      <c r="M843" s="87"/>
      <c r="N843" s="87"/>
      <c r="O843" s="87"/>
      <c r="P843" s="94"/>
      <c r="Q843" s="94"/>
      <c r="R843" s="87"/>
      <c r="S843" s="87"/>
      <c r="T843" s="87"/>
      <c r="U843" s="87"/>
      <c r="V843" s="87"/>
      <c r="W843" s="87"/>
      <c r="X843" s="87"/>
      <c r="Y843" s="87"/>
      <c r="Z843" s="87"/>
      <c r="AA843" s="87"/>
      <c r="AB843" s="87"/>
      <c r="AI843" s="87"/>
    </row>
    <row r="844" spans="2:35" x14ac:dyDescent="0.25">
      <c r="B844" s="206">
        <v>41710.083333333336</v>
      </c>
      <c r="C844" s="85">
        <v>5.35</v>
      </c>
      <c r="D844" s="86"/>
      <c r="E844" s="86"/>
      <c r="F844" s="87"/>
      <c r="G844" s="87"/>
      <c r="H844" s="87"/>
      <c r="I844" s="87"/>
      <c r="J844" s="96"/>
      <c r="K844" s="87"/>
      <c r="L844" s="87"/>
      <c r="M844" s="87"/>
      <c r="N844" s="87"/>
      <c r="O844" s="87"/>
      <c r="P844" s="94"/>
      <c r="Q844" s="94"/>
      <c r="R844" s="87"/>
      <c r="S844" s="87"/>
      <c r="T844" s="87"/>
      <c r="U844" s="87"/>
      <c r="V844" s="87"/>
      <c r="W844" s="87"/>
      <c r="X844" s="87"/>
      <c r="Y844" s="87"/>
      <c r="Z844" s="87"/>
      <c r="AA844" s="87"/>
      <c r="AB844" s="87"/>
      <c r="AI844" s="87"/>
    </row>
    <row r="845" spans="2:35" x14ac:dyDescent="0.25">
      <c r="B845" s="206">
        <v>41710.166666666664</v>
      </c>
      <c r="C845" s="85">
        <v>5.34</v>
      </c>
      <c r="D845" s="86"/>
      <c r="E845" s="86"/>
      <c r="F845" s="87"/>
      <c r="G845" s="87"/>
      <c r="H845" s="87"/>
      <c r="I845" s="87"/>
      <c r="J845" s="96"/>
      <c r="K845" s="87"/>
      <c r="L845" s="87"/>
      <c r="M845" s="87"/>
      <c r="N845" s="87"/>
      <c r="O845" s="87"/>
      <c r="P845" s="94"/>
      <c r="Q845" s="94"/>
      <c r="R845" s="87"/>
      <c r="S845" s="87"/>
      <c r="T845" s="87"/>
      <c r="U845" s="87"/>
      <c r="V845" s="87"/>
      <c r="W845" s="87"/>
      <c r="X845" s="87"/>
      <c r="Y845" s="87"/>
      <c r="Z845" s="87"/>
      <c r="AA845" s="87"/>
      <c r="AB845" s="87"/>
      <c r="AI845" s="87"/>
    </row>
    <row r="846" spans="2:35" x14ac:dyDescent="0.25">
      <c r="B846" s="206">
        <v>41710.25</v>
      </c>
      <c r="C846" s="85">
        <v>5.35</v>
      </c>
      <c r="D846" s="86"/>
      <c r="E846" s="86"/>
      <c r="F846" s="87"/>
      <c r="G846" s="87"/>
      <c r="H846" s="87"/>
      <c r="I846" s="87"/>
      <c r="J846" s="96"/>
      <c r="K846" s="87"/>
      <c r="L846" s="87"/>
      <c r="M846" s="87"/>
      <c r="N846" s="87"/>
      <c r="O846" s="87"/>
      <c r="P846" s="94"/>
      <c r="Q846" s="94"/>
      <c r="R846" s="87"/>
      <c r="S846" s="87"/>
      <c r="T846" s="87"/>
      <c r="U846" s="87"/>
      <c r="V846" s="87"/>
      <c r="W846" s="87"/>
      <c r="X846" s="87"/>
      <c r="Y846" s="87"/>
      <c r="Z846" s="87"/>
      <c r="AA846" s="87"/>
      <c r="AB846" s="87"/>
      <c r="AI846" s="87"/>
    </row>
    <row r="847" spans="2:35" x14ac:dyDescent="0.25">
      <c r="B847" s="206">
        <v>41710.333333333336</v>
      </c>
      <c r="C847" s="85">
        <v>5.36</v>
      </c>
      <c r="D847" s="86"/>
      <c r="E847" s="86"/>
      <c r="F847" s="87"/>
      <c r="G847" s="87"/>
      <c r="H847" s="87"/>
      <c r="I847" s="87"/>
      <c r="J847" s="96"/>
      <c r="K847" s="87"/>
      <c r="L847" s="87"/>
      <c r="M847" s="87"/>
      <c r="N847" s="87"/>
      <c r="O847" s="87"/>
      <c r="P847" s="94"/>
      <c r="Q847" s="94"/>
      <c r="R847" s="87"/>
      <c r="S847" s="87"/>
      <c r="T847" s="87"/>
      <c r="U847" s="87"/>
      <c r="V847" s="87"/>
      <c r="W847" s="87"/>
      <c r="X847" s="87"/>
      <c r="Y847" s="87"/>
      <c r="Z847" s="87"/>
      <c r="AA847" s="87"/>
      <c r="AB847" s="87"/>
      <c r="AI847" s="87"/>
    </row>
    <row r="848" spans="2:35" x14ac:dyDescent="0.25">
      <c r="B848" s="206">
        <v>41710.416666666664</v>
      </c>
      <c r="C848" s="85">
        <v>5.36</v>
      </c>
      <c r="D848" s="86"/>
      <c r="E848" s="86"/>
      <c r="F848" s="87"/>
      <c r="G848" s="87"/>
      <c r="H848" s="87"/>
      <c r="I848" s="87"/>
      <c r="J848" s="96"/>
      <c r="K848" s="87"/>
      <c r="L848" s="87"/>
      <c r="M848" s="87"/>
      <c r="N848" s="87"/>
      <c r="O848" s="87"/>
      <c r="P848" s="94"/>
      <c r="Q848" s="94"/>
      <c r="R848" s="87"/>
      <c r="S848" s="87"/>
      <c r="T848" s="87"/>
      <c r="U848" s="87"/>
      <c r="V848" s="87"/>
      <c r="W848" s="87"/>
      <c r="X848" s="87"/>
      <c r="Y848" s="87"/>
      <c r="Z848" s="87"/>
      <c r="AA848" s="87"/>
      <c r="AB848" s="87"/>
      <c r="AI848" s="87"/>
    </row>
    <row r="849" spans="2:35" x14ac:dyDescent="0.25">
      <c r="B849" s="206">
        <v>41710.5</v>
      </c>
      <c r="C849" s="85">
        <v>5.37</v>
      </c>
      <c r="D849" s="86"/>
      <c r="E849" s="86"/>
      <c r="F849" s="87"/>
      <c r="G849" s="87"/>
      <c r="H849" s="87"/>
      <c r="I849" s="87"/>
      <c r="J849" s="96"/>
      <c r="K849" s="87"/>
      <c r="L849" s="87"/>
      <c r="M849" s="87"/>
      <c r="N849" s="87"/>
      <c r="O849" s="87"/>
      <c r="P849" s="94"/>
      <c r="Q849" s="94"/>
      <c r="R849" s="87"/>
      <c r="S849" s="87"/>
      <c r="T849" s="87"/>
      <c r="U849" s="87"/>
      <c r="V849" s="87"/>
      <c r="W849" s="87"/>
      <c r="X849" s="87"/>
      <c r="Y849" s="87"/>
      <c r="Z849" s="87"/>
      <c r="AA849" s="87"/>
      <c r="AB849" s="87"/>
      <c r="AI849" s="87"/>
    </row>
    <row r="850" spans="2:35" x14ac:dyDescent="0.25">
      <c r="B850" s="206">
        <v>41710.583333333336</v>
      </c>
      <c r="C850" s="85">
        <v>5.38</v>
      </c>
      <c r="D850" s="86"/>
      <c r="E850" s="86"/>
      <c r="F850" s="87"/>
      <c r="G850" s="87"/>
      <c r="H850" s="87"/>
      <c r="I850" s="87"/>
      <c r="J850" s="96"/>
      <c r="K850" s="87"/>
      <c r="L850" s="87"/>
      <c r="M850" s="87"/>
      <c r="N850" s="87"/>
      <c r="O850" s="87"/>
      <c r="P850" s="94"/>
      <c r="Q850" s="94"/>
      <c r="R850" s="87"/>
      <c r="S850" s="87"/>
      <c r="T850" s="87"/>
      <c r="U850" s="87"/>
      <c r="V850" s="87"/>
      <c r="W850" s="87"/>
      <c r="X850" s="87"/>
      <c r="Y850" s="87"/>
      <c r="Z850" s="87"/>
      <c r="AA850" s="87"/>
      <c r="AB850" s="87"/>
      <c r="AI850" s="87"/>
    </row>
    <row r="851" spans="2:35" x14ac:dyDescent="0.25">
      <c r="B851" s="206">
        <v>41710.666666666664</v>
      </c>
      <c r="C851" s="85">
        <v>5.38</v>
      </c>
      <c r="D851" s="86"/>
      <c r="E851" s="86"/>
      <c r="F851" s="87"/>
      <c r="G851" s="87"/>
      <c r="H851" s="87"/>
      <c r="I851" s="87"/>
      <c r="J851" s="96"/>
      <c r="K851" s="87"/>
      <c r="L851" s="87"/>
      <c r="M851" s="87"/>
      <c r="N851" s="87"/>
      <c r="O851" s="87"/>
      <c r="P851" s="94"/>
      <c r="Q851" s="94"/>
      <c r="R851" s="87"/>
      <c r="S851" s="87"/>
      <c r="T851" s="87"/>
      <c r="U851" s="87"/>
      <c r="V851" s="87"/>
      <c r="W851" s="87"/>
      <c r="X851" s="87"/>
      <c r="Y851" s="87"/>
      <c r="Z851" s="87"/>
      <c r="AA851" s="87"/>
      <c r="AB851" s="87"/>
      <c r="AI851" s="87"/>
    </row>
    <row r="852" spans="2:35" x14ac:dyDescent="0.25">
      <c r="B852" s="206">
        <v>41710.75</v>
      </c>
      <c r="C852" s="85">
        <v>5.39</v>
      </c>
      <c r="D852" s="86"/>
      <c r="E852" s="86"/>
      <c r="F852" s="87"/>
      <c r="G852" s="87"/>
      <c r="H852" s="87"/>
      <c r="I852" s="87"/>
      <c r="J852" s="96"/>
      <c r="K852" s="87"/>
      <c r="L852" s="87"/>
      <c r="M852" s="87"/>
      <c r="N852" s="87"/>
      <c r="O852" s="87"/>
      <c r="P852" s="94"/>
      <c r="Q852" s="94"/>
      <c r="R852" s="87"/>
      <c r="S852" s="87"/>
      <c r="T852" s="87"/>
      <c r="U852" s="87"/>
      <c r="V852" s="87"/>
      <c r="W852" s="87"/>
      <c r="X852" s="87"/>
      <c r="Y852" s="87"/>
      <c r="Z852" s="87"/>
      <c r="AA852" s="87"/>
      <c r="AB852" s="87"/>
      <c r="AI852" s="87"/>
    </row>
    <row r="853" spans="2:35" x14ac:dyDescent="0.25">
      <c r="B853" s="206">
        <v>41710.833333333336</v>
      </c>
      <c r="C853" s="85">
        <v>5.39</v>
      </c>
      <c r="D853" s="86"/>
      <c r="E853" s="86"/>
      <c r="F853" s="87"/>
      <c r="G853" s="87"/>
      <c r="H853" s="87"/>
      <c r="I853" s="87"/>
      <c r="J853" s="96"/>
      <c r="K853" s="87"/>
      <c r="L853" s="87"/>
      <c r="M853" s="87"/>
      <c r="N853" s="87"/>
      <c r="O853" s="87"/>
      <c r="P853" s="94"/>
      <c r="Q853" s="94"/>
      <c r="R853" s="87"/>
      <c r="S853" s="87"/>
      <c r="T853" s="87"/>
      <c r="U853" s="87"/>
      <c r="V853" s="87"/>
      <c r="W853" s="87"/>
      <c r="X853" s="87"/>
      <c r="Y853" s="87"/>
      <c r="Z853" s="87"/>
      <c r="AA853" s="87"/>
      <c r="AB853" s="87"/>
      <c r="AI853" s="87"/>
    </row>
    <row r="854" spans="2:35" x14ac:dyDescent="0.25">
      <c r="B854" s="206">
        <v>41710.916666666664</v>
      </c>
      <c r="C854" s="85">
        <v>5.38</v>
      </c>
      <c r="D854" s="86"/>
      <c r="E854" s="86"/>
      <c r="F854" s="87"/>
      <c r="G854" s="87"/>
      <c r="H854" s="87"/>
      <c r="I854" s="87"/>
      <c r="J854" s="96"/>
      <c r="K854" s="87"/>
      <c r="L854" s="87"/>
      <c r="M854" s="87"/>
      <c r="N854" s="87"/>
      <c r="O854" s="87"/>
      <c r="P854" s="94"/>
      <c r="Q854" s="94"/>
      <c r="R854" s="87"/>
      <c r="S854" s="87"/>
      <c r="T854" s="87"/>
      <c r="U854" s="87"/>
      <c r="V854" s="87"/>
      <c r="W854" s="87"/>
      <c r="X854" s="87"/>
      <c r="Y854" s="87"/>
      <c r="Z854" s="87"/>
      <c r="AA854" s="87"/>
      <c r="AB854" s="87"/>
      <c r="AI854" s="87"/>
    </row>
    <row r="855" spans="2:35" x14ac:dyDescent="0.25">
      <c r="B855" s="206">
        <v>41711</v>
      </c>
      <c r="C855" s="85">
        <v>5.38</v>
      </c>
      <c r="D855" s="86"/>
      <c r="E855" s="86"/>
      <c r="F855" s="87"/>
      <c r="G855" s="87"/>
      <c r="H855" s="87"/>
      <c r="I855" s="87"/>
      <c r="J855" s="96"/>
      <c r="K855" s="87"/>
      <c r="L855" s="87"/>
      <c r="M855" s="87"/>
      <c r="N855" s="87"/>
      <c r="O855" s="87"/>
      <c r="P855" s="94"/>
      <c r="Q855" s="94"/>
      <c r="R855" s="87"/>
      <c r="S855" s="87"/>
      <c r="T855" s="87"/>
      <c r="U855" s="87"/>
      <c r="V855" s="87"/>
      <c r="W855" s="87"/>
      <c r="X855" s="87"/>
      <c r="Y855" s="87"/>
      <c r="Z855" s="87"/>
      <c r="AA855" s="87"/>
      <c r="AB855" s="87"/>
      <c r="AI855" s="87"/>
    </row>
    <row r="856" spans="2:35" x14ac:dyDescent="0.25">
      <c r="B856" s="206">
        <v>41711.083333333336</v>
      </c>
      <c r="C856" s="85">
        <v>5.38</v>
      </c>
      <c r="D856" s="86"/>
      <c r="E856" s="86"/>
      <c r="F856" s="87"/>
      <c r="G856" s="87"/>
      <c r="H856" s="87"/>
      <c r="I856" s="87"/>
      <c r="J856" s="96"/>
      <c r="K856" s="87"/>
      <c r="L856" s="87"/>
      <c r="M856" s="87"/>
      <c r="N856" s="87"/>
      <c r="O856" s="87"/>
      <c r="P856" s="94"/>
      <c r="Q856" s="94"/>
      <c r="R856" s="87"/>
      <c r="S856" s="87"/>
      <c r="T856" s="87"/>
      <c r="U856" s="87"/>
      <c r="V856" s="87"/>
      <c r="W856" s="87"/>
      <c r="X856" s="87"/>
      <c r="Y856" s="87"/>
      <c r="Z856" s="87"/>
      <c r="AA856" s="87"/>
      <c r="AB856" s="87"/>
      <c r="AI856" s="87"/>
    </row>
    <row r="857" spans="2:35" x14ac:dyDescent="0.25">
      <c r="B857" s="206">
        <v>41711.166666666664</v>
      </c>
      <c r="C857" s="85">
        <v>5.38</v>
      </c>
      <c r="D857" s="86"/>
      <c r="E857" s="86"/>
      <c r="F857" s="87"/>
      <c r="G857" s="87"/>
      <c r="H857" s="87"/>
      <c r="I857" s="87"/>
      <c r="J857" s="96"/>
      <c r="K857" s="87"/>
      <c r="L857" s="87"/>
      <c r="M857" s="87"/>
      <c r="N857" s="87"/>
      <c r="O857" s="87"/>
      <c r="P857" s="94"/>
      <c r="Q857" s="94"/>
      <c r="R857" s="87"/>
      <c r="S857" s="87"/>
      <c r="T857" s="87"/>
      <c r="U857" s="87"/>
      <c r="V857" s="87"/>
      <c r="W857" s="87"/>
      <c r="X857" s="87"/>
      <c r="Y857" s="87"/>
      <c r="Z857" s="87"/>
      <c r="AA857" s="87"/>
      <c r="AB857" s="87"/>
      <c r="AI857" s="87"/>
    </row>
    <row r="858" spans="2:35" x14ac:dyDescent="0.25">
      <c r="B858" s="206">
        <v>41711.25</v>
      </c>
      <c r="C858" s="85">
        <v>5.39</v>
      </c>
      <c r="D858" s="86"/>
      <c r="E858" s="86"/>
      <c r="F858" s="87"/>
      <c r="G858" s="87"/>
      <c r="H858" s="87"/>
      <c r="I858" s="87"/>
      <c r="J858" s="96"/>
      <c r="K858" s="87"/>
      <c r="L858" s="87"/>
      <c r="M858" s="87"/>
      <c r="N858" s="87"/>
      <c r="O858" s="87"/>
      <c r="P858" s="94"/>
      <c r="Q858" s="94"/>
      <c r="R858" s="87"/>
      <c r="S858" s="87"/>
      <c r="T858" s="87"/>
      <c r="U858" s="87"/>
      <c r="V858" s="87"/>
      <c r="W858" s="87"/>
      <c r="X858" s="87"/>
      <c r="Y858" s="87"/>
      <c r="Z858" s="87"/>
      <c r="AA858" s="87"/>
      <c r="AB858" s="87"/>
      <c r="AI858" s="87"/>
    </row>
    <row r="859" spans="2:35" x14ac:dyDescent="0.25">
      <c r="B859" s="206">
        <v>41711.333333333336</v>
      </c>
      <c r="C859" s="85">
        <v>5.39</v>
      </c>
      <c r="D859" s="86"/>
      <c r="E859" s="86"/>
      <c r="F859" s="87"/>
      <c r="G859" s="87"/>
      <c r="H859" s="87"/>
      <c r="I859" s="87"/>
      <c r="J859" s="96"/>
      <c r="K859" s="87"/>
      <c r="L859" s="87"/>
      <c r="M859" s="87"/>
      <c r="N859" s="87"/>
      <c r="O859" s="87"/>
      <c r="P859" s="94"/>
      <c r="Q859" s="94"/>
      <c r="R859" s="87"/>
      <c r="S859" s="87"/>
      <c r="T859" s="87"/>
      <c r="U859" s="87"/>
      <c r="V859" s="87"/>
      <c r="W859" s="87"/>
      <c r="X859" s="87"/>
      <c r="Y859" s="87"/>
      <c r="Z859" s="87"/>
      <c r="AA859" s="87"/>
      <c r="AB859" s="87"/>
      <c r="AI859" s="87"/>
    </row>
    <row r="860" spans="2:35" x14ac:dyDescent="0.25">
      <c r="B860" s="206">
        <v>41711.416666666664</v>
      </c>
      <c r="C860" s="85">
        <v>5.41</v>
      </c>
      <c r="D860" s="86"/>
      <c r="E860" s="86"/>
      <c r="F860" s="87"/>
      <c r="G860" s="87"/>
      <c r="H860" s="87"/>
      <c r="I860" s="87"/>
      <c r="J860" s="96"/>
      <c r="K860" s="87"/>
      <c r="L860" s="87"/>
      <c r="M860" s="87"/>
      <c r="N860" s="87"/>
      <c r="O860" s="87"/>
      <c r="P860" s="94"/>
      <c r="Q860" s="94"/>
      <c r="R860" s="87"/>
      <c r="S860" s="87"/>
      <c r="T860" s="87"/>
      <c r="U860" s="87"/>
      <c r="V860" s="87"/>
      <c r="W860" s="87"/>
      <c r="X860" s="87"/>
      <c r="Y860" s="87"/>
      <c r="Z860" s="87"/>
      <c r="AA860" s="87"/>
      <c r="AB860" s="87"/>
      <c r="AI860" s="87"/>
    </row>
    <row r="861" spans="2:35" x14ac:dyDescent="0.25">
      <c r="B861" s="206">
        <v>41711.5</v>
      </c>
      <c r="C861" s="85">
        <v>5.4</v>
      </c>
      <c r="D861" s="86"/>
      <c r="E861" s="86"/>
      <c r="F861" s="87"/>
      <c r="G861" s="87"/>
      <c r="H861" s="87"/>
      <c r="I861" s="87"/>
      <c r="J861" s="96"/>
      <c r="K861" s="87"/>
      <c r="L861" s="87"/>
      <c r="M861" s="87"/>
      <c r="N861" s="87"/>
      <c r="O861" s="87"/>
      <c r="P861" s="94"/>
      <c r="Q861" s="94"/>
      <c r="R861" s="87"/>
      <c r="S861" s="87"/>
      <c r="T861" s="87"/>
      <c r="U861" s="87"/>
      <c r="V861" s="87"/>
      <c r="W861" s="87"/>
      <c r="X861" s="87"/>
      <c r="Y861" s="87"/>
      <c r="Z861" s="87"/>
      <c r="AA861" s="87"/>
      <c r="AB861" s="87"/>
      <c r="AI861" s="87"/>
    </row>
    <row r="862" spans="2:35" x14ac:dyDescent="0.25">
      <c r="B862" s="206">
        <v>41711.583333333336</v>
      </c>
      <c r="C862" s="85">
        <v>5.41</v>
      </c>
      <c r="D862" s="86"/>
      <c r="E862" s="86"/>
      <c r="F862" s="87"/>
      <c r="G862" s="87"/>
      <c r="H862" s="87"/>
      <c r="I862" s="87"/>
      <c r="J862" s="96"/>
      <c r="K862" s="87"/>
      <c r="L862" s="87"/>
      <c r="M862" s="87"/>
      <c r="N862" s="87"/>
      <c r="O862" s="87"/>
      <c r="P862" s="94"/>
      <c r="Q862" s="94"/>
      <c r="R862" s="87"/>
      <c r="S862" s="87"/>
      <c r="T862" s="87"/>
      <c r="U862" s="87"/>
      <c r="V862" s="87"/>
      <c r="W862" s="87"/>
      <c r="X862" s="87"/>
      <c r="Y862" s="87"/>
      <c r="Z862" s="87"/>
      <c r="AA862" s="87"/>
      <c r="AB862" s="87"/>
      <c r="AI862" s="87"/>
    </row>
    <row r="863" spans="2:35" x14ac:dyDescent="0.25">
      <c r="B863" s="206">
        <v>41711.666666666664</v>
      </c>
      <c r="C863" s="85">
        <v>5.41</v>
      </c>
      <c r="D863" s="86"/>
      <c r="E863" s="86"/>
      <c r="F863" s="87"/>
      <c r="G863" s="87"/>
      <c r="H863" s="87"/>
      <c r="I863" s="87"/>
      <c r="J863" s="96"/>
      <c r="K863" s="87"/>
      <c r="L863" s="87"/>
      <c r="M863" s="87"/>
      <c r="N863" s="87"/>
      <c r="O863" s="87"/>
      <c r="P863" s="94"/>
      <c r="Q863" s="94"/>
      <c r="R863" s="87"/>
      <c r="S863" s="87"/>
      <c r="T863" s="87"/>
      <c r="U863" s="87"/>
      <c r="V863" s="87"/>
      <c r="W863" s="87"/>
      <c r="X863" s="87"/>
      <c r="Y863" s="87"/>
      <c r="Z863" s="87"/>
      <c r="AA863" s="87"/>
      <c r="AB863" s="87"/>
      <c r="AI863" s="87"/>
    </row>
    <row r="864" spans="2:35" x14ac:dyDescent="0.25">
      <c r="B864" s="206">
        <v>41711.75</v>
      </c>
      <c r="C864" s="85">
        <v>5.41</v>
      </c>
      <c r="D864" s="86"/>
      <c r="E864" s="86"/>
      <c r="F864" s="87"/>
      <c r="G864" s="87"/>
      <c r="H864" s="87"/>
      <c r="I864" s="87"/>
      <c r="J864" s="96"/>
      <c r="K864" s="87"/>
      <c r="L864" s="87"/>
      <c r="M864" s="87"/>
      <c r="N864" s="87"/>
      <c r="O864" s="87"/>
      <c r="P864" s="94"/>
      <c r="Q864" s="94"/>
      <c r="R864" s="87"/>
      <c r="S864" s="87"/>
      <c r="T864" s="87"/>
      <c r="U864" s="87"/>
      <c r="V864" s="87"/>
      <c r="W864" s="87"/>
      <c r="X864" s="87"/>
      <c r="Y864" s="87"/>
      <c r="Z864" s="87"/>
      <c r="AA864" s="87"/>
      <c r="AB864" s="87"/>
      <c r="AI864" s="87"/>
    </row>
    <row r="865" spans="2:35" x14ac:dyDescent="0.25">
      <c r="B865" s="206">
        <v>41711.833333333336</v>
      </c>
      <c r="C865" s="85">
        <v>5.41</v>
      </c>
      <c r="D865" s="86"/>
      <c r="E865" s="86"/>
      <c r="F865" s="87"/>
      <c r="G865" s="87"/>
      <c r="H865" s="87"/>
      <c r="I865" s="87"/>
      <c r="J865" s="96"/>
      <c r="K865" s="87"/>
      <c r="L865" s="87"/>
      <c r="M865" s="87"/>
      <c r="N865" s="87"/>
      <c r="O865" s="87"/>
      <c r="P865" s="94"/>
      <c r="Q865" s="94"/>
      <c r="R865" s="87"/>
      <c r="S865" s="87"/>
      <c r="T865" s="87"/>
      <c r="U865" s="87"/>
      <c r="V865" s="87"/>
      <c r="W865" s="87"/>
      <c r="X865" s="87"/>
      <c r="Y865" s="87"/>
      <c r="Z865" s="87"/>
      <c r="AA865" s="87"/>
      <c r="AB865" s="87"/>
      <c r="AI865" s="87"/>
    </row>
    <row r="866" spans="2:35" x14ac:dyDescent="0.25">
      <c r="B866" s="206">
        <v>41711.916666666664</v>
      </c>
      <c r="C866" s="85">
        <v>5.4</v>
      </c>
      <c r="D866" s="86"/>
      <c r="E866" s="86"/>
      <c r="F866" s="87"/>
      <c r="G866" s="87"/>
      <c r="H866" s="87"/>
      <c r="I866" s="87"/>
      <c r="J866" s="96"/>
      <c r="K866" s="87"/>
      <c r="L866" s="87"/>
      <c r="M866" s="87"/>
      <c r="N866" s="87"/>
      <c r="O866" s="87"/>
      <c r="P866" s="94"/>
      <c r="Q866" s="94"/>
      <c r="R866" s="87"/>
      <c r="S866" s="87"/>
      <c r="T866" s="87"/>
      <c r="U866" s="87"/>
      <c r="V866" s="87"/>
      <c r="W866" s="87"/>
      <c r="X866" s="87"/>
      <c r="Y866" s="87"/>
      <c r="Z866" s="87"/>
      <c r="AA866" s="87"/>
      <c r="AB866" s="87"/>
      <c r="AI866" s="87"/>
    </row>
    <row r="867" spans="2:35" x14ac:dyDescent="0.25">
      <c r="B867" s="206">
        <v>41712</v>
      </c>
      <c r="C867" s="85">
        <v>5.39</v>
      </c>
      <c r="D867" s="86"/>
      <c r="E867" s="86"/>
      <c r="F867" s="87"/>
      <c r="G867" s="87"/>
      <c r="H867" s="87"/>
      <c r="I867" s="87"/>
      <c r="J867" s="96"/>
      <c r="K867" s="87"/>
      <c r="L867" s="87"/>
      <c r="M867" s="87"/>
      <c r="N867" s="87"/>
      <c r="O867" s="87"/>
      <c r="P867" s="94"/>
      <c r="Q867" s="94"/>
      <c r="R867" s="87"/>
      <c r="S867" s="87"/>
      <c r="T867" s="87"/>
      <c r="U867" s="87"/>
      <c r="V867" s="87"/>
      <c r="W867" s="87"/>
      <c r="X867" s="87"/>
      <c r="Y867" s="87"/>
      <c r="Z867" s="87"/>
      <c r="AA867" s="87"/>
      <c r="AB867" s="87"/>
      <c r="AI867" s="87"/>
    </row>
    <row r="868" spans="2:35" x14ac:dyDescent="0.25">
      <c r="B868" s="206">
        <v>41712.083333333336</v>
      </c>
      <c r="C868" s="85">
        <v>5.39</v>
      </c>
      <c r="D868" s="86"/>
      <c r="E868" s="86"/>
      <c r="F868" s="87"/>
      <c r="G868" s="87"/>
      <c r="H868" s="87"/>
      <c r="I868" s="87"/>
      <c r="J868" s="96"/>
      <c r="K868" s="87"/>
      <c r="L868" s="87"/>
      <c r="M868" s="87"/>
      <c r="N868" s="87"/>
      <c r="O868" s="87"/>
      <c r="P868" s="94"/>
      <c r="Q868" s="94"/>
      <c r="R868" s="87"/>
      <c r="S868" s="87"/>
      <c r="T868" s="87"/>
      <c r="U868" s="87"/>
      <c r="V868" s="87"/>
      <c r="W868" s="87"/>
      <c r="X868" s="87"/>
      <c r="Y868" s="87"/>
      <c r="Z868" s="87"/>
      <c r="AA868" s="87"/>
      <c r="AB868" s="87"/>
      <c r="AI868" s="87"/>
    </row>
    <row r="869" spans="2:35" x14ac:dyDescent="0.25">
      <c r="B869" s="206">
        <v>41712.166666666664</v>
      </c>
      <c r="C869" s="85">
        <v>5.39</v>
      </c>
      <c r="D869" s="86"/>
      <c r="E869" s="86"/>
      <c r="F869" s="87"/>
      <c r="G869" s="87"/>
      <c r="H869" s="87"/>
      <c r="I869" s="87"/>
      <c r="J869" s="96"/>
      <c r="K869" s="87"/>
      <c r="L869" s="87"/>
      <c r="M869" s="87"/>
      <c r="N869" s="87"/>
      <c r="O869" s="87"/>
      <c r="P869" s="94"/>
      <c r="Q869" s="94"/>
      <c r="R869" s="87"/>
      <c r="S869" s="87"/>
      <c r="T869" s="87"/>
      <c r="U869" s="87"/>
      <c r="V869" s="87"/>
      <c r="W869" s="87"/>
      <c r="X869" s="87"/>
      <c r="Y869" s="87"/>
      <c r="Z869" s="87"/>
      <c r="AA869" s="87"/>
      <c r="AB869" s="87"/>
      <c r="AI869" s="87"/>
    </row>
    <row r="870" spans="2:35" x14ac:dyDescent="0.25">
      <c r="B870" s="206">
        <v>41712.25</v>
      </c>
      <c r="C870" s="85">
        <v>5.4</v>
      </c>
      <c r="D870" s="86"/>
      <c r="E870" s="86"/>
      <c r="F870" s="87"/>
      <c r="G870" s="87"/>
      <c r="H870" s="87"/>
      <c r="I870" s="87"/>
      <c r="J870" s="96"/>
      <c r="K870" s="87"/>
      <c r="L870" s="87"/>
      <c r="M870" s="87"/>
      <c r="N870" s="87"/>
      <c r="O870" s="87"/>
      <c r="P870" s="94"/>
      <c r="Q870" s="94"/>
      <c r="R870" s="87"/>
      <c r="S870" s="87"/>
      <c r="T870" s="87"/>
      <c r="U870" s="87"/>
      <c r="V870" s="87"/>
      <c r="W870" s="87"/>
      <c r="X870" s="87"/>
      <c r="Y870" s="87"/>
      <c r="Z870" s="87"/>
      <c r="AA870" s="87"/>
      <c r="AB870" s="87"/>
      <c r="AI870" s="87"/>
    </row>
    <row r="871" spans="2:35" x14ac:dyDescent="0.25">
      <c r="B871" s="206">
        <v>41712.333333333336</v>
      </c>
      <c r="C871" s="85">
        <v>5.39</v>
      </c>
      <c r="D871" s="86"/>
      <c r="E871" s="86"/>
      <c r="F871" s="87"/>
      <c r="G871" s="87"/>
      <c r="H871" s="87"/>
      <c r="I871" s="87"/>
      <c r="J871" s="96"/>
      <c r="K871" s="87"/>
      <c r="L871" s="87"/>
      <c r="M871" s="87"/>
      <c r="N871" s="87"/>
      <c r="O871" s="87"/>
      <c r="P871" s="94"/>
      <c r="Q871" s="94"/>
      <c r="R871" s="87"/>
      <c r="S871" s="87"/>
      <c r="T871" s="87"/>
      <c r="U871" s="87"/>
      <c r="V871" s="87"/>
      <c r="W871" s="87"/>
      <c r="X871" s="87"/>
      <c r="Y871" s="87"/>
      <c r="Z871" s="87"/>
      <c r="AA871" s="87"/>
      <c r="AB871" s="87"/>
      <c r="AI871" s="87"/>
    </row>
    <row r="872" spans="2:35" x14ac:dyDescent="0.25">
      <c r="B872" s="206">
        <v>41712.416666666664</v>
      </c>
      <c r="C872" s="85">
        <v>5.37</v>
      </c>
      <c r="D872" s="86"/>
      <c r="E872" s="86"/>
      <c r="F872" s="87"/>
      <c r="G872" s="87"/>
      <c r="H872" s="87"/>
      <c r="I872" s="87"/>
      <c r="J872" s="96"/>
      <c r="K872" s="87"/>
      <c r="L872" s="87"/>
      <c r="M872" s="87"/>
      <c r="N872" s="87"/>
      <c r="O872" s="87"/>
      <c r="P872" s="94"/>
      <c r="Q872" s="94"/>
      <c r="R872" s="87"/>
      <c r="S872" s="87"/>
      <c r="T872" s="87"/>
      <c r="U872" s="87"/>
      <c r="V872" s="87"/>
      <c r="W872" s="87"/>
      <c r="X872" s="87"/>
      <c r="Y872" s="87"/>
      <c r="Z872" s="87"/>
      <c r="AA872" s="87"/>
      <c r="AB872" s="87"/>
      <c r="AI872" s="87"/>
    </row>
    <row r="873" spans="2:35" x14ac:dyDescent="0.25">
      <c r="B873" s="206">
        <v>41712.5</v>
      </c>
      <c r="C873" s="85">
        <v>5.35</v>
      </c>
      <c r="D873" s="86"/>
      <c r="E873" s="86"/>
      <c r="F873" s="87"/>
      <c r="G873" s="87"/>
      <c r="H873" s="87"/>
      <c r="I873" s="87"/>
      <c r="J873" s="96"/>
      <c r="K873" s="87"/>
      <c r="L873" s="87"/>
      <c r="M873" s="87"/>
      <c r="N873" s="87"/>
      <c r="O873" s="87"/>
      <c r="P873" s="94"/>
      <c r="Q873" s="94"/>
      <c r="R873" s="87"/>
      <c r="S873" s="87"/>
      <c r="T873" s="87"/>
      <c r="U873" s="87"/>
      <c r="V873" s="87"/>
      <c r="W873" s="87"/>
      <c r="X873" s="87"/>
      <c r="Y873" s="87"/>
      <c r="Z873" s="87"/>
      <c r="AA873" s="87"/>
      <c r="AB873" s="87"/>
      <c r="AI873" s="87"/>
    </row>
    <row r="874" spans="2:35" x14ac:dyDescent="0.25">
      <c r="B874" s="206">
        <v>41712.583333333336</v>
      </c>
      <c r="C874" s="85">
        <v>5.35</v>
      </c>
      <c r="D874" s="86"/>
      <c r="E874" s="86"/>
      <c r="F874" s="87"/>
      <c r="G874" s="87"/>
      <c r="H874" s="87"/>
      <c r="I874" s="87"/>
      <c r="J874" s="96"/>
      <c r="K874" s="87"/>
      <c r="L874" s="87"/>
      <c r="M874" s="87"/>
      <c r="N874" s="87"/>
      <c r="O874" s="87"/>
      <c r="P874" s="94"/>
      <c r="Q874" s="94"/>
      <c r="R874" s="87"/>
      <c r="S874" s="87"/>
      <c r="T874" s="87"/>
      <c r="U874" s="87"/>
      <c r="V874" s="87"/>
      <c r="W874" s="87"/>
      <c r="X874" s="87"/>
      <c r="Y874" s="87"/>
      <c r="Z874" s="87"/>
      <c r="AA874" s="87"/>
      <c r="AB874" s="87"/>
      <c r="AI874" s="87"/>
    </row>
    <row r="875" spans="2:35" x14ac:dyDescent="0.25">
      <c r="B875" s="206">
        <v>41712.666666666664</v>
      </c>
      <c r="C875" s="85">
        <v>5.28</v>
      </c>
      <c r="D875" s="86"/>
      <c r="E875" s="86"/>
      <c r="F875" s="87"/>
      <c r="G875" s="87"/>
      <c r="H875" s="87"/>
      <c r="I875" s="87"/>
      <c r="J875" s="96"/>
      <c r="K875" s="87"/>
      <c r="L875" s="87"/>
      <c r="M875" s="87"/>
      <c r="N875" s="87"/>
      <c r="O875" s="87"/>
      <c r="P875" s="94"/>
      <c r="Q875" s="94"/>
      <c r="R875" s="87"/>
      <c r="S875" s="87"/>
      <c r="T875" s="87"/>
      <c r="U875" s="87"/>
      <c r="V875" s="87"/>
      <c r="W875" s="87"/>
      <c r="X875" s="87"/>
      <c r="Y875" s="87"/>
      <c r="Z875" s="87"/>
      <c r="AA875" s="87"/>
      <c r="AB875" s="87"/>
      <c r="AI875" s="87"/>
    </row>
    <row r="876" spans="2:35" x14ac:dyDescent="0.25">
      <c r="B876" s="206">
        <v>41712.75</v>
      </c>
      <c r="C876" s="85">
        <v>5.25</v>
      </c>
      <c r="D876" s="86"/>
      <c r="E876" s="86"/>
      <c r="F876" s="87"/>
      <c r="G876" s="87"/>
      <c r="H876" s="87"/>
      <c r="I876" s="87"/>
      <c r="J876" s="96"/>
      <c r="K876" s="87"/>
      <c r="L876" s="87"/>
      <c r="M876" s="87"/>
      <c r="N876" s="87"/>
      <c r="O876" s="87"/>
      <c r="P876" s="94"/>
      <c r="Q876" s="94"/>
      <c r="R876" s="87"/>
      <c r="S876" s="87"/>
      <c r="T876" s="87"/>
      <c r="U876" s="87"/>
      <c r="V876" s="87"/>
      <c r="W876" s="87"/>
      <c r="X876" s="87"/>
      <c r="Y876" s="87"/>
      <c r="Z876" s="87"/>
      <c r="AA876" s="87"/>
      <c r="AB876" s="87"/>
      <c r="AI876" s="87"/>
    </row>
    <row r="877" spans="2:35" x14ac:dyDescent="0.25">
      <c r="B877" s="206">
        <v>41712.833333333336</v>
      </c>
      <c r="C877" s="85">
        <v>5.24</v>
      </c>
      <c r="D877" s="86"/>
      <c r="E877" s="86"/>
      <c r="F877" s="87"/>
      <c r="G877" s="87"/>
      <c r="H877" s="87"/>
      <c r="I877" s="87"/>
      <c r="J877" s="96"/>
      <c r="K877" s="87"/>
      <c r="L877" s="87"/>
      <c r="M877" s="87"/>
      <c r="N877" s="87"/>
      <c r="O877" s="87"/>
      <c r="P877" s="94"/>
      <c r="Q877" s="94"/>
      <c r="R877" s="87"/>
      <c r="S877" s="87"/>
      <c r="T877" s="87"/>
      <c r="U877" s="87"/>
      <c r="V877" s="87"/>
      <c r="W877" s="87"/>
      <c r="X877" s="87"/>
      <c r="Y877" s="87"/>
      <c r="Z877" s="87"/>
      <c r="AA877" s="87"/>
      <c r="AB877" s="87"/>
      <c r="AI877" s="87"/>
    </row>
    <row r="878" spans="2:35" x14ac:dyDescent="0.25">
      <c r="B878" s="206">
        <v>41712.916666666664</v>
      </c>
      <c r="C878" s="85">
        <v>5.23</v>
      </c>
      <c r="D878" s="86"/>
      <c r="E878" s="86"/>
      <c r="F878" s="87"/>
      <c r="G878" s="87"/>
      <c r="H878" s="87"/>
      <c r="I878" s="87"/>
      <c r="J878" s="96"/>
      <c r="K878" s="87"/>
      <c r="L878" s="87"/>
      <c r="M878" s="87"/>
      <c r="N878" s="87"/>
      <c r="O878" s="87"/>
      <c r="P878" s="94"/>
      <c r="Q878" s="94"/>
      <c r="R878" s="87"/>
      <c r="S878" s="87"/>
      <c r="T878" s="87"/>
      <c r="U878" s="87"/>
      <c r="V878" s="87"/>
      <c r="W878" s="87"/>
      <c r="X878" s="87"/>
      <c r="Y878" s="87"/>
      <c r="Z878" s="87"/>
      <c r="AA878" s="87"/>
      <c r="AB878" s="87"/>
      <c r="AI878" s="87"/>
    </row>
    <row r="879" spans="2:35" x14ac:dyDescent="0.25">
      <c r="B879" s="206">
        <v>41713</v>
      </c>
      <c r="C879" s="85">
        <v>5.22</v>
      </c>
      <c r="D879" s="86"/>
      <c r="E879" s="86"/>
      <c r="F879" s="87"/>
      <c r="G879" s="87"/>
      <c r="H879" s="87"/>
      <c r="I879" s="87"/>
      <c r="J879" s="96"/>
      <c r="K879" s="87"/>
      <c r="L879" s="87"/>
      <c r="M879" s="87"/>
      <c r="N879" s="87"/>
      <c r="O879" s="87"/>
      <c r="P879" s="94"/>
      <c r="Q879" s="94"/>
      <c r="R879" s="87"/>
      <c r="S879" s="87"/>
      <c r="T879" s="87"/>
      <c r="U879" s="87"/>
      <c r="V879" s="87"/>
      <c r="W879" s="87"/>
      <c r="X879" s="87"/>
      <c r="Y879" s="87"/>
      <c r="Z879" s="87"/>
      <c r="AA879" s="87"/>
      <c r="AB879" s="87"/>
      <c r="AI879" s="87"/>
    </row>
    <row r="880" spans="2:35" x14ac:dyDescent="0.25">
      <c r="B880" s="206">
        <v>41713.083333333336</v>
      </c>
      <c r="C880" s="85">
        <v>5.21</v>
      </c>
      <c r="D880" s="86"/>
      <c r="E880" s="86"/>
      <c r="F880" s="87"/>
      <c r="G880" s="87"/>
      <c r="H880" s="87"/>
      <c r="I880" s="87"/>
      <c r="J880" s="96"/>
      <c r="K880" s="87"/>
      <c r="L880" s="87"/>
      <c r="M880" s="87"/>
      <c r="N880" s="87"/>
      <c r="O880" s="87"/>
      <c r="P880" s="94"/>
      <c r="Q880" s="94"/>
      <c r="R880" s="87"/>
      <c r="S880" s="87"/>
      <c r="T880" s="87"/>
      <c r="U880" s="87"/>
      <c r="V880" s="87"/>
      <c r="W880" s="87"/>
      <c r="X880" s="87"/>
      <c r="Y880" s="87"/>
      <c r="Z880" s="87"/>
      <c r="AA880" s="87"/>
      <c r="AB880" s="87"/>
      <c r="AI880" s="87"/>
    </row>
    <row r="881" spans="2:35" x14ac:dyDescent="0.25">
      <c r="B881" s="206">
        <v>41713.166666666664</v>
      </c>
      <c r="C881" s="85">
        <v>5.2</v>
      </c>
      <c r="D881" s="86">
        <v>5.2</v>
      </c>
      <c r="E881" s="86"/>
      <c r="F881" s="87"/>
      <c r="G881" s="87"/>
      <c r="H881" s="87"/>
      <c r="I881" s="87"/>
      <c r="J881" s="96"/>
      <c r="K881" s="87"/>
      <c r="L881" s="87"/>
      <c r="M881" s="87"/>
      <c r="N881" s="87"/>
      <c r="O881" s="87"/>
      <c r="P881" s="94"/>
      <c r="Q881" s="94"/>
      <c r="R881" s="87"/>
      <c r="S881" s="87"/>
      <c r="T881" s="87"/>
      <c r="U881" s="87"/>
      <c r="V881" s="87"/>
      <c r="W881" s="87"/>
      <c r="X881" s="87"/>
      <c r="Y881" s="87"/>
      <c r="Z881" s="87"/>
      <c r="AA881" s="87"/>
      <c r="AB881" s="87"/>
      <c r="AI881" s="87"/>
    </row>
    <row r="882" spans="2:35" x14ac:dyDescent="0.25">
      <c r="B882" s="206">
        <v>41713.25</v>
      </c>
      <c r="C882" s="85">
        <v>5.2</v>
      </c>
      <c r="D882" s="86"/>
      <c r="E882" s="86"/>
      <c r="F882" s="87"/>
      <c r="G882" s="87"/>
      <c r="H882" s="87"/>
      <c r="I882" s="87"/>
      <c r="J882" s="96"/>
      <c r="K882" s="87"/>
      <c r="L882" s="87"/>
      <c r="M882" s="87"/>
      <c r="N882" s="87"/>
      <c r="O882" s="87"/>
      <c r="P882" s="94"/>
      <c r="Q882" s="94"/>
      <c r="R882" s="87"/>
      <c r="S882" s="87"/>
      <c r="T882" s="87"/>
      <c r="U882" s="87"/>
      <c r="V882" s="87"/>
      <c r="W882" s="87"/>
      <c r="X882" s="87"/>
      <c r="Y882" s="87"/>
      <c r="Z882" s="87"/>
      <c r="AA882" s="87"/>
      <c r="AB882" s="87"/>
      <c r="AI882" s="87"/>
    </row>
    <row r="883" spans="2:35" x14ac:dyDescent="0.25">
      <c r="B883" s="206">
        <v>41713.333333333336</v>
      </c>
      <c r="C883" s="85">
        <v>5.2</v>
      </c>
      <c r="D883" s="86"/>
      <c r="E883" s="86"/>
      <c r="F883" s="87"/>
      <c r="G883" s="87"/>
      <c r="H883" s="87"/>
      <c r="I883" s="87"/>
      <c r="J883" s="96"/>
      <c r="K883" s="87"/>
      <c r="L883" s="87"/>
      <c r="M883" s="87"/>
      <c r="N883" s="87"/>
      <c r="O883" s="87"/>
      <c r="P883" s="94"/>
      <c r="Q883" s="94"/>
      <c r="R883" s="87"/>
      <c r="S883" s="87"/>
      <c r="T883" s="87"/>
      <c r="U883" s="87"/>
      <c r="V883" s="87"/>
      <c r="W883" s="87"/>
      <c r="X883" s="87"/>
      <c r="Y883" s="87"/>
      <c r="Z883" s="87"/>
      <c r="AA883" s="87"/>
      <c r="AB883" s="87"/>
      <c r="AI883" s="87"/>
    </row>
    <row r="884" spans="2:35" x14ac:dyDescent="0.25">
      <c r="B884" s="206">
        <v>41713.416666666664</v>
      </c>
      <c r="C884" s="85">
        <v>5.2</v>
      </c>
      <c r="D884" s="86"/>
      <c r="E884" s="86"/>
      <c r="F884" s="87"/>
      <c r="G884" s="87"/>
      <c r="H884" s="87"/>
      <c r="I884" s="87"/>
      <c r="J884" s="96"/>
      <c r="K884" s="87"/>
      <c r="L884" s="87"/>
      <c r="M884" s="87"/>
      <c r="N884" s="87"/>
      <c r="O884" s="87"/>
      <c r="P884" s="94"/>
      <c r="Q884" s="94"/>
      <c r="R884" s="87"/>
      <c r="S884" s="87"/>
      <c r="T884" s="87"/>
      <c r="U884" s="87"/>
      <c r="V884" s="87"/>
      <c r="W884" s="87"/>
      <c r="X884" s="87"/>
      <c r="Y884" s="87"/>
      <c r="Z884" s="87"/>
      <c r="AA884" s="87"/>
      <c r="AB884" s="87"/>
      <c r="AI884" s="87"/>
    </row>
    <row r="885" spans="2:35" x14ac:dyDescent="0.25">
      <c r="B885" s="206">
        <v>41713.5</v>
      </c>
      <c r="C885" s="85">
        <v>5.2</v>
      </c>
      <c r="D885" s="86"/>
      <c r="E885" s="86"/>
      <c r="F885" s="87"/>
      <c r="G885" s="87"/>
      <c r="H885" s="87"/>
      <c r="I885" s="87"/>
      <c r="J885" s="96"/>
      <c r="K885" s="87"/>
      <c r="L885" s="87"/>
      <c r="M885" s="87"/>
      <c r="N885" s="87"/>
      <c r="O885" s="87"/>
      <c r="P885" s="94"/>
      <c r="Q885" s="94"/>
      <c r="R885" s="87"/>
      <c r="S885" s="87"/>
      <c r="T885" s="87"/>
      <c r="U885" s="87"/>
      <c r="V885" s="87"/>
      <c r="W885" s="87"/>
      <c r="X885" s="87"/>
      <c r="Y885" s="87"/>
      <c r="Z885" s="87"/>
      <c r="AA885" s="87"/>
      <c r="AB885" s="87"/>
      <c r="AI885" s="87"/>
    </row>
    <row r="886" spans="2:35" x14ac:dyDescent="0.25">
      <c r="B886" s="206">
        <v>41713.583333333336</v>
      </c>
      <c r="C886" s="85">
        <v>5.2</v>
      </c>
      <c r="D886" s="86"/>
      <c r="E886" s="86"/>
      <c r="F886" s="87"/>
      <c r="G886" s="87"/>
      <c r="H886" s="87"/>
      <c r="I886" s="87"/>
      <c r="J886" s="96"/>
      <c r="K886" s="87"/>
      <c r="L886" s="87"/>
      <c r="M886" s="87"/>
      <c r="N886" s="87"/>
      <c r="O886" s="87"/>
      <c r="P886" s="94"/>
      <c r="Q886" s="94"/>
      <c r="R886" s="87"/>
      <c r="S886" s="87"/>
      <c r="T886" s="87"/>
      <c r="U886" s="87"/>
      <c r="V886" s="87"/>
      <c r="W886" s="87"/>
      <c r="X886" s="87"/>
      <c r="Y886" s="87"/>
      <c r="Z886" s="87"/>
      <c r="AA886" s="87"/>
      <c r="AB886" s="87"/>
      <c r="AI886" s="87"/>
    </row>
    <row r="887" spans="2:35" x14ac:dyDescent="0.25">
      <c r="B887" s="206">
        <v>41713.666666666664</v>
      </c>
      <c r="C887" s="85">
        <v>5.2</v>
      </c>
      <c r="D887" s="86"/>
      <c r="E887" s="86"/>
      <c r="F887" s="87"/>
      <c r="G887" s="87"/>
      <c r="H887" s="87"/>
      <c r="I887" s="87"/>
      <c r="J887" s="96"/>
      <c r="K887" s="87"/>
      <c r="L887" s="87"/>
      <c r="M887" s="87"/>
      <c r="N887" s="87"/>
      <c r="O887" s="87"/>
      <c r="P887" s="94"/>
      <c r="Q887" s="94"/>
      <c r="R887" s="87"/>
      <c r="S887" s="87"/>
      <c r="T887" s="87"/>
      <c r="U887" s="87"/>
      <c r="V887" s="87"/>
      <c r="W887" s="87"/>
      <c r="X887" s="87"/>
      <c r="Y887" s="87"/>
      <c r="Z887" s="87"/>
      <c r="AA887" s="87"/>
      <c r="AB887" s="87"/>
      <c r="AI887" s="87"/>
    </row>
    <row r="888" spans="2:35" x14ac:dyDescent="0.25">
      <c r="B888" s="206">
        <v>41713.75</v>
      </c>
      <c r="C888" s="85">
        <v>5.31</v>
      </c>
      <c r="D888" s="86"/>
      <c r="E888" s="86"/>
      <c r="F888" s="87"/>
      <c r="G888" s="87"/>
      <c r="H888" s="87"/>
      <c r="I888" s="87"/>
      <c r="J888" s="96"/>
      <c r="K888" s="87"/>
      <c r="L888" s="87"/>
      <c r="M888" s="87"/>
      <c r="N888" s="87"/>
      <c r="O888" s="87"/>
      <c r="P888" s="94"/>
      <c r="Q888" s="94"/>
      <c r="R888" s="87"/>
      <c r="S888" s="87"/>
      <c r="T888" s="87"/>
      <c r="U888" s="87"/>
      <c r="V888" s="87"/>
      <c r="W888" s="87"/>
      <c r="X888" s="87"/>
      <c r="Y888" s="87"/>
      <c r="Z888" s="87"/>
      <c r="AA888" s="87"/>
      <c r="AB888" s="87"/>
      <c r="AI888" s="87"/>
    </row>
    <row r="889" spans="2:35" x14ac:dyDescent="0.25">
      <c r="B889" s="206">
        <v>41713.833333333336</v>
      </c>
      <c r="C889" s="85">
        <v>5.33</v>
      </c>
      <c r="D889" s="86"/>
      <c r="E889" s="86"/>
      <c r="F889" s="87"/>
      <c r="G889" s="87"/>
      <c r="H889" s="87"/>
      <c r="I889" s="87"/>
      <c r="J889" s="96"/>
      <c r="K889" s="87"/>
      <c r="L889" s="87"/>
      <c r="M889" s="87"/>
      <c r="N889" s="87"/>
      <c r="O889" s="87"/>
      <c r="P889" s="94"/>
      <c r="Q889" s="94"/>
      <c r="R889" s="87"/>
      <c r="S889" s="87"/>
      <c r="T889" s="87"/>
      <c r="U889" s="87"/>
      <c r="V889" s="87"/>
      <c r="W889" s="87"/>
      <c r="X889" s="87"/>
      <c r="Y889" s="87"/>
      <c r="Z889" s="87"/>
      <c r="AA889" s="87"/>
      <c r="AB889" s="87"/>
      <c r="AI889" s="87"/>
    </row>
    <row r="890" spans="2:35" x14ac:dyDescent="0.25">
      <c r="B890" s="206">
        <v>41713.916666666664</v>
      </c>
      <c r="C890" s="85">
        <v>5.33</v>
      </c>
      <c r="D890" s="86"/>
      <c r="E890" s="86"/>
      <c r="F890" s="87"/>
      <c r="G890" s="87"/>
      <c r="H890" s="87"/>
      <c r="I890" s="87"/>
      <c r="J890" s="96"/>
      <c r="K890" s="87"/>
      <c r="L890" s="87"/>
      <c r="M890" s="87"/>
      <c r="N890" s="87"/>
      <c r="O890" s="87"/>
      <c r="P890" s="94"/>
      <c r="Q890" s="94"/>
      <c r="R890" s="87"/>
      <c r="S890" s="87"/>
      <c r="T890" s="87"/>
      <c r="U890" s="87"/>
      <c r="V890" s="87"/>
      <c r="W890" s="87"/>
      <c r="X890" s="87"/>
      <c r="Y890" s="87"/>
      <c r="Z890" s="87"/>
      <c r="AA890" s="87"/>
      <c r="AB890" s="87"/>
      <c r="AI890" s="87"/>
    </row>
    <row r="891" spans="2:35" x14ac:dyDescent="0.25">
      <c r="B891" s="206">
        <v>41714</v>
      </c>
      <c r="C891" s="85">
        <v>5.33</v>
      </c>
      <c r="D891" s="86"/>
      <c r="E891" s="86"/>
      <c r="F891" s="87"/>
      <c r="G891" s="87"/>
      <c r="H891" s="87"/>
      <c r="I891" s="87"/>
      <c r="J891" s="96"/>
      <c r="K891" s="87"/>
      <c r="L891" s="87"/>
      <c r="M891" s="87"/>
      <c r="N891" s="87"/>
      <c r="O891" s="87"/>
      <c r="P891" s="94"/>
      <c r="Q891" s="94"/>
      <c r="R891" s="87"/>
      <c r="S891" s="87"/>
      <c r="T891" s="87"/>
      <c r="U891" s="87"/>
      <c r="V891" s="87"/>
      <c r="W891" s="87"/>
      <c r="X891" s="87"/>
      <c r="Y891" s="87"/>
      <c r="Z891" s="87"/>
      <c r="AA891" s="87"/>
      <c r="AB891" s="87"/>
      <c r="AI891" s="87"/>
    </row>
    <row r="892" spans="2:35" x14ac:dyDescent="0.25">
      <c r="B892" s="206">
        <v>41714.083333333336</v>
      </c>
      <c r="C892" s="85">
        <v>5.34</v>
      </c>
      <c r="D892" s="86"/>
      <c r="E892" s="86"/>
      <c r="F892" s="87"/>
      <c r="G892" s="87"/>
      <c r="H892" s="87"/>
      <c r="I892" s="87"/>
      <c r="J892" s="96"/>
      <c r="K892" s="87"/>
      <c r="L892" s="87"/>
      <c r="M892" s="87"/>
      <c r="N892" s="87"/>
      <c r="O892" s="87"/>
      <c r="P892" s="94"/>
      <c r="Q892" s="94"/>
      <c r="R892" s="87"/>
      <c r="S892" s="87"/>
      <c r="T892" s="87"/>
      <c r="U892" s="87"/>
      <c r="V892" s="87"/>
      <c r="W892" s="87"/>
      <c r="X892" s="87"/>
      <c r="Y892" s="87"/>
      <c r="Z892" s="87"/>
      <c r="AA892" s="87"/>
      <c r="AB892" s="87"/>
      <c r="AI892" s="87"/>
    </row>
    <row r="893" spans="2:35" x14ac:dyDescent="0.25">
      <c r="B893" s="206">
        <v>41714.166666666664</v>
      </c>
      <c r="C893" s="85">
        <v>5.34</v>
      </c>
      <c r="D893" s="86"/>
      <c r="E893" s="86"/>
      <c r="F893" s="87"/>
      <c r="G893" s="87"/>
      <c r="H893" s="87"/>
      <c r="I893" s="87"/>
      <c r="J893" s="96"/>
      <c r="K893" s="87"/>
      <c r="L893" s="87"/>
      <c r="M893" s="87"/>
      <c r="N893" s="87"/>
      <c r="O893" s="87"/>
      <c r="P893" s="94"/>
      <c r="Q893" s="94"/>
      <c r="R893" s="87"/>
      <c r="S893" s="87"/>
      <c r="T893" s="87"/>
      <c r="U893" s="87"/>
      <c r="V893" s="87"/>
      <c r="W893" s="87"/>
      <c r="X893" s="87"/>
      <c r="Y893" s="87"/>
      <c r="Z893" s="87"/>
      <c r="AA893" s="87"/>
      <c r="AB893" s="87"/>
      <c r="AI893" s="87"/>
    </row>
    <row r="894" spans="2:35" x14ac:dyDescent="0.25">
      <c r="B894" s="206">
        <v>41714.25</v>
      </c>
      <c r="C894" s="85">
        <v>5.35</v>
      </c>
      <c r="D894" s="86"/>
      <c r="E894" s="86"/>
      <c r="F894" s="87"/>
      <c r="G894" s="87"/>
      <c r="H894" s="87"/>
      <c r="I894" s="87"/>
      <c r="J894" s="96"/>
      <c r="K894" s="87"/>
      <c r="L894" s="87"/>
      <c r="M894" s="87"/>
      <c r="N894" s="87"/>
      <c r="O894" s="87"/>
      <c r="P894" s="94"/>
      <c r="Q894" s="94"/>
      <c r="R894" s="87"/>
      <c r="S894" s="87"/>
      <c r="T894" s="87"/>
      <c r="U894" s="87"/>
      <c r="V894" s="87"/>
      <c r="W894" s="87"/>
      <c r="X894" s="87"/>
      <c r="Y894" s="87"/>
      <c r="Z894" s="87"/>
      <c r="AA894" s="87"/>
      <c r="AB894" s="87"/>
      <c r="AI894" s="87"/>
    </row>
    <row r="895" spans="2:35" x14ac:dyDescent="0.25">
      <c r="B895" s="206">
        <v>41714.333333333336</v>
      </c>
      <c r="C895" s="85">
        <v>5.35</v>
      </c>
      <c r="D895" s="86"/>
      <c r="E895" s="86"/>
      <c r="F895" s="87"/>
      <c r="G895" s="87"/>
      <c r="H895" s="87"/>
      <c r="I895" s="87"/>
      <c r="J895" s="96"/>
      <c r="K895" s="87"/>
      <c r="L895" s="87"/>
      <c r="M895" s="87"/>
      <c r="N895" s="87"/>
      <c r="O895" s="87"/>
      <c r="P895" s="94"/>
      <c r="Q895" s="94"/>
      <c r="R895" s="87"/>
      <c r="S895" s="87"/>
      <c r="T895" s="87"/>
      <c r="U895" s="87"/>
      <c r="V895" s="87"/>
      <c r="W895" s="87"/>
      <c r="X895" s="87"/>
      <c r="Y895" s="87"/>
      <c r="Z895" s="87"/>
      <c r="AA895" s="87"/>
      <c r="AB895" s="87"/>
      <c r="AI895" s="87"/>
    </row>
    <row r="896" spans="2:35" x14ac:dyDescent="0.25">
      <c r="B896" s="206">
        <v>41714.416666666664</v>
      </c>
      <c r="C896" s="85">
        <v>5.35</v>
      </c>
      <c r="D896" s="86"/>
      <c r="E896" s="86"/>
      <c r="F896" s="87"/>
      <c r="G896" s="87"/>
      <c r="H896" s="87"/>
      <c r="I896" s="87"/>
      <c r="J896" s="96"/>
      <c r="K896" s="87"/>
      <c r="L896" s="87"/>
      <c r="M896" s="87"/>
      <c r="N896" s="87"/>
      <c r="O896" s="87"/>
      <c r="P896" s="94"/>
      <c r="Q896" s="94"/>
      <c r="R896" s="87"/>
      <c r="S896" s="87"/>
      <c r="T896" s="87"/>
      <c r="U896" s="87"/>
      <c r="V896" s="87"/>
      <c r="W896" s="87"/>
      <c r="X896" s="87"/>
      <c r="Y896" s="87"/>
      <c r="Z896" s="87"/>
      <c r="AA896" s="87"/>
      <c r="AB896" s="87"/>
      <c r="AI896" s="87"/>
    </row>
    <row r="897" spans="2:35" x14ac:dyDescent="0.25">
      <c r="B897" s="206">
        <v>41714.5</v>
      </c>
      <c r="C897" s="85">
        <v>5.35</v>
      </c>
      <c r="D897" s="86"/>
      <c r="E897" s="86"/>
      <c r="F897" s="87"/>
      <c r="G897" s="87"/>
      <c r="H897" s="87"/>
      <c r="I897" s="87"/>
      <c r="J897" s="96"/>
      <c r="K897" s="87"/>
      <c r="L897" s="87"/>
      <c r="M897" s="87"/>
      <c r="N897" s="87"/>
      <c r="O897" s="87"/>
      <c r="P897" s="94"/>
      <c r="Q897" s="94"/>
      <c r="R897" s="87"/>
      <c r="S897" s="87"/>
      <c r="T897" s="87"/>
      <c r="U897" s="87"/>
      <c r="V897" s="87"/>
      <c r="W897" s="87"/>
      <c r="X897" s="87"/>
      <c r="Y897" s="87"/>
      <c r="Z897" s="87"/>
      <c r="AA897" s="87"/>
      <c r="AB897" s="87"/>
      <c r="AI897" s="87"/>
    </row>
    <row r="898" spans="2:35" x14ac:dyDescent="0.25">
      <c r="B898" s="206">
        <v>41714.583333333336</v>
      </c>
      <c r="C898" s="85">
        <v>5.36</v>
      </c>
      <c r="D898" s="86"/>
      <c r="E898" s="86"/>
      <c r="F898" s="87"/>
      <c r="G898" s="87"/>
      <c r="H898" s="87"/>
      <c r="I898" s="87"/>
      <c r="J898" s="96"/>
      <c r="K898" s="87"/>
      <c r="L898" s="87"/>
      <c r="M898" s="87"/>
      <c r="N898" s="87"/>
      <c r="O898" s="87"/>
      <c r="P898" s="94"/>
      <c r="Q898" s="94"/>
      <c r="R898" s="87"/>
      <c r="S898" s="87"/>
      <c r="T898" s="87"/>
      <c r="U898" s="87"/>
      <c r="V898" s="87"/>
      <c r="W898" s="87"/>
      <c r="X898" s="87"/>
      <c r="Y898" s="87"/>
      <c r="Z898" s="87"/>
      <c r="AA898" s="87"/>
      <c r="AB898" s="87"/>
      <c r="AI898" s="87"/>
    </row>
    <row r="899" spans="2:35" x14ac:dyDescent="0.25">
      <c r="B899" s="206">
        <v>41714.666666666664</v>
      </c>
      <c r="C899" s="85">
        <v>5.37</v>
      </c>
      <c r="D899" s="86"/>
      <c r="E899" s="86"/>
      <c r="F899" s="87"/>
      <c r="G899" s="87"/>
      <c r="H899" s="87"/>
      <c r="I899" s="87"/>
      <c r="J899" s="96"/>
      <c r="K899" s="87"/>
      <c r="L899" s="87"/>
      <c r="M899" s="87"/>
      <c r="N899" s="87"/>
      <c r="O899" s="87"/>
      <c r="P899" s="94"/>
      <c r="Q899" s="94"/>
      <c r="R899" s="87"/>
      <c r="S899" s="87"/>
      <c r="T899" s="87"/>
      <c r="U899" s="87"/>
      <c r="V899" s="87"/>
      <c r="W899" s="87"/>
      <c r="X899" s="87"/>
      <c r="Y899" s="87"/>
      <c r="Z899" s="87"/>
      <c r="AA899" s="87"/>
      <c r="AB899" s="87"/>
      <c r="AI899" s="87"/>
    </row>
    <row r="900" spans="2:35" x14ac:dyDescent="0.25">
      <c r="B900" s="206">
        <v>41714.75</v>
      </c>
      <c r="C900" s="85">
        <v>5.37</v>
      </c>
      <c r="D900" s="86"/>
      <c r="E900" s="86"/>
      <c r="F900" s="87"/>
      <c r="G900" s="87"/>
      <c r="H900" s="87"/>
      <c r="I900" s="87"/>
      <c r="J900" s="96"/>
      <c r="K900" s="87"/>
      <c r="L900" s="87"/>
      <c r="M900" s="87"/>
      <c r="N900" s="87"/>
      <c r="O900" s="87"/>
      <c r="P900" s="94"/>
      <c r="Q900" s="94"/>
      <c r="R900" s="87"/>
      <c r="S900" s="87"/>
      <c r="T900" s="87"/>
      <c r="U900" s="87"/>
      <c r="V900" s="87"/>
      <c r="W900" s="87"/>
      <c r="X900" s="87"/>
      <c r="Y900" s="87"/>
      <c r="Z900" s="87"/>
      <c r="AA900" s="87"/>
      <c r="AB900" s="87"/>
      <c r="AI900" s="87"/>
    </row>
    <row r="901" spans="2:35" x14ac:dyDescent="0.25">
      <c r="B901" s="206">
        <v>41714.833333333336</v>
      </c>
      <c r="C901" s="85">
        <v>5.38</v>
      </c>
      <c r="D901" s="86"/>
      <c r="E901" s="86"/>
      <c r="F901" s="87"/>
      <c r="G901" s="87"/>
      <c r="H901" s="87"/>
      <c r="I901" s="87"/>
      <c r="J901" s="96"/>
      <c r="K901" s="87"/>
      <c r="L901" s="87"/>
      <c r="M901" s="87"/>
      <c r="N901" s="87"/>
      <c r="O901" s="87"/>
      <c r="P901" s="94"/>
      <c r="Q901" s="94"/>
      <c r="R901" s="87"/>
      <c r="S901" s="87"/>
      <c r="T901" s="87"/>
      <c r="U901" s="87"/>
      <c r="V901" s="87"/>
      <c r="W901" s="87"/>
      <c r="X901" s="87"/>
      <c r="Y901" s="87"/>
      <c r="Z901" s="87"/>
      <c r="AA901" s="87"/>
      <c r="AB901" s="87"/>
      <c r="AI901" s="87"/>
    </row>
    <row r="902" spans="2:35" x14ac:dyDescent="0.25">
      <c r="B902" s="206">
        <v>41714.916666666664</v>
      </c>
      <c r="C902" s="85">
        <v>5.39</v>
      </c>
      <c r="D902" s="86"/>
      <c r="E902" s="86"/>
      <c r="F902" s="87"/>
      <c r="G902" s="87"/>
      <c r="H902" s="87"/>
      <c r="I902" s="87"/>
      <c r="J902" s="96"/>
      <c r="K902" s="87"/>
      <c r="L902" s="87"/>
      <c r="M902" s="87"/>
      <c r="N902" s="87"/>
      <c r="O902" s="87"/>
      <c r="P902" s="94"/>
      <c r="Q902" s="94"/>
      <c r="R902" s="87"/>
      <c r="S902" s="87"/>
      <c r="T902" s="87"/>
      <c r="U902" s="87"/>
      <c r="V902" s="87"/>
      <c r="W902" s="87"/>
      <c r="X902" s="87"/>
      <c r="Y902" s="87"/>
      <c r="Z902" s="87"/>
      <c r="AA902" s="87"/>
      <c r="AB902" s="87"/>
      <c r="AI902" s="87"/>
    </row>
    <row r="903" spans="2:35" x14ac:dyDescent="0.25">
      <c r="B903" s="206">
        <v>41715</v>
      </c>
      <c r="C903" s="85">
        <v>5.39</v>
      </c>
      <c r="D903" s="86"/>
      <c r="E903" s="86"/>
      <c r="F903" s="87"/>
      <c r="G903" s="87"/>
      <c r="H903" s="87"/>
      <c r="I903" s="87"/>
      <c r="J903" s="96"/>
      <c r="K903" s="87"/>
      <c r="L903" s="87"/>
      <c r="M903" s="87"/>
      <c r="N903" s="87"/>
      <c r="O903" s="87"/>
      <c r="P903" s="94"/>
      <c r="Q903" s="94"/>
      <c r="R903" s="87"/>
      <c r="S903" s="87"/>
      <c r="T903" s="87"/>
      <c r="U903" s="87"/>
      <c r="V903" s="87"/>
      <c r="W903" s="87"/>
      <c r="X903" s="87"/>
      <c r="Y903" s="87"/>
      <c r="Z903" s="87"/>
      <c r="AA903" s="87"/>
      <c r="AB903" s="87"/>
      <c r="AI903" s="87"/>
    </row>
    <row r="904" spans="2:35" x14ac:dyDescent="0.25">
      <c r="B904" s="206">
        <v>41715.083333333336</v>
      </c>
      <c r="C904" s="85">
        <v>5.4</v>
      </c>
      <c r="D904" s="86"/>
      <c r="E904" s="86"/>
      <c r="F904" s="87"/>
      <c r="G904" s="87"/>
      <c r="H904" s="87"/>
      <c r="I904" s="87"/>
      <c r="J904" s="96"/>
      <c r="K904" s="87"/>
      <c r="L904" s="87"/>
      <c r="M904" s="87"/>
      <c r="N904" s="87"/>
      <c r="O904" s="87"/>
      <c r="P904" s="94"/>
      <c r="Q904" s="94"/>
      <c r="R904" s="87"/>
      <c r="S904" s="87"/>
      <c r="T904" s="87"/>
      <c r="U904" s="87"/>
      <c r="V904" s="87"/>
      <c r="W904" s="87"/>
      <c r="X904" s="87"/>
      <c r="Y904" s="87"/>
      <c r="Z904" s="87"/>
      <c r="AA904" s="87"/>
      <c r="AB904" s="87"/>
      <c r="AI904" s="87"/>
    </row>
    <row r="905" spans="2:35" x14ac:dyDescent="0.25">
      <c r="B905" s="206">
        <v>41715.166666666664</v>
      </c>
      <c r="C905" s="85">
        <v>5.41</v>
      </c>
      <c r="D905" s="86"/>
      <c r="E905" s="86"/>
      <c r="F905" s="87"/>
      <c r="G905" s="87"/>
      <c r="H905" s="87"/>
      <c r="I905" s="87"/>
      <c r="J905" s="96"/>
      <c r="K905" s="87"/>
      <c r="L905" s="87"/>
      <c r="M905" s="87"/>
      <c r="N905" s="87"/>
      <c r="O905" s="87"/>
      <c r="P905" s="94"/>
      <c r="Q905" s="94"/>
      <c r="R905" s="87"/>
      <c r="S905" s="87"/>
      <c r="T905" s="87"/>
      <c r="U905" s="87"/>
      <c r="V905" s="87"/>
      <c r="W905" s="87"/>
      <c r="X905" s="87"/>
      <c r="Y905" s="87"/>
      <c r="Z905" s="87"/>
      <c r="AA905" s="87"/>
      <c r="AB905" s="87"/>
      <c r="AI905" s="87"/>
    </row>
    <row r="906" spans="2:35" x14ac:dyDescent="0.25">
      <c r="B906" s="206">
        <v>41715.25</v>
      </c>
      <c r="C906" s="85">
        <v>5.41</v>
      </c>
      <c r="D906" s="86"/>
      <c r="E906" s="86"/>
      <c r="F906" s="87"/>
      <c r="G906" s="87"/>
      <c r="H906" s="87"/>
      <c r="I906" s="87"/>
      <c r="J906" s="96"/>
      <c r="K906" s="87"/>
      <c r="L906" s="87"/>
      <c r="M906" s="87"/>
      <c r="N906" s="87"/>
      <c r="O906" s="87"/>
      <c r="P906" s="94"/>
      <c r="Q906" s="94"/>
      <c r="R906" s="87"/>
      <c r="S906" s="87"/>
      <c r="T906" s="87"/>
      <c r="U906" s="87"/>
      <c r="V906" s="87"/>
      <c r="W906" s="87"/>
      <c r="X906" s="87"/>
      <c r="Y906" s="87"/>
      <c r="Z906" s="87"/>
      <c r="AA906" s="87"/>
      <c r="AB906" s="87"/>
      <c r="AI906" s="87"/>
    </row>
    <row r="907" spans="2:35" x14ac:dyDescent="0.25">
      <c r="B907" s="206">
        <v>41715.333333333336</v>
      </c>
      <c r="C907" s="85">
        <v>5.42</v>
      </c>
      <c r="D907" s="86"/>
      <c r="E907" s="86"/>
      <c r="F907" s="87"/>
      <c r="G907" s="87"/>
      <c r="H907" s="87"/>
      <c r="I907" s="87"/>
      <c r="J907" s="96"/>
      <c r="K907" s="87"/>
      <c r="L907" s="87"/>
      <c r="M907" s="87"/>
      <c r="N907" s="87"/>
      <c r="O907" s="87"/>
      <c r="P907" s="94"/>
      <c r="Q907" s="94"/>
      <c r="R907" s="87"/>
      <c r="S907" s="87"/>
      <c r="T907" s="87"/>
      <c r="U907" s="87"/>
      <c r="V907" s="87"/>
      <c r="W907" s="87"/>
      <c r="X907" s="87"/>
      <c r="Y907" s="87"/>
      <c r="Z907" s="87"/>
      <c r="AA907" s="87"/>
      <c r="AB907" s="87"/>
      <c r="AI907" s="87"/>
    </row>
    <row r="908" spans="2:35" x14ac:dyDescent="0.25">
      <c r="B908" s="206">
        <v>41715.416666666664</v>
      </c>
      <c r="C908" s="85">
        <v>5.43</v>
      </c>
      <c r="D908" s="86"/>
      <c r="E908" s="86"/>
      <c r="F908" s="87"/>
      <c r="G908" s="87"/>
      <c r="H908" s="87"/>
      <c r="I908" s="87"/>
      <c r="J908" s="96"/>
      <c r="K908" s="87"/>
      <c r="L908" s="87"/>
      <c r="M908" s="87"/>
      <c r="N908" s="87"/>
      <c r="O908" s="87"/>
      <c r="P908" s="94"/>
      <c r="Q908" s="94"/>
      <c r="R908" s="87"/>
      <c r="S908" s="87"/>
      <c r="T908" s="87"/>
      <c r="U908" s="87"/>
      <c r="V908" s="87"/>
      <c r="W908" s="87"/>
      <c r="X908" s="87"/>
      <c r="Y908" s="87"/>
      <c r="Z908" s="87"/>
      <c r="AA908" s="87"/>
      <c r="AB908" s="87"/>
      <c r="AI908" s="87"/>
    </row>
    <row r="909" spans="2:35" x14ac:dyDescent="0.25">
      <c r="B909" s="206">
        <v>41715.5</v>
      </c>
      <c r="C909" s="85">
        <v>5.44</v>
      </c>
      <c r="D909" s="86"/>
      <c r="E909" s="86">
        <v>5.44</v>
      </c>
      <c r="F909" s="87"/>
      <c r="G909" s="87"/>
      <c r="H909" s="87"/>
      <c r="I909" s="87"/>
      <c r="J909" s="96"/>
      <c r="K909" s="87"/>
      <c r="L909" s="87"/>
      <c r="M909" s="87"/>
      <c r="N909" s="87"/>
      <c r="O909" s="87"/>
      <c r="P909" s="94"/>
      <c r="Q909" s="94"/>
      <c r="R909" s="87"/>
      <c r="S909" s="87"/>
      <c r="T909" s="87"/>
      <c r="U909" s="87"/>
      <c r="V909" s="87"/>
      <c r="W909" s="87"/>
      <c r="X909" s="87"/>
      <c r="Y909" s="87"/>
      <c r="Z909" s="87"/>
      <c r="AA909" s="87"/>
      <c r="AB909" s="87"/>
      <c r="AI909" s="87"/>
    </row>
    <row r="910" spans="2:35" x14ac:dyDescent="0.25">
      <c r="B910" s="206">
        <v>41715.583333333336</v>
      </c>
      <c r="C910" s="85">
        <v>5.44</v>
      </c>
      <c r="D910" s="86"/>
      <c r="E910" s="86"/>
      <c r="F910" s="87"/>
      <c r="G910" s="87"/>
      <c r="H910" s="87"/>
      <c r="I910" s="87"/>
      <c r="J910" s="96"/>
      <c r="K910" s="87"/>
      <c r="L910" s="87"/>
      <c r="M910" s="87"/>
      <c r="N910" s="87"/>
      <c r="O910" s="87"/>
      <c r="P910" s="94"/>
      <c r="Q910" s="94"/>
      <c r="R910" s="87"/>
      <c r="S910" s="87"/>
      <c r="T910" s="87"/>
      <c r="U910" s="87"/>
      <c r="V910" s="87"/>
      <c r="W910" s="87"/>
      <c r="X910" s="87"/>
      <c r="Y910" s="87"/>
      <c r="Z910" s="87"/>
      <c r="AA910" s="87"/>
      <c r="AB910" s="87"/>
      <c r="AI910" s="87"/>
    </row>
    <row r="911" spans="2:35" x14ac:dyDescent="0.25">
      <c r="B911" s="206">
        <v>41715.666666666664</v>
      </c>
      <c r="C911" s="85">
        <v>5.43</v>
      </c>
      <c r="D911" s="86"/>
      <c r="E911" s="86"/>
      <c r="F911" s="87"/>
      <c r="G911" s="87"/>
      <c r="H911" s="87"/>
      <c r="I911" s="87"/>
      <c r="J911" s="96"/>
      <c r="K911" s="87"/>
      <c r="L911" s="87"/>
      <c r="M911" s="87"/>
      <c r="N911" s="87"/>
      <c r="O911" s="87"/>
      <c r="P911" s="94"/>
      <c r="Q911" s="94"/>
      <c r="R911" s="87"/>
      <c r="S911" s="87"/>
      <c r="T911" s="87"/>
      <c r="U911" s="87"/>
      <c r="V911" s="87"/>
      <c r="W911" s="87"/>
      <c r="X911" s="87"/>
      <c r="Y911" s="87"/>
      <c r="Z911" s="87"/>
      <c r="AA911" s="87"/>
      <c r="AB911" s="87"/>
      <c r="AI911" s="87"/>
    </row>
    <row r="912" spans="2:35" x14ac:dyDescent="0.25">
      <c r="B912" s="206">
        <v>41715.75</v>
      </c>
      <c r="C912" s="85">
        <v>5.42</v>
      </c>
      <c r="D912" s="86"/>
      <c r="E912" s="86"/>
      <c r="F912" s="87"/>
      <c r="G912" s="87"/>
      <c r="H912" s="87"/>
      <c r="I912" s="87"/>
      <c r="J912" s="96"/>
      <c r="K912" s="87"/>
      <c r="L912" s="87"/>
      <c r="M912" s="87"/>
      <c r="N912" s="87"/>
      <c r="O912" s="87"/>
      <c r="P912" s="94"/>
      <c r="Q912" s="94"/>
      <c r="R912" s="87"/>
      <c r="S912" s="87"/>
      <c r="T912" s="87"/>
      <c r="U912" s="87"/>
      <c r="V912" s="87"/>
      <c r="W912" s="87"/>
      <c r="X912" s="87"/>
      <c r="Y912" s="87"/>
      <c r="Z912" s="87"/>
      <c r="AA912" s="87"/>
      <c r="AB912" s="87"/>
      <c r="AI912" s="87"/>
    </row>
    <row r="913" spans="2:35" x14ac:dyDescent="0.25">
      <c r="B913" s="206">
        <v>41715.833333333336</v>
      </c>
      <c r="C913" s="85">
        <v>5.41</v>
      </c>
      <c r="D913" s="86"/>
      <c r="E913" s="86"/>
      <c r="F913" s="87"/>
      <c r="G913" s="87"/>
      <c r="H913" s="87"/>
      <c r="I913" s="87"/>
      <c r="J913" s="96"/>
      <c r="K913" s="87"/>
      <c r="L913" s="87"/>
      <c r="M913" s="87"/>
      <c r="N913" s="87"/>
      <c r="O913" s="87"/>
      <c r="P913" s="94"/>
      <c r="Q913" s="94"/>
      <c r="R913" s="87"/>
      <c r="S913" s="87"/>
      <c r="T913" s="87"/>
      <c r="U913" s="87"/>
      <c r="V913" s="87"/>
      <c r="W913" s="87"/>
      <c r="X913" s="87"/>
      <c r="Y913" s="87"/>
      <c r="Z913" s="87"/>
      <c r="AA913" s="87"/>
      <c r="AB913" s="87"/>
      <c r="AI913" s="87"/>
    </row>
    <row r="914" spans="2:35" x14ac:dyDescent="0.25">
      <c r="B914" s="206">
        <v>41715.916666666664</v>
      </c>
      <c r="C914" s="85">
        <v>5.41</v>
      </c>
      <c r="D914" s="86"/>
      <c r="E914" s="86"/>
      <c r="F914" s="87"/>
      <c r="G914" s="87"/>
      <c r="H914" s="87"/>
      <c r="I914" s="87"/>
      <c r="J914" s="96"/>
      <c r="K914" s="87"/>
      <c r="L914" s="87"/>
      <c r="M914" s="87"/>
      <c r="N914" s="87"/>
      <c r="O914" s="87"/>
      <c r="P914" s="94"/>
      <c r="Q914" s="94"/>
      <c r="R914" s="87"/>
      <c r="S914" s="87"/>
      <c r="T914" s="87"/>
      <c r="U914" s="87"/>
      <c r="V914" s="87"/>
      <c r="W914" s="87"/>
      <c r="X914" s="87"/>
      <c r="Y914" s="87"/>
      <c r="Z914" s="87"/>
      <c r="AA914" s="87"/>
      <c r="AB914" s="87"/>
      <c r="AI914" s="87"/>
    </row>
    <row r="915" spans="2:35" x14ac:dyDescent="0.25">
      <c r="B915" s="206">
        <v>41716</v>
      </c>
      <c r="C915" s="85">
        <v>5.39</v>
      </c>
      <c r="D915" s="86"/>
      <c r="E915" s="86"/>
      <c r="F915" s="87"/>
      <c r="G915" s="87"/>
      <c r="H915" s="87"/>
      <c r="I915" s="87"/>
      <c r="J915" s="96"/>
      <c r="K915" s="87"/>
      <c r="L915" s="87"/>
      <c r="M915" s="87"/>
      <c r="N915" s="87"/>
      <c r="O915" s="87"/>
      <c r="P915" s="94"/>
      <c r="Q915" s="94"/>
      <c r="R915" s="87"/>
      <c r="S915" s="87"/>
      <c r="T915" s="87"/>
      <c r="U915" s="87"/>
      <c r="V915" s="87"/>
      <c r="W915" s="87"/>
      <c r="X915" s="87"/>
      <c r="Y915" s="87"/>
      <c r="Z915" s="87"/>
      <c r="AA915" s="87"/>
      <c r="AB915" s="87"/>
      <c r="AI915" s="87"/>
    </row>
    <row r="916" spans="2:35" x14ac:dyDescent="0.25">
      <c r="B916" s="206">
        <v>41716.083333333336</v>
      </c>
      <c r="C916" s="85">
        <v>5.39</v>
      </c>
      <c r="D916" s="86"/>
      <c r="E916" s="86"/>
      <c r="F916" s="87"/>
      <c r="G916" s="87"/>
      <c r="H916" s="87"/>
      <c r="I916" s="87"/>
      <c r="J916" s="96"/>
      <c r="K916" s="87"/>
      <c r="L916" s="87"/>
      <c r="M916" s="87"/>
      <c r="N916" s="87"/>
      <c r="O916" s="87"/>
      <c r="P916" s="94"/>
      <c r="Q916" s="94"/>
      <c r="R916" s="87"/>
      <c r="S916" s="87"/>
      <c r="T916" s="87"/>
      <c r="U916" s="87"/>
      <c r="V916" s="87"/>
      <c r="W916" s="87"/>
      <c r="X916" s="87"/>
      <c r="Y916" s="87"/>
      <c r="Z916" s="87"/>
      <c r="AA916" s="87"/>
      <c r="AB916" s="87"/>
      <c r="AI916" s="87"/>
    </row>
    <row r="917" spans="2:35" x14ac:dyDescent="0.25">
      <c r="B917" s="206">
        <v>41716.166666666664</v>
      </c>
      <c r="C917" s="85">
        <v>5.39</v>
      </c>
      <c r="D917" s="86"/>
      <c r="E917" s="86"/>
      <c r="F917" s="87"/>
      <c r="G917" s="87"/>
      <c r="H917" s="87"/>
      <c r="I917" s="87"/>
      <c r="J917" s="96"/>
      <c r="K917" s="87"/>
      <c r="L917" s="87"/>
      <c r="M917" s="87"/>
      <c r="N917" s="87"/>
      <c r="O917" s="87"/>
      <c r="P917" s="94"/>
      <c r="Q917" s="94"/>
      <c r="R917" s="87"/>
      <c r="S917" s="87"/>
      <c r="T917" s="87"/>
      <c r="U917" s="87"/>
      <c r="V917" s="87"/>
      <c r="W917" s="87"/>
      <c r="X917" s="87"/>
      <c r="Y917" s="87"/>
      <c r="Z917" s="87"/>
      <c r="AA917" s="87"/>
      <c r="AB917" s="87"/>
      <c r="AI917" s="87"/>
    </row>
    <row r="918" spans="2:35" x14ac:dyDescent="0.25">
      <c r="B918" s="206">
        <v>41716.25</v>
      </c>
      <c r="C918" s="85">
        <v>5.39</v>
      </c>
      <c r="D918" s="86"/>
      <c r="E918" s="86"/>
      <c r="F918" s="87"/>
      <c r="G918" s="87"/>
      <c r="H918" s="87"/>
      <c r="I918" s="87"/>
      <c r="J918" s="96"/>
      <c r="K918" s="87"/>
      <c r="L918" s="87"/>
      <c r="M918" s="87"/>
      <c r="N918" s="87"/>
      <c r="O918" s="87"/>
      <c r="P918" s="94"/>
      <c r="Q918" s="94"/>
      <c r="R918" s="87"/>
      <c r="S918" s="87"/>
      <c r="T918" s="87"/>
      <c r="U918" s="87"/>
      <c r="V918" s="87"/>
      <c r="W918" s="87"/>
      <c r="X918" s="87"/>
      <c r="Y918" s="87"/>
      <c r="Z918" s="87"/>
      <c r="AA918" s="87"/>
      <c r="AB918" s="87"/>
      <c r="AI918" s="87"/>
    </row>
    <row r="919" spans="2:35" x14ac:dyDescent="0.25">
      <c r="B919" s="206">
        <v>41716.333333333336</v>
      </c>
      <c r="C919" s="85">
        <v>5.39</v>
      </c>
      <c r="D919" s="86"/>
      <c r="E919" s="86"/>
      <c r="F919" s="87"/>
      <c r="G919" s="87"/>
      <c r="H919" s="87"/>
      <c r="I919" s="87"/>
      <c r="J919" s="96"/>
      <c r="K919" s="87"/>
      <c r="L919" s="87"/>
      <c r="M919" s="87"/>
      <c r="N919" s="87"/>
      <c r="O919" s="87"/>
      <c r="P919" s="94"/>
      <c r="Q919" s="94"/>
      <c r="R919" s="87"/>
      <c r="S919" s="87"/>
      <c r="T919" s="87"/>
      <c r="U919" s="87"/>
      <c r="V919" s="87"/>
      <c r="W919" s="87"/>
      <c r="X919" s="87"/>
      <c r="Y919" s="87"/>
      <c r="Z919" s="87"/>
      <c r="AA919" s="87"/>
      <c r="AB919" s="87"/>
      <c r="AI919" s="87"/>
    </row>
    <row r="920" spans="2:35" x14ac:dyDescent="0.25">
      <c r="B920" s="206">
        <v>41716.416666666664</v>
      </c>
      <c r="C920" s="85">
        <v>5.39</v>
      </c>
      <c r="D920" s="86"/>
      <c r="E920" s="86"/>
      <c r="F920" s="87"/>
      <c r="G920" s="87"/>
      <c r="H920" s="87"/>
      <c r="I920" s="87"/>
      <c r="J920" s="96"/>
      <c r="K920" s="87"/>
      <c r="L920" s="87"/>
      <c r="M920" s="87"/>
      <c r="N920" s="87"/>
      <c r="O920" s="87"/>
      <c r="P920" s="94"/>
      <c r="Q920" s="94"/>
      <c r="R920" s="87"/>
      <c r="S920" s="87"/>
      <c r="T920" s="87"/>
      <c r="U920" s="87"/>
      <c r="V920" s="87"/>
      <c r="W920" s="87"/>
      <c r="X920" s="87"/>
      <c r="Y920" s="87"/>
      <c r="Z920" s="87"/>
      <c r="AA920" s="87"/>
      <c r="AB920" s="87"/>
      <c r="AI920" s="87"/>
    </row>
    <row r="921" spans="2:35" x14ac:dyDescent="0.25">
      <c r="B921" s="206">
        <v>41716.5</v>
      </c>
      <c r="C921" s="85">
        <v>5.39</v>
      </c>
      <c r="D921" s="86"/>
      <c r="E921" s="86"/>
      <c r="F921" s="87"/>
      <c r="G921" s="87"/>
      <c r="H921" s="87"/>
      <c r="I921" s="87"/>
      <c r="J921" s="96"/>
      <c r="K921" s="87"/>
      <c r="L921" s="87"/>
      <c r="M921" s="87"/>
      <c r="N921" s="87"/>
      <c r="O921" s="87"/>
      <c r="P921" s="94"/>
      <c r="Q921" s="94"/>
      <c r="R921" s="87"/>
      <c r="S921" s="87"/>
      <c r="T921" s="87"/>
      <c r="U921" s="87"/>
      <c r="V921" s="87"/>
      <c r="W921" s="87"/>
      <c r="X921" s="87"/>
      <c r="Y921" s="87"/>
      <c r="Z921" s="87"/>
      <c r="AA921" s="87"/>
      <c r="AB921" s="87"/>
      <c r="AI921" s="87"/>
    </row>
    <row r="922" spans="2:35" x14ac:dyDescent="0.25">
      <c r="B922" s="206">
        <v>41716.583333333336</v>
      </c>
      <c r="C922" s="85">
        <v>5.4</v>
      </c>
      <c r="D922" s="86"/>
      <c r="E922" s="86"/>
      <c r="F922" s="87"/>
      <c r="G922" s="87"/>
      <c r="H922" s="87"/>
      <c r="I922" s="87"/>
      <c r="J922" s="96"/>
      <c r="K922" s="87"/>
      <c r="L922" s="87"/>
      <c r="M922" s="87"/>
      <c r="N922" s="87"/>
      <c r="O922" s="87"/>
      <c r="P922" s="94"/>
      <c r="Q922" s="94"/>
      <c r="R922" s="87"/>
      <c r="S922" s="87"/>
      <c r="T922" s="87"/>
      <c r="U922" s="87"/>
      <c r="V922" s="87"/>
      <c r="W922" s="87"/>
      <c r="X922" s="87"/>
      <c r="Y922" s="87"/>
      <c r="Z922" s="87"/>
      <c r="AA922" s="87"/>
      <c r="AB922" s="87"/>
      <c r="AI922" s="87"/>
    </row>
    <row r="923" spans="2:35" x14ac:dyDescent="0.25">
      <c r="B923" s="206">
        <v>41716.666666666664</v>
      </c>
      <c r="C923" s="85">
        <v>5.39</v>
      </c>
      <c r="D923" s="86"/>
      <c r="E923" s="86"/>
      <c r="F923" s="87"/>
      <c r="G923" s="87"/>
      <c r="H923" s="87"/>
      <c r="I923" s="87"/>
      <c r="J923" s="96"/>
      <c r="K923" s="87"/>
      <c r="L923" s="87"/>
      <c r="M923" s="87"/>
      <c r="N923" s="87"/>
      <c r="O923" s="87"/>
      <c r="P923" s="94"/>
      <c r="Q923" s="94"/>
      <c r="R923" s="87"/>
      <c r="S923" s="87"/>
      <c r="T923" s="87"/>
      <c r="U923" s="87"/>
      <c r="V923" s="87"/>
      <c r="W923" s="87"/>
      <c r="X923" s="87"/>
      <c r="Y923" s="87"/>
      <c r="Z923" s="87"/>
      <c r="AA923" s="87"/>
      <c r="AB923" s="87"/>
      <c r="AI923" s="87"/>
    </row>
    <row r="924" spans="2:35" x14ac:dyDescent="0.25">
      <c r="B924" s="206">
        <v>41716.75</v>
      </c>
      <c r="C924" s="85">
        <v>5.38</v>
      </c>
      <c r="D924" s="86"/>
      <c r="E924" s="86"/>
      <c r="F924" s="87"/>
      <c r="G924" s="87"/>
      <c r="H924" s="87"/>
      <c r="I924" s="87"/>
      <c r="J924" s="96"/>
      <c r="K924" s="87"/>
      <c r="L924" s="87"/>
      <c r="M924" s="87"/>
      <c r="N924" s="87"/>
      <c r="O924" s="87"/>
      <c r="P924" s="94"/>
      <c r="Q924" s="94"/>
      <c r="R924" s="87"/>
      <c r="S924" s="87"/>
      <c r="T924" s="87"/>
      <c r="U924" s="87"/>
      <c r="V924" s="87"/>
      <c r="W924" s="87"/>
      <c r="X924" s="87"/>
      <c r="Y924" s="87"/>
      <c r="Z924" s="87"/>
      <c r="AA924" s="87"/>
      <c r="AB924" s="87"/>
      <c r="AI924" s="87"/>
    </row>
    <row r="925" spans="2:35" x14ac:dyDescent="0.25">
      <c r="B925" s="206">
        <v>41716.833333333336</v>
      </c>
      <c r="C925" s="85">
        <v>5.37</v>
      </c>
      <c r="D925" s="86"/>
      <c r="E925" s="86"/>
      <c r="F925" s="87"/>
      <c r="G925" s="87"/>
      <c r="H925" s="87"/>
      <c r="I925" s="87"/>
      <c r="J925" s="96"/>
      <c r="K925" s="87"/>
      <c r="L925" s="87"/>
      <c r="M925" s="87"/>
      <c r="N925" s="87"/>
      <c r="O925" s="87"/>
      <c r="P925" s="94"/>
      <c r="Q925" s="94"/>
      <c r="R925" s="87"/>
      <c r="S925" s="87"/>
      <c r="T925" s="87"/>
      <c r="U925" s="87"/>
      <c r="V925" s="87"/>
      <c r="W925" s="87"/>
      <c r="X925" s="87"/>
      <c r="Y925" s="87"/>
      <c r="Z925" s="87"/>
      <c r="AA925" s="87"/>
      <c r="AB925" s="87"/>
      <c r="AI925" s="87"/>
    </row>
    <row r="926" spans="2:35" x14ac:dyDescent="0.25">
      <c r="B926" s="206">
        <v>41716.916666666664</v>
      </c>
      <c r="C926" s="85">
        <v>5.37</v>
      </c>
      <c r="D926" s="86"/>
      <c r="E926" s="86"/>
      <c r="F926" s="87"/>
      <c r="G926" s="87"/>
      <c r="H926" s="87"/>
      <c r="I926" s="87"/>
      <c r="J926" s="96"/>
      <c r="K926" s="87"/>
      <c r="L926" s="87"/>
      <c r="M926" s="87"/>
      <c r="N926" s="87"/>
      <c r="O926" s="87"/>
      <c r="P926" s="94"/>
      <c r="Q926" s="94"/>
      <c r="R926" s="87"/>
      <c r="S926" s="87"/>
      <c r="T926" s="87"/>
      <c r="U926" s="87"/>
      <c r="V926" s="87"/>
      <c r="W926" s="87"/>
      <c r="X926" s="87"/>
      <c r="Y926" s="87"/>
      <c r="Z926" s="87"/>
      <c r="AA926" s="87"/>
      <c r="AB926" s="87"/>
      <c r="AI926" s="87"/>
    </row>
    <row r="927" spans="2:35" x14ac:dyDescent="0.25">
      <c r="B927" s="206">
        <v>41717</v>
      </c>
      <c r="C927" s="85">
        <v>5.37</v>
      </c>
      <c r="D927" s="86"/>
      <c r="E927" s="86"/>
      <c r="F927" s="87"/>
      <c r="G927" s="87"/>
      <c r="H927" s="87"/>
      <c r="I927" s="87"/>
      <c r="J927" s="96"/>
      <c r="K927" s="87"/>
      <c r="L927" s="87"/>
      <c r="M927" s="87"/>
      <c r="N927" s="87"/>
      <c r="O927" s="87"/>
      <c r="P927" s="94"/>
      <c r="Q927" s="94"/>
      <c r="R927" s="87"/>
      <c r="S927" s="87"/>
      <c r="T927" s="87"/>
      <c r="U927" s="87"/>
      <c r="V927" s="87"/>
      <c r="W927" s="87"/>
      <c r="X927" s="87"/>
      <c r="Y927" s="87"/>
      <c r="Z927" s="87"/>
      <c r="AA927" s="87"/>
      <c r="AB927" s="87"/>
      <c r="AI927" s="87"/>
    </row>
    <row r="928" spans="2:35" x14ac:dyDescent="0.25">
      <c r="B928" s="206">
        <v>41717.083333333336</v>
      </c>
      <c r="C928" s="85">
        <v>5.36</v>
      </c>
      <c r="D928" s="86"/>
      <c r="E928" s="86"/>
      <c r="F928" s="87"/>
      <c r="G928" s="87"/>
      <c r="H928" s="87"/>
      <c r="I928" s="87"/>
      <c r="J928" s="96"/>
      <c r="K928" s="87"/>
      <c r="L928" s="87"/>
      <c r="M928" s="87"/>
      <c r="N928" s="87"/>
      <c r="O928" s="87"/>
      <c r="P928" s="94"/>
      <c r="Q928" s="94"/>
      <c r="R928" s="87"/>
      <c r="S928" s="87"/>
      <c r="T928" s="87"/>
      <c r="U928" s="87"/>
      <c r="V928" s="87"/>
      <c r="W928" s="87"/>
      <c r="X928" s="87"/>
      <c r="Y928" s="87"/>
      <c r="Z928" s="87"/>
      <c r="AA928" s="87"/>
      <c r="AB928" s="87"/>
      <c r="AI928" s="87"/>
    </row>
    <row r="929" spans="2:35" x14ac:dyDescent="0.25">
      <c r="B929" s="206">
        <v>41717.166666666664</v>
      </c>
      <c r="C929" s="85">
        <v>5.36</v>
      </c>
      <c r="D929" s="86"/>
      <c r="E929" s="86"/>
      <c r="F929" s="87"/>
      <c r="G929" s="87"/>
      <c r="H929" s="87"/>
      <c r="I929" s="87"/>
      <c r="J929" s="96"/>
      <c r="K929" s="87"/>
      <c r="L929" s="87"/>
      <c r="M929" s="87"/>
      <c r="N929" s="87"/>
      <c r="O929" s="87"/>
      <c r="P929" s="94"/>
      <c r="Q929" s="94"/>
      <c r="R929" s="87"/>
      <c r="S929" s="87"/>
      <c r="T929" s="87"/>
      <c r="U929" s="87"/>
      <c r="V929" s="87"/>
      <c r="W929" s="87"/>
      <c r="X929" s="87"/>
      <c r="Y929" s="87"/>
      <c r="Z929" s="87"/>
      <c r="AA929" s="87"/>
      <c r="AB929" s="87"/>
      <c r="AI929" s="87"/>
    </row>
    <row r="930" spans="2:35" x14ac:dyDescent="0.25">
      <c r="B930" s="206">
        <v>41717.25</v>
      </c>
      <c r="C930" s="85">
        <v>5.36</v>
      </c>
      <c r="D930" s="86"/>
      <c r="E930" s="86"/>
      <c r="F930" s="87"/>
      <c r="G930" s="87"/>
      <c r="H930" s="87"/>
      <c r="I930" s="87"/>
      <c r="J930" s="96"/>
      <c r="K930" s="87"/>
      <c r="L930" s="87"/>
      <c r="M930" s="87"/>
      <c r="N930" s="87"/>
      <c r="O930" s="87"/>
      <c r="P930" s="94"/>
      <c r="Q930" s="94"/>
      <c r="R930" s="87"/>
      <c r="S930" s="87"/>
      <c r="T930" s="87"/>
      <c r="U930" s="87"/>
      <c r="V930" s="87"/>
      <c r="W930" s="87"/>
      <c r="X930" s="87"/>
      <c r="Y930" s="87"/>
      <c r="Z930" s="87"/>
      <c r="AA930" s="87"/>
      <c r="AB930" s="87"/>
      <c r="AI930" s="87"/>
    </row>
    <row r="931" spans="2:35" x14ac:dyDescent="0.25">
      <c r="B931" s="206">
        <v>41717.333333333336</v>
      </c>
      <c r="C931" s="85">
        <v>5.36</v>
      </c>
      <c r="D931" s="86"/>
      <c r="E931" s="86"/>
      <c r="F931" s="87"/>
      <c r="G931" s="87"/>
      <c r="H931" s="87"/>
      <c r="I931" s="87"/>
      <c r="J931" s="96"/>
      <c r="K931" s="87"/>
      <c r="L931" s="87"/>
      <c r="M931" s="87"/>
      <c r="N931" s="87"/>
      <c r="O931" s="87"/>
      <c r="P931" s="94"/>
      <c r="Q931" s="94"/>
      <c r="R931" s="87"/>
      <c r="S931" s="87"/>
      <c r="T931" s="87"/>
      <c r="U931" s="87"/>
      <c r="V931" s="87"/>
      <c r="W931" s="87"/>
      <c r="X931" s="87"/>
      <c r="Y931" s="87"/>
      <c r="Z931" s="87"/>
      <c r="AA931" s="87"/>
      <c r="AB931" s="87"/>
      <c r="AI931" s="87"/>
    </row>
    <row r="932" spans="2:35" x14ac:dyDescent="0.25">
      <c r="B932" s="206">
        <v>41717.416666666664</v>
      </c>
      <c r="C932" s="85">
        <v>5.36</v>
      </c>
      <c r="D932" s="86"/>
      <c r="E932" s="86"/>
      <c r="F932" s="87"/>
      <c r="G932" s="87"/>
      <c r="H932" s="87"/>
      <c r="I932" s="87"/>
      <c r="J932" s="96"/>
      <c r="K932" s="87"/>
      <c r="L932" s="87"/>
      <c r="M932" s="87"/>
      <c r="N932" s="87"/>
      <c r="O932" s="87"/>
      <c r="P932" s="94"/>
      <c r="Q932" s="94"/>
      <c r="R932" s="87"/>
      <c r="S932" s="87"/>
      <c r="T932" s="87"/>
      <c r="U932" s="87"/>
      <c r="V932" s="87"/>
      <c r="W932" s="87"/>
      <c r="X932" s="87"/>
      <c r="Y932" s="87"/>
      <c r="Z932" s="87"/>
      <c r="AA932" s="87"/>
      <c r="AB932" s="87"/>
      <c r="AI932" s="87"/>
    </row>
    <row r="933" spans="2:35" x14ac:dyDescent="0.25">
      <c r="B933" s="206">
        <v>41717.5</v>
      </c>
      <c r="C933" s="85">
        <v>5.35</v>
      </c>
      <c r="D933" s="86"/>
      <c r="E933" s="86"/>
      <c r="F933" s="87"/>
      <c r="G933" s="87"/>
      <c r="H933" s="87"/>
      <c r="I933" s="87"/>
      <c r="J933" s="96"/>
      <c r="K933" s="87"/>
      <c r="L933" s="87"/>
      <c r="M933" s="87"/>
      <c r="N933" s="87"/>
      <c r="O933" s="87"/>
      <c r="P933" s="94"/>
      <c r="Q933" s="94"/>
      <c r="R933" s="87"/>
      <c r="S933" s="87"/>
      <c r="T933" s="87"/>
      <c r="U933" s="87"/>
      <c r="V933" s="87"/>
      <c r="W933" s="87"/>
      <c r="X933" s="87"/>
      <c r="Y933" s="87"/>
      <c r="Z933" s="87"/>
      <c r="AA933" s="87"/>
      <c r="AB933" s="87"/>
      <c r="AI933" s="87"/>
    </row>
    <row r="934" spans="2:35" x14ac:dyDescent="0.25">
      <c r="B934" s="206">
        <v>41717.583333333336</v>
      </c>
      <c r="C934" s="85">
        <v>5.36</v>
      </c>
      <c r="D934" s="86"/>
      <c r="E934" s="86"/>
      <c r="F934" s="87"/>
      <c r="G934" s="87"/>
      <c r="H934" s="87"/>
      <c r="I934" s="87"/>
      <c r="J934" s="96"/>
      <c r="K934" s="87"/>
      <c r="L934" s="87"/>
      <c r="M934" s="87"/>
      <c r="N934" s="87"/>
      <c r="O934" s="87"/>
      <c r="P934" s="94"/>
      <c r="Q934" s="94"/>
      <c r="R934" s="87"/>
      <c r="S934" s="87"/>
      <c r="T934" s="87"/>
      <c r="U934" s="87"/>
      <c r="V934" s="87"/>
      <c r="W934" s="87"/>
      <c r="X934" s="87"/>
      <c r="Y934" s="87"/>
      <c r="Z934" s="87"/>
      <c r="AA934" s="87"/>
      <c r="AB934" s="87"/>
      <c r="AI934" s="87"/>
    </row>
    <row r="935" spans="2:35" x14ac:dyDescent="0.25">
      <c r="B935" s="206">
        <v>41717.666666666664</v>
      </c>
      <c r="C935" s="85">
        <v>5.35</v>
      </c>
      <c r="D935" s="86"/>
      <c r="E935" s="86"/>
      <c r="F935" s="87"/>
      <c r="G935" s="87"/>
      <c r="H935" s="87"/>
      <c r="I935" s="87"/>
      <c r="J935" s="96"/>
      <c r="K935" s="87"/>
      <c r="L935" s="87"/>
      <c r="M935" s="87"/>
      <c r="N935" s="87"/>
      <c r="O935" s="87"/>
      <c r="P935" s="94"/>
      <c r="Q935" s="94"/>
      <c r="R935" s="87"/>
      <c r="S935" s="87"/>
      <c r="T935" s="87"/>
      <c r="U935" s="87"/>
      <c r="V935" s="87"/>
      <c r="W935" s="87"/>
      <c r="X935" s="87"/>
      <c r="Y935" s="87"/>
      <c r="Z935" s="87"/>
      <c r="AA935" s="87"/>
      <c r="AB935" s="87"/>
      <c r="AI935" s="87"/>
    </row>
    <row r="936" spans="2:35" x14ac:dyDescent="0.25">
      <c r="B936" s="206">
        <v>41717.75</v>
      </c>
      <c r="C936" s="85">
        <v>5.34</v>
      </c>
      <c r="D936" s="86"/>
      <c r="E936" s="86"/>
      <c r="F936" s="87"/>
      <c r="G936" s="87"/>
      <c r="H936" s="87"/>
      <c r="I936" s="87"/>
      <c r="J936" s="96"/>
      <c r="K936" s="87"/>
      <c r="L936" s="87"/>
      <c r="M936" s="87"/>
      <c r="N936" s="87"/>
      <c r="O936" s="87"/>
      <c r="P936" s="94"/>
      <c r="Q936" s="94"/>
      <c r="R936" s="87"/>
      <c r="S936" s="87"/>
      <c r="T936" s="87"/>
      <c r="U936" s="87"/>
      <c r="V936" s="87"/>
      <c r="W936" s="87"/>
      <c r="X936" s="87"/>
      <c r="Y936" s="87"/>
      <c r="Z936" s="87"/>
      <c r="AA936" s="87"/>
      <c r="AB936" s="87"/>
      <c r="AI936" s="87"/>
    </row>
    <row r="937" spans="2:35" x14ac:dyDescent="0.25">
      <c r="B937" s="206">
        <v>41717.833333333336</v>
      </c>
      <c r="C937" s="85">
        <v>5.34</v>
      </c>
      <c r="D937" s="86"/>
      <c r="E937" s="86"/>
      <c r="F937" s="87"/>
      <c r="G937" s="87"/>
      <c r="H937" s="87"/>
      <c r="I937" s="87"/>
      <c r="J937" s="96"/>
      <c r="K937" s="87"/>
      <c r="L937" s="87"/>
      <c r="M937" s="87"/>
      <c r="N937" s="87"/>
      <c r="O937" s="87"/>
      <c r="P937" s="94"/>
      <c r="Q937" s="94"/>
      <c r="R937" s="87"/>
      <c r="S937" s="87"/>
      <c r="T937" s="87"/>
      <c r="U937" s="87"/>
      <c r="V937" s="87"/>
      <c r="W937" s="87"/>
      <c r="X937" s="87"/>
      <c r="Y937" s="87"/>
      <c r="Z937" s="87"/>
      <c r="AA937" s="87"/>
      <c r="AB937" s="87"/>
      <c r="AI937" s="87"/>
    </row>
    <row r="938" spans="2:35" x14ac:dyDescent="0.25">
      <c r="B938" s="206">
        <v>41717.916666666664</v>
      </c>
      <c r="C938" s="85">
        <v>5.34</v>
      </c>
      <c r="D938" s="86"/>
      <c r="E938" s="86"/>
      <c r="F938" s="87"/>
      <c r="G938" s="87"/>
      <c r="H938" s="87"/>
      <c r="I938" s="87"/>
      <c r="J938" s="96"/>
      <c r="K938" s="87"/>
      <c r="L938" s="87"/>
      <c r="M938" s="87"/>
      <c r="N938" s="87"/>
      <c r="O938" s="87"/>
      <c r="P938" s="94"/>
      <c r="Q938" s="94"/>
      <c r="R938" s="87"/>
      <c r="S938" s="87"/>
      <c r="T938" s="87"/>
      <c r="U938" s="87"/>
      <c r="V938" s="87"/>
      <c r="W938" s="87"/>
      <c r="X938" s="87"/>
      <c r="Y938" s="87"/>
      <c r="Z938" s="87"/>
      <c r="AA938" s="87"/>
      <c r="AB938" s="87"/>
      <c r="AI938" s="87"/>
    </row>
    <row r="939" spans="2:35" x14ac:dyDescent="0.25">
      <c r="B939" s="206">
        <v>41718</v>
      </c>
      <c r="C939" s="85">
        <v>5.33</v>
      </c>
      <c r="D939" s="86"/>
      <c r="E939" s="86"/>
      <c r="F939" s="87"/>
      <c r="G939" s="87"/>
      <c r="H939" s="87"/>
      <c r="I939" s="87"/>
      <c r="J939" s="96"/>
      <c r="K939" s="87"/>
      <c r="L939" s="87"/>
      <c r="M939" s="87"/>
      <c r="N939" s="87"/>
      <c r="O939" s="87"/>
      <c r="P939" s="94"/>
      <c r="Q939" s="94"/>
      <c r="R939" s="87"/>
      <c r="S939" s="87"/>
      <c r="T939" s="87"/>
      <c r="U939" s="87"/>
      <c r="V939" s="87"/>
      <c r="W939" s="87"/>
      <c r="X939" s="87"/>
      <c r="Y939" s="87"/>
      <c r="Z939" s="87"/>
      <c r="AA939" s="87"/>
      <c r="AB939" s="87"/>
      <c r="AI939" s="87"/>
    </row>
    <row r="940" spans="2:35" x14ac:dyDescent="0.25">
      <c r="B940" s="206">
        <v>41718.083333333336</v>
      </c>
      <c r="C940" s="85">
        <v>5.33</v>
      </c>
      <c r="D940" s="86"/>
      <c r="E940" s="86"/>
      <c r="F940" s="87"/>
      <c r="G940" s="87"/>
      <c r="H940" s="87"/>
      <c r="I940" s="87"/>
      <c r="J940" s="96"/>
      <c r="K940" s="87"/>
      <c r="L940" s="87"/>
      <c r="M940" s="87"/>
      <c r="N940" s="87"/>
      <c r="O940" s="87"/>
      <c r="P940" s="94"/>
      <c r="Q940" s="94"/>
      <c r="R940" s="87"/>
      <c r="S940" s="87"/>
      <c r="T940" s="87"/>
      <c r="U940" s="87"/>
      <c r="V940" s="87"/>
      <c r="W940" s="87"/>
      <c r="X940" s="87"/>
      <c r="Y940" s="87"/>
      <c r="Z940" s="87"/>
      <c r="AA940" s="87"/>
      <c r="AB940" s="87"/>
      <c r="AI940" s="87"/>
    </row>
    <row r="941" spans="2:35" x14ac:dyDescent="0.25">
      <c r="B941" s="206">
        <v>41718.166666666664</v>
      </c>
      <c r="C941" s="85">
        <v>5.33</v>
      </c>
      <c r="D941" s="86"/>
      <c r="E941" s="86"/>
      <c r="F941" s="87"/>
      <c r="G941" s="87"/>
      <c r="H941" s="87"/>
      <c r="I941" s="87"/>
      <c r="J941" s="96"/>
      <c r="K941" s="87"/>
      <c r="L941" s="87"/>
      <c r="M941" s="87"/>
      <c r="N941" s="87"/>
      <c r="O941" s="87"/>
      <c r="P941" s="94"/>
      <c r="Q941" s="94"/>
      <c r="R941" s="87"/>
      <c r="S941" s="87"/>
      <c r="T941" s="87"/>
      <c r="U941" s="87"/>
      <c r="V941" s="87"/>
      <c r="W941" s="87"/>
      <c r="X941" s="87"/>
      <c r="Y941" s="87"/>
      <c r="Z941" s="87"/>
      <c r="AA941" s="87"/>
      <c r="AB941" s="87"/>
      <c r="AI941" s="87"/>
    </row>
    <row r="942" spans="2:35" x14ac:dyDescent="0.25">
      <c r="B942" s="206">
        <v>41718.25</v>
      </c>
      <c r="C942" s="85">
        <v>5.34</v>
      </c>
      <c r="D942" s="86"/>
      <c r="E942" s="86"/>
      <c r="F942" s="87"/>
      <c r="G942" s="87"/>
      <c r="H942" s="87"/>
      <c r="I942" s="87"/>
      <c r="J942" s="96"/>
      <c r="K942" s="87"/>
      <c r="L942" s="87"/>
      <c r="M942" s="87"/>
      <c r="N942" s="87"/>
      <c r="O942" s="87"/>
      <c r="P942" s="94"/>
      <c r="Q942" s="94"/>
      <c r="R942" s="87"/>
      <c r="S942" s="87"/>
      <c r="T942" s="87"/>
      <c r="U942" s="87"/>
      <c r="V942" s="87"/>
      <c r="W942" s="87"/>
      <c r="X942" s="87"/>
      <c r="Y942" s="87"/>
      <c r="Z942" s="87"/>
      <c r="AA942" s="87"/>
      <c r="AB942" s="87"/>
      <c r="AI942" s="87"/>
    </row>
    <row r="943" spans="2:35" x14ac:dyDescent="0.25">
      <c r="B943" s="206">
        <v>41718.333333333336</v>
      </c>
      <c r="C943" s="85">
        <v>5.34</v>
      </c>
      <c r="D943" s="86"/>
      <c r="E943" s="86"/>
      <c r="F943" s="87"/>
      <c r="G943" s="87"/>
      <c r="H943" s="87"/>
      <c r="I943" s="87"/>
      <c r="J943" s="96"/>
      <c r="K943" s="87"/>
      <c r="L943" s="87"/>
      <c r="M943" s="87"/>
      <c r="N943" s="87"/>
      <c r="O943" s="87"/>
      <c r="P943" s="94"/>
      <c r="Q943" s="94"/>
      <c r="R943" s="87"/>
      <c r="S943" s="87"/>
      <c r="T943" s="87"/>
      <c r="U943" s="87"/>
      <c r="V943" s="87"/>
      <c r="W943" s="87"/>
      <c r="X943" s="87"/>
      <c r="Y943" s="87"/>
      <c r="Z943" s="87"/>
      <c r="AA943" s="87"/>
      <c r="AB943" s="87"/>
      <c r="AI943" s="87"/>
    </row>
    <row r="944" spans="2:35" x14ac:dyDescent="0.25">
      <c r="B944" s="206">
        <v>41718.416666666664</v>
      </c>
      <c r="C944" s="85">
        <v>5.35</v>
      </c>
      <c r="D944" s="86"/>
      <c r="E944" s="86"/>
      <c r="F944" s="87"/>
      <c r="G944" s="87"/>
      <c r="H944" s="87"/>
      <c r="I944" s="87"/>
      <c r="J944" s="96"/>
      <c r="K944" s="87"/>
      <c r="L944" s="87"/>
      <c r="M944" s="87"/>
      <c r="N944" s="87"/>
      <c r="O944" s="87"/>
      <c r="P944" s="94"/>
      <c r="Q944" s="94"/>
      <c r="R944" s="87"/>
      <c r="S944" s="87"/>
      <c r="T944" s="87"/>
      <c r="U944" s="87"/>
      <c r="V944" s="87"/>
      <c r="W944" s="87"/>
      <c r="X944" s="87"/>
      <c r="Y944" s="87"/>
      <c r="Z944" s="87"/>
      <c r="AA944" s="87"/>
      <c r="AB944" s="87"/>
      <c r="AI944" s="87"/>
    </row>
    <row r="945" spans="2:35" x14ac:dyDescent="0.25">
      <c r="B945" s="206">
        <v>41718.5</v>
      </c>
      <c r="C945" s="85">
        <v>5.34</v>
      </c>
      <c r="D945" s="86"/>
      <c r="E945" s="86"/>
      <c r="F945" s="87"/>
      <c r="G945" s="87"/>
      <c r="H945" s="87"/>
      <c r="I945" s="87"/>
      <c r="J945" s="96"/>
      <c r="K945" s="87"/>
      <c r="L945" s="87"/>
      <c r="M945" s="87"/>
      <c r="N945" s="87"/>
      <c r="O945" s="87"/>
      <c r="P945" s="94"/>
      <c r="Q945" s="94"/>
      <c r="R945" s="87"/>
      <c r="S945" s="87"/>
      <c r="T945" s="87"/>
      <c r="U945" s="87"/>
      <c r="V945" s="87"/>
      <c r="W945" s="87"/>
      <c r="X945" s="87"/>
      <c r="Y945" s="87"/>
      <c r="Z945" s="87"/>
      <c r="AA945" s="87"/>
      <c r="AB945" s="87"/>
      <c r="AI945" s="87"/>
    </row>
    <row r="946" spans="2:35" x14ac:dyDescent="0.25">
      <c r="B946" s="206">
        <v>41718.583333333336</v>
      </c>
      <c r="C946" s="85">
        <v>5.34</v>
      </c>
      <c r="D946" s="86"/>
      <c r="E946" s="86"/>
      <c r="F946" s="87"/>
      <c r="G946" s="87"/>
      <c r="H946" s="87"/>
      <c r="I946" s="87"/>
      <c r="J946" s="96"/>
      <c r="K946" s="87"/>
      <c r="L946" s="87"/>
      <c r="M946" s="87"/>
      <c r="N946" s="87"/>
      <c r="O946" s="87"/>
      <c r="P946" s="94"/>
      <c r="Q946" s="94"/>
      <c r="R946" s="87"/>
      <c r="S946" s="87"/>
      <c r="T946" s="87"/>
      <c r="U946" s="87"/>
      <c r="V946" s="87"/>
      <c r="W946" s="87"/>
      <c r="X946" s="87"/>
      <c r="Y946" s="87"/>
      <c r="Z946" s="87"/>
      <c r="AA946" s="87"/>
      <c r="AB946" s="87"/>
      <c r="AI946" s="87"/>
    </row>
    <row r="947" spans="2:35" x14ac:dyDescent="0.25">
      <c r="B947" s="206">
        <v>41718.666666666664</v>
      </c>
      <c r="C947" s="85">
        <v>5.34</v>
      </c>
      <c r="D947" s="86"/>
      <c r="E947" s="86"/>
      <c r="F947" s="87"/>
      <c r="G947" s="87"/>
      <c r="H947" s="87"/>
      <c r="I947" s="87"/>
      <c r="J947" s="96"/>
      <c r="K947" s="87"/>
      <c r="L947" s="87"/>
      <c r="M947" s="87"/>
      <c r="N947" s="87"/>
      <c r="O947" s="87"/>
      <c r="P947" s="94"/>
      <c r="Q947" s="94"/>
      <c r="R947" s="87"/>
      <c r="S947" s="87"/>
      <c r="T947" s="87"/>
      <c r="U947" s="87"/>
      <c r="V947" s="87"/>
      <c r="W947" s="87"/>
      <c r="X947" s="87"/>
      <c r="Y947" s="87"/>
      <c r="Z947" s="87"/>
      <c r="AA947" s="87"/>
      <c r="AB947" s="87"/>
      <c r="AI947" s="87"/>
    </row>
    <row r="948" spans="2:35" x14ac:dyDescent="0.25">
      <c r="B948" s="206">
        <v>41718.75</v>
      </c>
      <c r="C948" s="85">
        <v>5.36</v>
      </c>
      <c r="D948" s="86"/>
      <c r="E948" s="86"/>
      <c r="F948" s="87"/>
      <c r="G948" s="87"/>
      <c r="H948" s="87"/>
      <c r="I948" s="87"/>
      <c r="J948" s="96"/>
      <c r="K948" s="87"/>
      <c r="L948" s="87"/>
      <c r="M948" s="87"/>
      <c r="N948" s="87"/>
      <c r="O948" s="87"/>
      <c r="P948" s="94"/>
      <c r="Q948" s="94"/>
      <c r="R948" s="87"/>
      <c r="S948" s="87"/>
      <c r="T948" s="87"/>
      <c r="U948" s="87"/>
      <c r="V948" s="87"/>
      <c r="W948" s="87"/>
      <c r="X948" s="87"/>
      <c r="Y948" s="87"/>
      <c r="Z948" s="87"/>
      <c r="AA948" s="87"/>
      <c r="AB948" s="87"/>
      <c r="AI948" s="87"/>
    </row>
    <row r="949" spans="2:35" x14ac:dyDescent="0.25">
      <c r="B949" s="206">
        <v>41718.833333333336</v>
      </c>
      <c r="C949" s="85">
        <v>5.35</v>
      </c>
      <c r="D949" s="86"/>
      <c r="E949" s="86"/>
      <c r="F949" s="87"/>
      <c r="G949" s="87"/>
      <c r="H949" s="87"/>
      <c r="I949" s="87"/>
      <c r="J949" s="96"/>
      <c r="K949" s="87"/>
      <c r="L949" s="87"/>
      <c r="M949" s="87"/>
      <c r="N949" s="87"/>
      <c r="O949" s="87"/>
      <c r="P949" s="94"/>
      <c r="Q949" s="94"/>
      <c r="R949" s="87"/>
      <c r="S949" s="87"/>
      <c r="T949" s="87"/>
      <c r="U949" s="87"/>
      <c r="V949" s="87"/>
      <c r="W949" s="87"/>
      <c r="X949" s="87"/>
      <c r="Y949" s="87"/>
      <c r="Z949" s="87"/>
      <c r="AA949" s="87"/>
      <c r="AB949" s="87"/>
      <c r="AI949" s="87"/>
    </row>
    <row r="950" spans="2:35" x14ac:dyDescent="0.25">
      <c r="B950" s="206">
        <v>41718.916666666664</v>
      </c>
      <c r="C950" s="85">
        <v>5.35</v>
      </c>
      <c r="D950" s="86"/>
      <c r="E950" s="86"/>
      <c r="F950" s="87"/>
      <c r="G950" s="87"/>
      <c r="H950" s="87"/>
      <c r="I950" s="87"/>
      <c r="J950" s="96"/>
      <c r="K950" s="87"/>
      <c r="L950" s="87"/>
      <c r="M950" s="87"/>
      <c r="N950" s="87"/>
      <c r="O950" s="87"/>
      <c r="P950" s="94"/>
      <c r="Q950" s="94"/>
      <c r="R950" s="87"/>
      <c r="S950" s="87"/>
      <c r="T950" s="87"/>
      <c r="U950" s="87"/>
      <c r="V950" s="87"/>
      <c r="W950" s="87"/>
      <c r="X950" s="87"/>
      <c r="Y950" s="87"/>
      <c r="Z950" s="87"/>
      <c r="AA950" s="87"/>
      <c r="AB950" s="87"/>
      <c r="AI950" s="87"/>
    </row>
    <row r="951" spans="2:35" x14ac:dyDescent="0.25">
      <c r="B951" s="206">
        <v>41719</v>
      </c>
      <c r="C951" s="85">
        <v>5.35</v>
      </c>
      <c r="D951" s="86"/>
      <c r="E951" s="86"/>
      <c r="F951" s="87"/>
      <c r="G951" s="87"/>
      <c r="H951" s="87"/>
      <c r="I951" s="87"/>
      <c r="J951" s="96"/>
      <c r="K951" s="87"/>
      <c r="L951" s="87"/>
      <c r="M951" s="87"/>
      <c r="N951" s="87"/>
      <c r="O951" s="87"/>
      <c r="P951" s="94"/>
      <c r="Q951" s="94"/>
      <c r="R951" s="87"/>
      <c r="S951" s="87"/>
      <c r="T951" s="87"/>
      <c r="U951" s="87"/>
      <c r="V951" s="87"/>
      <c r="W951" s="87"/>
      <c r="X951" s="87"/>
      <c r="Y951" s="87"/>
      <c r="Z951" s="87"/>
      <c r="AA951" s="87"/>
      <c r="AB951" s="87"/>
      <c r="AI951" s="87"/>
    </row>
    <row r="952" spans="2:35" x14ac:dyDescent="0.25">
      <c r="B952" s="206">
        <v>41719.083333333336</v>
      </c>
      <c r="C952" s="85">
        <v>5.35</v>
      </c>
      <c r="D952" s="86"/>
      <c r="E952" s="86"/>
      <c r="F952" s="87"/>
      <c r="G952" s="87"/>
      <c r="H952" s="87"/>
      <c r="I952" s="87"/>
      <c r="J952" s="96"/>
      <c r="K952" s="87"/>
      <c r="L952" s="87"/>
      <c r="M952" s="87"/>
      <c r="N952" s="87"/>
      <c r="O952" s="87"/>
      <c r="P952" s="94"/>
      <c r="Q952" s="94"/>
      <c r="R952" s="87"/>
      <c r="S952" s="87"/>
      <c r="T952" s="87"/>
      <c r="U952" s="87"/>
      <c r="V952" s="87"/>
      <c r="W952" s="87"/>
      <c r="X952" s="87"/>
      <c r="Y952" s="87"/>
      <c r="Z952" s="87"/>
      <c r="AA952" s="87"/>
      <c r="AB952" s="87"/>
      <c r="AI952" s="87"/>
    </row>
    <row r="953" spans="2:35" x14ac:dyDescent="0.25">
      <c r="B953" s="206">
        <v>41719.166666666664</v>
      </c>
      <c r="C953" s="85">
        <v>5.35</v>
      </c>
      <c r="D953" s="86"/>
      <c r="E953" s="86"/>
      <c r="F953" s="87"/>
      <c r="G953" s="87"/>
      <c r="H953" s="87"/>
      <c r="I953" s="87"/>
      <c r="J953" s="96"/>
      <c r="K953" s="87"/>
      <c r="L953" s="87"/>
      <c r="M953" s="87"/>
      <c r="N953" s="87"/>
      <c r="O953" s="87"/>
      <c r="P953" s="94"/>
      <c r="Q953" s="94"/>
      <c r="R953" s="87"/>
      <c r="S953" s="87"/>
      <c r="T953" s="87"/>
      <c r="U953" s="87"/>
      <c r="V953" s="87"/>
      <c r="W953" s="87"/>
      <c r="X953" s="87"/>
      <c r="Y953" s="87"/>
      <c r="Z953" s="87"/>
      <c r="AA953" s="87"/>
      <c r="AB953" s="87"/>
      <c r="AI953" s="87"/>
    </row>
    <row r="954" spans="2:35" x14ac:dyDescent="0.25">
      <c r="B954" s="206">
        <v>41719.25</v>
      </c>
      <c r="C954" s="85">
        <v>5.35</v>
      </c>
      <c r="D954" s="86"/>
      <c r="E954" s="86"/>
      <c r="F954" s="87"/>
      <c r="G954" s="87"/>
      <c r="H954" s="87"/>
      <c r="I954" s="87"/>
      <c r="J954" s="96"/>
      <c r="K954" s="87"/>
      <c r="L954" s="87"/>
      <c r="M954" s="87"/>
      <c r="N954" s="87"/>
      <c r="O954" s="87"/>
      <c r="P954" s="94"/>
      <c r="Q954" s="94"/>
      <c r="R954" s="87"/>
      <c r="S954" s="87"/>
      <c r="T954" s="87"/>
      <c r="U954" s="87"/>
      <c r="V954" s="87"/>
      <c r="W954" s="87"/>
      <c r="X954" s="87"/>
      <c r="Y954" s="87"/>
      <c r="Z954" s="87"/>
      <c r="AA954" s="87"/>
      <c r="AB954" s="87"/>
      <c r="AI954" s="87"/>
    </row>
    <row r="955" spans="2:35" x14ac:dyDescent="0.25">
      <c r="B955" s="206">
        <v>41719.333333333336</v>
      </c>
      <c r="C955" s="85">
        <v>5.36</v>
      </c>
      <c r="D955" s="86"/>
      <c r="E955" s="86"/>
      <c r="F955" s="87"/>
      <c r="G955" s="87"/>
      <c r="H955" s="87"/>
      <c r="I955" s="87"/>
      <c r="J955" s="96"/>
      <c r="K955" s="87"/>
      <c r="L955" s="87"/>
      <c r="M955" s="87"/>
      <c r="N955" s="87"/>
      <c r="O955" s="87"/>
      <c r="P955" s="94"/>
      <c r="Q955" s="94"/>
      <c r="R955" s="87"/>
      <c r="S955" s="87"/>
      <c r="T955" s="87"/>
      <c r="U955" s="87"/>
      <c r="V955" s="87"/>
      <c r="W955" s="87"/>
      <c r="X955" s="87"/>
      <c r="Y955" s="87"/>
      <c r="Z955" s="87"/>
      <c r="AA955" s="87"/>
      <c r="AB955" s="87"/>
      <c r="AI955" s="87"/>
    </row>
    <row r="956" spans="2:35" x14ac:dyDescent="0.25">
      <c r="B956" s="206">
        <v>41719.416666666664</v>
      </c>
      <c r="C956" s="85">
        <v>5.36</v>
      </c>
      <c r="D956" s="86"/>
      <c r="E956" s="86"/>
      <c r="F956" s="87"/>
      <c r="G956" s="87"/>
      <c r="H956" s="87"/>
      <c r="I956" s="87"/>
      <c r="J956" s="96"/>
      <c r="K956" s="87"/>
      <c r="L956" s="87"/>
      <c r="M956" s="87"/>
      <c r="N956" s="87"/>
      <c r="O956" s="87"/>
      <c r="P956" s="94"/>
      <c r="Q956" s="94"/>
      <c r="R956" s="87"/>
      <c r="S956" s="87"/>
      <c r="T956" s="87"/>
      <c r="U956" s="87"/>
      <c r="V956" s="87"/>
      <c r="W956" s="87"/>
      <c r="X956" s="87"/>
      <c r="Y956" s="87"/>
      <c r="Z956" s="87"/>
      <c r="AA956" s="87"/>
      <c r="AB956" s="87"/>
      <c r="AI956" s="87"/>
    </row>
    <row r="957" spans="2:35" x14ac:dyDescent="0.25">
      <c r="B957" s="206">
        <v>41719.5</v>
      </c>
      <c r="C957" s="85">
        <v>5.36</v>
      </c>
      <c r="D957" s="86"/>
      <c r="E957" s="86"/>
      <c r="F957" s="87"/>
      <c r="G957" s="87"/>
      <c r="H957" s="87"/>
      <c r="I957" s="87"/>
      <c r="J957" s="96"/>
      <c r="K957" s="87"/>
      <c r="L957" s="87"/>
      <c r="M957" s="87"/>
      <c r="N957" s="87"/>
      <c r="O957" s="87"/>
      <c r="P957" s="94"/>
      <c r="Q957" s="94"/>
      <c r="R957" s="87"/>
      <c r="S957" s="87"/>
      <c r="T957" s="87"/>
      <c r="U957" s="87"/>
      <c r="V957" s="87"/>
      <c r="W957" s="87"/>
      <c r="X957" s="87"/>
      <c r="Y957" s="87"/>
      <c r="Z957" s="87"/>
      <c r="AA957" s="87"/>
      <c r="AB957" s="87"/>
      <c r="AI957" s="87"/>
    </row>
    <row r="958" spans="2:35" x14ac:dyDescent="0.25">
      <c r="B958" s="206">
        <v>41719.583333333336</v>
      </c>
      <c r="C958" s="85">
        <v>5.35</v>
      </c>
      <c r="D958" s="86"/>
      <c r="E958" s="86"/>
      <c r="F958" s="87"/>
      <c r="G958" s="87"/>
      <c r="H958" s="87"/>
      <c r="I958" s="87"/>
      <c r="J958" s="96"/>
      <c r="K958" s="87"/>
      <c r="L958" s="87"/>
      <c r="M958" s="87"/>
      <c r="N958" s="87"/>
      <c r="O958" s="87"/>
      <c r="P958" s="94"/>
      <c r="Q958" s="94"/>
      <c r="R958" s="87"/>
      <c r="S958" s="87"/>
      <c r="T958" s="87"/>
      <c r="U958" s="87"/>
      <c r="V958" s="87"/>
      <c r="W958" s="87"/>
      <c r="X958" s="87"/>
      <c r="Y958" s="87"/>
      <c r="Z958" s="87"/>
      <c r="AA958" s="87"/>
      <c r="AB958" s="87"/>
      <c r="AI958" s="87"/>
    </row>
    <row r="959" spans="2:35" x14ac:dyDescent="0.25">
      <c r="B959" s="206">
        <v>41719.666666666664</v>
      </c>
      <c r="C959" s="85">
        <v>5.35</v>
      </c>
      <c r="D959" s="86"/>
      <c r="E959" s="86"/>
      <c r="F959" s="87"/>
      <c r="G959" s="87"/>
      <c r="H959" s="87"/>
      <c r="I959" s="87"/>
      <c r="J959" s="96"/>
      <c r="K959" s="87"/>
      <c r="L959" s="87"/>
      <c r="M959" s="87"/>
      <c r="N959" s="87"/>
      <c r="O959" s="87"/>
      <c r="P959" s="94"/>
      <c r="Q959" s="94"/>
      <c r="R959" s="87"/>
      <c r="S959" s="87"/>
      <c r="T959" s="87"/>
      <c r="U959" s="87"/>
      <c r="V959" s="87"/>
      <c r="W959" s="87"/>
      <c r="X959" s="87"/>
      <c r="Y959" s="87"/>
      <c r="Z959" s="87"/>
      <c r="AA959" s="87"/>
      <c r="AB959" s="87"/>
      <c r="AI959" s="87"/>
    </row>
    <row r="960" spans="2:35" x14ac:dyDescent="0.25">
      <c r="B960" s="206">
        <v>41719.75</v>
      </c>
      <c r="C960" s="85">
        <v>5.34</v>
      </c>
      <c r="D960" s="86"/>
      <c r="E960" s="86"/>
      <c r="F960" s="87"/>
      <c r="G960" s="87"/>
      <c r="H960" s="87"/>
      <c r="I960" s="87"/>
      <c r="J960" s="96"/>
      <c r="K960" s="87"/>
      <c r="L960" s="87"/>
      <c r="M960" s="87"/>
      <c r="N960" s="87"/>
      <c r="O960" s="87"/>
      <c r="P960" s="94"/>
      <c r="Q960" s="94"/>
      <c r="R960" s="87"/>
      <c r="S960" s="87"/>
      <c r="T960" s="87"/>
      <c r="U960" s="87"/>
      <c r="V960" s="87"/>
      <c r="W960" s="87"/>
      <c r="X960" s="87"/>
      <c r="Y960" s="87"/>
      <c r="Z960" s="87"/>
      <c r="AA960" s="87"/>
      <c r="AB960" s="87"/>
      <c r="AI960" s="87"/>
    </row>
    <row r="961" spans="2:35" x14ac:dyDescent="0.25">
      <c r="B961" s="206">
        <v>41719.833333333336</v>
      </c>
      <c r="C961" s="85">
        <v>5.33</v>
      </c>
      <c r="D961" s="86"/>
      <c r="E961" s="86"/>
      <c r="F961" s="87"/>
      <c r="G961" s="87"/>
      <c r="H961" s="87"/>
      <c r="I961" s="87"/>
      <c r="J961" s="96"/>
      <c r="K961" s="87"/>
      <c r="L961" s="87"/>
      <c r="M961" s="87"/>
      <c r="N961" s="87"/>
      <c r="O961" s="87"/>
      <c r="P961" s="94"/>
      <c r="Q961" s="94"/>
      <c r="R961" s="87"/>
      <c r="S961" s="87"/>
      <c r="T961" s="87"/>
      <c r="U961" s="87"/>
      <c r="V961" s="87"/>
      <c r="W961" s="87"/>
      <c r="X961" s="87"/>
      <c r="Y961" s="87"/>
      <c r="Z961" s="87"/>
      <c r="AA961" s="87"/>
      <c r="AB961" s="87"/>
      <c r="AI961" s="87"/>
    </row>
    <row r="962" spans="2:35" x14ac:dyDescent="0.25">
      <c r="B962" s="206">
        <v>41719.916666666664</v>
      </c>
      <c r="C962" s="85">
        <v>5.33</v>
      </c>
      <c r="D962" s="86"/>
      <c r="E962" s="86"/>
      <c r="F962" s="87"/>
      <c r="G962" s="87"/>
      <c r="H962" s="87"/>
      <c r="I962" s="87"/>
      <c r="J962" s="96"/>
      <c r="K962" s="87"/>
      <c r="L962" s="87"/>
      <c r="M962" s="87"/>
      <c r="N962" s="87"/>
      <c r="O962" s="87"/>
      <c r="P962" s="94"/>
      <c r="Q962" s="94"/>
      <c r="R962" s="87"/>
      <c r="S962" s="87"/>
      <c r="T962" s="87"/>
      <c r="U962" s="87"/>
      <c r="V962" s="87"/>
      <c r="W962" s="87"/>
      <c r="X962" s="87"/>
      <c r="Y962" s="87"/>
      <c r="Z962" s="87"/>
      <c r="AA962" s="87"/>
      <c r="AB962" s="87"/>
      <c r="AI962" s="87"/>
    </row>
    <row r="963" spans="2:35" x14ac:dyDescent="0.25">
      <c r="B963" s="206">
        <v>41720</v>
      </c>
      <c r="C963" s="85">
        <v>5.33</v>
      </c>
      <c r="D963" s="86"/>
      <c r="E963" s="86"/>
      <c r="F963" s="87"/>
      <c r="G963" s="87"/>
      <c r="H963" s="87"/>
      <c r="I963" s="87"/>
      <c r="J963" s="96"/>
      <c r="K963" s="87"/>
      <c r="L963" s="87"/>
      <c r="M963" s="87"/>
      <c r="N963" s="87"/>
      <c r="O963" s="87"/>
      <c r="P963" s="94"/>
      <c r="Q963" s="94"/>
      <c r="R963" s="87"/>
      <c r="S963" s="87"/>
      <c r="T963" s="87"/>
      <c r="U963" s="87"/>
      <c r="V963" s="87"/>
      <c r="W963" s="87"/>
      <c r="X963" s="87"/>
      <c r="Y963" s="87"/>
      <c r="Z963" s="87"/>
      <c r="AA963" s="87"/>
      <c r="AB963" s="87"/>
      <c r="AI963" s="87"/>
    </row>
    <row r="964" spans="2:35" x14ac:dyDescent="0.25">
      <c r="B964" s="206">
        <v>41720.083333333336</v>
      </c>
      <c r="C964" s="85">
        <v>5.33</v>
      </c>
      <c r="D964" s="86"/>
      <c r="E964" s="86"/>
      <c r="F964" s="87"/>
      <c r="G964" s="87"/>
      <c r="H964" s="87"/>
      <c r="I964" s="87"/>
      <c r="J964" s="96"/>
      <c r="K964" s="87"/>
      <c r="L964" s="87"/>
      <c r="M964" s="87"/>
      <c r="N964" s="87"/>
      <c r="O964" s="87"/>
      <c r="P964" s="94"/>
      <c r="Q964" s="94"/>
      <c r="R964" s="87"/>
      <c r="S964" s="87"/>
      <c r="T964" s="87"/>
      <c r="U964" s="87"/>
      <c r="V964" s="87"/>
      <c r="W964" s="87"/>
      <c r="X964" s="87"/>
      <c r="Y964" s="87"/>
      <c r="Z964" s="87"/>
      <c r="AA964" s="87"/>
      <c r="AB964" s="87"/>
      <c r="AI964" s="87"/>
    </row>
    <row r="965" spans="2:35" x14ac:dyDescent="0.25">
      <c r="B965" s="206">
        <v>41720.166666666664</v>
      </c>
      <c r="C965" s="85">
        <v>5.33</v>
      </c>
      <c r="D965" s="86"/>
      <c r="E965" s="86"/>
      <c r="F965" s="87"/>
      <c r="G965" s="87"/>
      <c r="H965" s="87"/>
      <c r="I965" s="87"/>
      <c r="J965" s="96"/>
      <c r="K965" s="87"/>
      <c r="L965" s="87"/>
      <c r="M965" s="87"/>
      <c r="N965" s="87"/>
      <c r="O965" s="87"/>
      <c r="P965" s="94"/>
      <c r="Q965" s="94"/>
      <c r="R965" s="87"/>
      <c r="S965" s="87"/>
      <c r="T965" s="87"/>
      <c r="U965" s="87"/>
      <c r="V965" s="87"/>
      <c r="W965" s="87"/>
      <c r="X965" s="87"/>
      <c r="Y965" s="87"/>
      <c r="Z965" s="87"/>
      <c r="AA965" s="87"/>
      <c r="AB965" s="87"/>
      <c r="AI965" s="87"/>
    </row>
    <row r="966" spans="2:35" x14ac:dyDescent="0.25">
      <c r="B966" s="206">
        <v>41720.25</v>
      </c>
      <c r="C966" s="85">
        <v>5.33</v>
      </c>
      <c r="D966" s="86"/>
      <c r="E966" s="86"/>
      <c r="F966" s="87"/>
      <c r="G966" s="87"/>
      <c r="H966" s="87"/>
      <c r="I966" s="87"/>
      <c r="J966" s="96"/>
      <c r="K966" s="87"/>
      <c r="L966" s="87"/>
      <c r="M966" s="87"/>
      <c r="N966" s="87"/>
      <c r="O966" s="87"/>
      <c r="P966" s="94"/>
      <c r="Q966" s="94"/>
      <c r="R966" s="87"/>
      <c r="S966" s="87"/>
      <c r="T966" s="87"/>
      <c r="U966" s="87"/>
      <c r="V966" s="87"/>
      <c r="W966" s="87"/>
      <c r="X966" s="87"/>
      <c r="Y966" s="87"/>
      <c r="Z966" s="87"/>
      <c r="AA966" s="87"/>
      <c r="AB966" s="87"/>
      <c r="AI966" s="87"/>
    </row>
    <row r="967" spans="2:35" x14ac:dyDescent="0.25">
      <c r="B967" s="206">
        <v>41720.333333333336</v>
      </c>
      <c r="C967" s="85">
        <v>5.33</v>
      </c>
      <c r="D967" s="86"/>
      <c r="E967" s="86"/>
      <c r="F967" s="87"/>
      <c r="G967" s="87"/>
      <c r="H967" s="87"/>
      <c r="I967" s="87"/>
      <c r="J967" s="96"/>
      <c r="K967" s="87"/>
      <c r="L967" s="87"/>
      <c r="M967" s="87"/>
      <c r="N967" s="87"/>
      <c r="O967" s="87"/>
      <c r="P967" s="94"/>
      <c r="Q967" s="94"/>
      <c r="R967" s="87"/>
      <c r="S967" s="87"/>
      <c r="T967" s="87"/>
      <c r="U967" s="87"/>
      <c r="V967" s="87"/>
      <c r="W967" s="87"/>
      <c r="X967" s="87"/>
      <c r="Y967" s="87"/>
      <c r="Z967" s="87"/>
      <c r="AA967" s="87"/>
      <c r="AB967" s="87"/>
      <c r="AI967" s="87"/>
    </row>
    <row r="968" spans="2:35" x14ac:dyDescent="0.25">
      <c r="B968" s="206">
        <v>41720.416666666664</v>
      </c>
      <c r="C968" s="85">
        <v>5.33</v>
      </c>
      <c r="D968" s="86"/>
      <c r="E968" s="86"/>
      <c r="F968" s="87"/>
      <c r="G968" s="87"/>
      <c r="H968" s="87"/>
      <c r="I968" s="87"/>
      <c r="J968" s="96"/>
      <c r="K968" s="87"/>
      <c r="L968" s="87"/>
      <c r="M968" s="87"/>
      <c r="N968" s="87"/>
      <c r="O968" s="87"/>
      <c r="P968" s="94"/>
      <c r="Q968" s="94"/>
      <c r="R968" s="87"/>
      <c r="S968" s="87"/>
      <c r="T968" s="87"/>
      <c r="U968" s="87"/>
      <c r="V968" s="87"/>
      <c r="W968" s="87"/>
      <c r="X968" s="87"/>
      <c r="Y968" s="87"/>
      <c r="Z968" s="87"/>
      <c r="AA968" s="87"/>
      <c r="AB968" s="87"/>
      <c r="AI968" s="87"/>
    </row>
    <row r="969" spans="2:35" x14ac:dyDescent="0.25">
      <c r="B969" s="206">
        <v>41720.5</v>
      </c>
      <c r="C969" s="85">
        <v>5.33</v>
      </c>
      <c r="D969" s="86"/>
      <c r="E969" s="86"/>
      <c r="F969" s="87"/>
      <c r="G969" s="87"/>
      <c r="H969" s="87"/>
      <c r="I969" s="87"/>
      <c r="J969" s="96"/>
      <c r="K969" s="87"/>
      <c r="L969" s="87"/>
      <c r="M969" s="87"/>
      <c r="N969" s="87"/>
      <c r="O969" s="87"/>
      <c r="P969" s="94"/>
      <c r="Q969" s="94"/>
      <c r="R969" s="87"/>
      <c r="S969" s="87"/>
      <c r="T969" s="87"/>
      <c r="U969" s="87"/>
      <c r="V969" s="87"/>
      <c r="W969" s="87"/>
      <c r="X969" s="87"/>
      <c r="Y969" s="87"/>
      <c r="Z969" s="87"/>
      <c r="AA969" s="87"/>
      <c r="AB969" s="87"/>
      <c r="AI969" s="87"/>
    </row>
    <row r="970" spans="2:35" x14ac:dyDescent="0.25">
      <c r="B970" s="206">
        <v>41720.583333333336</v>
      </c>
      <c r="C970" s="85">
        <v>5.33</v>
      </c>
      <c r="D970" s="86"/>
      <c r="E970" s="86"/>
      <c r="F970" s="87"/>
      <c r="G970" s="87"/>
      <c r="H970" s="87"/>
      <c r="I970" s="87"/>
      <c r="J970" s="96"/>
      <c r="K970" s="87"/>
      <c r="L970" s="87"/>
      <c r="M970" s="87"/>
      <c r="N970" s="87"/>
      <c r="O970" s="87"/>
      <c r="P970" s="94"/>
      <c r="Q970" s="94"/>
      <c r="R970" s="87"/>
      <c r="S970" s="87"/>
      <c r="T970" s="87"/>
      <c r="U970" s="87"/>
      <c r="V970" s="87"/>
      <c r="W970" s="87"/>
      <c r="X970" s="87"/>
      <c r="Y970" s="87"/>
      <c r="Z970" s="87"/>
      <c r="AA970" s="87"/>
      <c r="AB970" s="87"/>
      <c r="AI970" s="87"/>
    </row>
    <row r="971" spans="2:35" x14ac:dyDescent="0.25">
      <c r="B971" s="206">
        <v>41720.666666666664</v>
      </c>
      <c r="C971" s="85">
        <v>5.33</v>
      </c>
      <c r="D971" s="86"/>
      <c r="E971" s="86"/>
      <c r="F971" s="87"/>
      <c r="G971" s="87"/>
      <c r="H971" s="87"/>
      <c r="I971" s="87"/>
      <c r="J971" s="96"/>
      <c r="K971" s="87"/>
      <c r="L971" s="87"/>
      <c r="M971" s="87"/>
      <c r="N971" s="87"/>
      <c r="O971" s="87"/>
      <c r="P971" s="94"/>
      <c r="Q971" s="94"/>
      <c r="R971" s="87"/>
      <c r="S971" s="87"/>
      <c r="T971" s="87"/>
      <c r="U971" s="87"/>
      <c r="V971" s="87"/>
      <c r="W971" s="87"/>
      <c r="X971" s="87"/>
      <c r="Y971" s="87"/>
      <c r="Z971" s="87"/>
      <c r="AA971" s="87"/>
      <c r="AB971" s="87"/>
      <c r="AI971" s="87"/>
    </row>
    <row r="972" spans="2:35" x14ac:dyDescent="0.25">
      <c r="B972" s="206">
        <v>41720.75</v>
      </c>
      <c r="C972" s="85">
        <v>5.3</v>
      </c>
      <c r="D972" s="86"/>
      <c r="E972" s="86"/>
      <c r="F972" s="87"/>
      <c r="G972" s="87"/>
      <c r="H972" s="87"/>
      <c r="I972" s="87"/>
      <c r="J972" s="96"/>
      <c r="K972" s="87"/>
      <c r="L972" s="87"/>
      <c r="M972" s="87"/>
      <c r="N972" s="87"/>
      <c r="O972" s="87"/>
      <c r="P972" s="94"/>
      <c r="Q972" s="94"/>
      <c r="R972" s="87"/>
      <c r="S972" s="87"/>
      <c r="T972" s="87"/>
      <c r="U972" s="87"/>
      <c r="V972" s="87"/>
      <c r="W972" s="87"/>
      <c r="X972" s="87"/>
      <c r="Y972" s="87"/>
      <c r="Z972" s="87"/>
      <c r="AA972" s="87"/>
      <c r="AB972" s="87"/>
      <c r="AI972" s="87"/>
    </row>
    <row r="973" spans="2:35" x14ac:dyDescent="0.25">
      <c r="B973" s="206">
        <v>41720.833333333336</v>
      </c>
      <c r="C973" s="85">
        <v>5.29</v>
      </c>
      <c r="D973" s="86"/>
      <c r="E973" s="86"/>
      <c r="F973" s="87"/>
      <c r="G973" s="87"/>
      <c r="H973" s="87"/>
      <c r="I973" s="87"/>
      <c r="J973" s="96"/>
      <c r="K973" s="87"/>
      <c r="L973" s="87"/>
      <c r="M973" s="87"/>
      <c r="N973" s="87"/>
      <c r="O973" s="87"/>
      <c r="P973" s="94"/>
      <c r="Q973" s="94"/>
      <c r="R973" s="87"/>
      <c r="S973" s="87"/>
      <c r="T973" s="87"/>
      <c r="U973" s="87"/>
      <c r="V973" s="87"/>
      <c r="W973" s="87"/>
      <c r="X973" s="87"/>
      <c r="Y973" s="87"/>
      <c r="Z973" s="87"/>
      <c r="AA973" s="87"/>
      <c r="AB973" s="87"/>
      <c r="AI973" s="87"/>
    </row>
    <row r="974" spans="2:35" x14ac:dyDescent="0.25">
      <c r="B974" s="206">
        <v>41720.916666666664</v>
      </c>
      <c r="C974" s="85">
        <v>5.27</v>
      </c>
      <c r="D974" s="86"/>
      <c r="E974" s="86"/>
      <c r="F974" s="87"/>
      <c r="G974" s="87"/>
      <c r="H974" s="87"/>
      <c r="I974" s="87"/>
      <c r="J974" s="96"/>
      <c r="K974" s="87"/>
      <c r="L974" s="87"/>
      <c r="M974" s="87"/>
      <c r="N974" s="87"/>
      <c r="O974" s="87"/>
      <c r="P974" s="94"/>
      <c r="Q974" s="94"/>
      <c r="R974" s="87"/>
      <c r="S974" s="87"/>
      <c r="T974" s="87"/>
      <c r="U974" s="87"/>
      <c r="V974" s="87"/>
      <c r="W974" s="87"/>
      <c r="X974" s="87"/>
      <c r="Y974" s="87"/>
      <c r="Z974" s="87"/>
      <c r="AA974" s="87"/>
      <c r="AB974" s="87"/>
      <c r="AI974" s="87"/>
    </row>
    <row r="975" spans="2:35" x14ac:dyDescent="0.25">
      <c r="B975" s="206">
        <v>41721</v>
      </c>
      <c r="C975" s="85">
        <v>5.26</v>
      </c>
      <c r="D975" s="86"/>
      <c r="E975" s="86"/>
      <c r="F975" s="87"/>
      <c r="G975" s="87"/>
      <c r="H975" s="87"/>
      <c r="I975" s="87"/>
      <c r="J975" s="96"/>
      <c r="K975" s="87"/>
      <c r="L975" s="87"/>
      <c r="M975" s="87"/>
      <c r="N975" s="87"/>
      <c r="O975" s="87"/>
      <c r="P975" s="94"/>
      <c r="Q975" s="94"/>
      <c r="R975" s="87"/>
      <c r="S975" s="87"/>
      <c r="T975" s="87"/>
      <c r="U975" s="87"/>
      <c r="V975" s="87"/>
      <c r="W975" s="87"/>
      <c r="X975" s="87"/>
      <c r="Y975" s="87"/>
      <c r="Z975" s="87"/>
      <c r="AA975" s="87"/>
      <c r="AB975" s="87"/>
      <c r="AI975" s="87"/>
    </row>
    <row r="976" spans="2:35" x14ac:dyDescent="0.25">
      <c r="B976" s="206">
        <v>41721.083333333336</v>
      </c>
      <c r="C976" s="85">
        <v>5.26</v>
      </c>
      <c r="D976" s="86"/>
      <c r="E976" s="86"/>
      <c r="F976" s="87"/>
      <c r="G976" s="87"/>
      <c r="H976" s="87"/>
      <c r="I976" s="87"/>
      <c r="J976" s="96"/>
      <c r="K976" s="87"/>
      <c r="L976" s="87"/>
      <c r="M976" s="87"/>
      <c r="N976" s="87"/>
      <c r="O976" s="87"/>
      <c r="P976" s="94"/>
      <c r="Q976" s="94"/>
      <c r="R976" s="87"/>
      <c r="S976" s="87"/>
      <c r="T976" s="87"/>
      <c r="U976" s="87"/>
      <c r="V976" s="87"/>
      <c r="W976" s="87"/>
      <c r="X976" s="87"/>
      <c r="Y976" s="87"/>
      <c r="Z976" s="87"/>
      <c r="AA976" s="87"/>
      <c r="AB976" s="87"/>
      <c r="AI976" s="87"/>
    </row>
    <row r="977" spans="2:35" x14ac:dyDescent="0.25">
      <c r="B977" s="206">
        <v>41721.166666666664</v>
      </c>
      <c r="C977" s="85">
        <v>5.25</v>
      </c>
      <c r="D977" s="86"/>
      <c r="E977" s="86"/>
      <c r="F977" s="87"/>
      <c r="G977" s="87"/>
      <c r="H977" s="87"/>
      <c r="I977" s="87"/>
      <c r="J977" s="96"/>
      <c r="K977" s="87"/>
      <c r="L977" s="87"/>
      <c r="M977" s="87"/>
      <c r="N977" s="87"/>
      <c r="O977" s="87"/>
      <c r="P977" s="94"/>
      <c r="Q977" s="94"/>
      <c r="R977" s="87"/>
      <c r="S977" s="87"/>
      <c r="T977" s="87"/>
      <c r="U977" s="87"/>
      <c r="V977" s="87"/>
      <c r="W977" s="87"/>
      <c r="X977" s="87"/>
      <c r="Y977" s="87"/>
      <c r="Z977" s="87"/>
      <c r="AA977" s="87"/>
      <c r="AB977" s="87"/>
      <c r="AI977" s="87"/>
    </row>
    <row r="978" spans="2:35" x14ac:dyDescent="0.25">
      <c r="B978" s="206">
        <v>41721.25</v>
      </c>
      <c r="C978" s="85">
        <v>5.25</v>
      </c>
      <c r="D978" s="86"/>
      <c r="E978" s="86"/>
      <c r="F978" s="87"/>
      <c r="G978" s="87"/>
      <c r="H978" s="87"/>
      <c r="I978" s="87"/>
      <c r="J978" s="96"/>
      <c r="K978" s="87"/>
      <c r="L978" s="87"/>
      <c r="M978" s="87"/>
      <c r="N978" s="87"/>
      <c r="O978" s="87"/>
      <c r="P978" s="94"/>
      <c r="Q978" s="94"/>
      <c r="R978" s="87"/>
      <c r="S978" s="87"/>
      <c r="T978" s="87"/>
      <c r="U978" s="87"/>
      <c r="V978" s="87"/>
      <c r="W978" s="87"/>
      <c r="X978" s="87"/>
      <c r="Y978" s="87"/>
      <c r="Z978" s="87"/>
      <c r="AA978" s="87"/>
      <c r="AB978" s="87"/>
      <c r="AI978" s="87"/>
    </row>
    <row r="979" spans="2:35" x14ac:dyDescent="0.25">
      <c r="B979" s="206">
        <v>41721.333333333336</v>
      </c>
      <c r="C979" s="85">
        <v>5.24</v>
      </c>
      <c r="D979" s="86"/>
      <c r="E979" s="86"/>
      <c r="F979" s="87"/>
      <c r="G979" s="87"/>
      <c r="H979" s="87"/>
      <c r="I979" s="87"/>
      <c r="J979" s="96"/>
      <c r="K979" s="87"/>
      <c r="L979" s="87"/>
      <c r="M979" s="87"/>
      <c r="N979" s="87"/>
      <c r="O979" s="87"/>
      <c r="P979" s="94"/>
      <c r="Q979" s="94"/>
      <c r="R979" s="87"/>
      <c r="S979" s="87"/>
      <c r="T979" s="87"/>
      <c r="U979" s="87"/>
      <c r="V979" s="87"/>
      <c r="W979" s="87"/>
      <c r="X979" s="87"/>
      <c r="Y979" s="87"/>
      <c r="Z979" s="87"/>
      <c r="AA979" s="87"/>
      <c r="AB979" s="87"/>
      <c r="AI979" s="87"/>
    </row>
    <row r="980" spans="2:35" x14ac:dyDescent="0.25">
      <c r="B980" s="206">
        <v>41721.416666666664</v>
      </c>
      <c r="C980" s="85">
        <v>5.25</v>
      </c>
      <c r="D980" s="86"/>
      <c r="E980" s="86"/>
      <c r="F980" s="87"/>
      <c r="G980" s="87"/>
      <c r="H980" s="87"/>
      <c r="I980" s="87"/>
      <c r="J980" s="96"/>
      <c r="K980" s="87"/>
      <c r="L980" s="87"/>
      <c r="M980" s="87"/>
      <c r="N980" s="87"/>
      <c r="O980" s="87"/>
      <c r="P980" s="94"/>
      <c r="Q980" s="94"/>
      <c r="R980" s="87"/>
      <c r="S980" s="87"/>
      <c r="T980" s="87"/>
      <c r="U980" s="87"/>
      <c r="V980" s="87"/>
      <c r="W980" s="87"/>
      <c r="X980" s="87"/>
      <c r="Y980" s="87"/>
      <c r="Z980" s="87"/>
      <c r="AA980" s="87"/>
      <c r="AB980" s="87"/>
      <c r="AI980" s="87"/>
    </row>
    <row r="981" spans="2:35" x14ac:dyDescent="0.25">
      <c r="B981" s="206">
        <v>41721.5</v>
      </c>
      <c r="C981" s="85">
        <v>5.24</v>
      </c>
      <c r="D981" s="86"/>
      <c r="E981" s="86"/>
      <c r="F981" s="87"/>
      <c r="G981" s="87"/>
      <c r="H981" s="87"/>
      <c r="I981" s="87"/>
      <c r="J981" s="96"/>
      <c r="K981" s="87"/>
      <c r="L981" s="87"/>
      <c r="M981" s="87"/>
      <c r="N981" s="87"/>
      <c r="O981" s="87"/>
      <c r="P981" s="94"/>
      <c r="Q981" s="94"/>
      <c r="R981" s="87"/>
      <c r="S981" s="87"/>
      <c r="T981" s="87"/>
      <c r="U981" s="87"/>
      <c r="V981" s="87"/>
      <c r="W981" s="87"/>
      <c r="X981" s="87"/>
      <c r="Y981" s="87"/>
      <c r="Z981" s="87"/>
      <c r="AA981" s="87"/>
      <c r="AB981" s="87"/>
      <c r="AI981" s="87"/>
    </row>
    <row r="982" spans="2:35" x14ac:dyDescent="0.25">
      <c r="B982" s="206">
        <v>41721.583333333336</v>
      </c>
      <c r="C982" s="85">
        <v>5.23</v>
      </c>
      <c r="D982" s="86"/>
      <c r="E982" s="86"/>
      <c r="F982" s="87"/>
      <c r="G982" s="87"/>
      <c r="H982" s="87"/>
      <c r="I982" s="87"/>
      <c r="J982" s="96"/>
      <c r="K982" s="87"/>
      <c r="L982" s="87"/>
      <c r="M982" s="87"/>
      <c r="N982" s="87"/>
      <c r="O982" s="87"/>
      <c r="P982" s="94"/>
      <c r="Q982" s="94"/>
      <c r="R982" s="87"/>
      <c r="S982" s="87"/>
      <c r="T982" s="87"/>
      <c r="U982" s="87"/>
      <c r="V982" s="87"/>
      <c r="W982" s="87"/>
      <c r="X982" s="87"/>
      <c r="Y982" s="87"/>
      <c r="Z982" s="87"/>
      <c r="AA982" s="87"/>
      <c r="AB982" s="87"/>
      <c r="AI982" s="87"/>
    </row>
    <row r="983" spans="2:35" x14ac:dyDescent="0.25">
      <c r="B983" s="206">
        <v>41721.666666666664</v>
      </c>
      <c r="C983" s="85">
        <v>5.23</v>
      </c>
      <c r="D983" s="86"/>
      <c r="E983" s="86"/>
      <c r="F983" s="87"/>
      <c r="G983" s="87"/>
      <c r="H983" s="87"/>
      <c r="I983" s="87"/>
      <c r="J983" s="96"/>
      <c r="K983" s="87"/>
      <c r="L983" s="87"/>
      <c r="M983" s="87"/>
      <c r="N983" s="87"/>
      <c r="O983" s="87"/>
      <c r="P983" s="94"/>
      <c r="Q983" s="94"/>
      <c r="R983" s="87"/>
      <c r="S983" s="87"/>
      <c r="T983" s="87"/>
      <c r="U983" s="87"/>
      <c r="V983" s="87"/>
      <c r="W983" s="87"/>
      <c r="X983" s="87"/>
      <c r="Y983" s="87"/>
      <c r="Z983" s="87"/>
      <c r="AA983" s="87"/>
      <c r="AB983" s="87"/>
      <c r="AI983" s="87"/>
    </row>
    <row r="984" spans="2:35" x14ac:dyDescent="0.25">
      <c r="B984" s="206">
        <v>41721.75</v>
      </c>
      <c r="C984" s="85">
        <v>5.23</v>
      </c>
      <c r="D984" s="86"/>
      <c r="E984" s="86"/>
      <c r="F984" s="87"/>
      <c r="G984" s="87"/>
      <c r="H984" s="87"/>
      <c r="I984" s="87"/>
      <c r="J984" s="96"/>
      <c r="K984" s="87"/>
      <c r="L984" s="87"/>
      <c r="M984" s="87"/>
      <c r="N984" s="87"/>
      <c r="O984" s="87"/>
      <c r="P984" s="94"/>
      <c r="Q984" s="94"/>
      <c r="R984" s="87"/>
      <c r="S984" s="87"/>
      <c r="T984" s="87"/>
      <c r="U984" s="87"/>
      <c r="V984" s="87"/>
      <c r="W984" s="87"/>
      <c r="X984" s="87"/>
      <c r="Y984" s="87"/>
      <c r="Z984" s="87"/>
      <c r="AA984" s="87"/>
      <c r="AB984" s="87"/>
      <c r="AI984" s="87"/>
    </row>
    <row r="985" spans="2:35" x14ac:dyDescent="0.25">
      <c r="B985" s="206">
        <v>41721.833333333336</v>
      </c>
      <c r="C985" s="85">
        <v>5.23</v>
      </c>
      <c r="D985" s="86"/>
      <c r="E985" s="86"/>
      <c r="F985" s="87"/>
      <c r="G985" s="87"/>
      <c r="H985" s="87"/>
      <c r="I985" s="87"/>
      <c r="J985" s="96"/>
      <c r="K985" s="87"/>
      <c r="L985" s="87"/>
      <c r="M985" s="87"/>
      <c r="N985" s="87"/>
      <c r="O985" s="87"/>
      <c r="P985" s="94"/>
      <c r="Q985" s="94"/>
      <c r="R985" s="87"/>
      <c r="S985" s="87"/>
      <c r="T985" s="87"/>
      <c r="U985" s="87"/>
      <c r="V985" s="87"/>
      <c r="W985" s="87"/>
      <c r="X985" s="87"/>
      <c r="Y985" s="87"/>
      <c r="Z985" s="87"/>
      <c r="AA985" s="87"/>
      <c r="AB985" s="87"/>
      <c r="AI985" s="87"/>
    </row>
    <row r="986" spans="2:35" x14ac:dyDescent="0.25">
      <c r="B986" s="206">
        <v>41721.916666666664</v>
      </c>
      <c r="C986" s="85">
        <v>5.21</v>
      </c>
      <c r="D986" s="86"/>
      <c r="E986" s="86"/>
      <c r="F986" s="87"/>
      <c r="G986" s="87"/>
      <c r="H986" s="87"/>
      <c r="I986" s="87"/>
      <c r="J986" s="96"/>
      <c r="K986" s="87"/>
      <c r="L986" s="87"/>
      <c r="M986" s="87"/>
      <c r="N986" s="87"/>
      <c r="O986" s="87"/>
      <c r="P986" s="94"/>
      <c r="Q986" s="94"/>
      <c r="R986" s="87"/>
      <c r="S986" s="87"/>
      <c r="T986" s="87"/>
      <c r="U986" s="87"/>
      <c r="V986" s="87"/>
      <c r="W986" s="87"/>
      <c r="X986" s="87"/>
      <c r="Y986" s="87"/>
      <c r="Z986" s="87"/>
      <c r="AA986" s="87"/>
      <c r="AB986" s="87"/>
      <c r="AI986" s="87"/>
    </row>
    <row r="987" spans="2:35" x14ac:dyDescent="0.25">
      <c r="B987" s="206">
        <v>41722</v>
      </c>
      <c r="C987" s="85">
        <v>5.2</v>
      </c>
      <c r="D987" s="86"/>
      <c r="E987" s="86"/>
      <c r="F987" s="87"/>
      <c r="G987" s="87"/>
      <c r="H987" s="87"/>
      <c r="I987" s="87"/>
      <c r="J987" s="96"/>
      <c r="K987" s="87"/>
      <c r="L987" s="87"/>
      <c r="M987" s="87"/>
      <c r="N987" s="87"/>
      <c r="O987" s="87"/>
      <c r="P987" s="94"/>
      <c r="Q987" s="94"/>
      <c r="R987" s="87"/>
      <c r="S987" s="87"/>
      <c r="T987" s="87"/>
      <c r="U987" s="87"/>
      <c r="V987" s="87"/>
      <c r="W987" s="87"/>
      <c r="X987" s="87"/>
      <c r="Y987" s="87"/>
      <c r="Z987" s="87"/>
      <c r="AA987" s="87"/>
      <c r="AB987" s="87"/>
      <c r="AI987" s="87"/>
    </row>
    <row r="988" spans="2:35" x14ac:dyDescent="0.25">
      <c r="B988" s="206">
        <v>41722.083333333336</v>
      </c>
      <c r="C988" s="85">
        <v>5.19</v>
      </c>
      <c r="D988" s="86"/>
      <c r="E988" s="86"/>
      <c r="F988" s="87"/>
      <c r="G988" s="87"/>
      <c r="H988" s="87"/>
      <c r="I988" s="87"/>
      <c r="J988" s="96"/>
      <c r="K988" s="87"/>
      <c r="L988" s="87"/>
      <c r="M988" s="87"/>
      <c r="N988" s="87"/>
      <c r="O988" s="87"/>
      <c r="P988" s="94"/>
      <c r="Q988" s="94"/>
      <c r="R988" s="87"/>
      <c r="S988" s="87"/>
      <c r="T988" s="87"/>
      <c r="U988" s="87"/>
      <c r="V988" s="87"/>
      <c r="W988" s="87"/>
      <c r="X988" s="87"/>
      <c r="Y988" s="87"/>
      <c r="Z988" s="87"/>
      <c r="AA988" s="87"/>
      <c r="AB988" s="87"/>
      <c r="AI988" s="87"/>
    </row>
    <row r="989" spans="2:35" x14ac:dyDescent="0.25">
      <c r="B989" s="206">
        <v>41722.166666666664</v>
      </c>
      <c r="C989" s="85">
        <v>5.18</v>
      </c>
      <c r="D989" s="86">
        <v>5.18</v>
      </c>
      <c r="E989" s="86"/>
      <c r="F989" s="87"/>
      <c r="G989" s="87"/>
      <c r="H989" s="87"/>
      <c r="I989" s="87"/>
      <c r="J989" s="96"/>
      <c r="K989" s="87"/>
      <c r="L989" s="87"/>
      <c r="M989" s="87"/>
      <c r="N989" s="87"/>
      <c r="O989" s="87"/>
      <c r="P989" s="94"/>
      <c r="Q989" s="94"/>
      <c r="R989" s="87"/>
      <c r="S989" s="87"/>
      <c r="T989" s="87"/>
      <c r="U989" s="87"/>
      <c r="V989" s="87"/>
      <c r="W989" s="87"/>
      <c r="X989" s="87"/>
      <c r="Y989" s="87"/>
      <c r="Z989" s="87"/>
      <c r="AA989" s="87"/>
      <c r="AB989" s="87"/>
      <c r="AI989" s="87"/>
    </row>
    <row r="990" spans="2:35" x14ac:dyDescent="0.25">
      <c r="B990" s="206">
        <v>41722.25</v>
      </c>
      <c r="C990" s="85">
        <v>5.18</v>
      </c>
      <c r="D990" s="86"/>
      <c r="E990" s="86"/>
      <c r="F990" s="87"/>
      <c r="G990" s="87"/>
      <c r="H990" s="87"/>
      <c r="I990" s="87"/>
      <c r="J990" s="96"/>
      <c r="K990" s="87"/>
      <c r="L990" s="87"/>
      <c r="M990" s="87"/>
      <c r="N990" s="87"/>
      <c r="O990" s="87"/>
      <c r="P990" s="94"/>
      <c r="Q990" s="94"/>
      <c r="R990" s="87"/>
      <c r="S990" s="87"/>
      <c r="T990" s="87"/>
      <c r="U990" s="87"/>
      <c r="V990" s="87"/>
      <c r="W990" s="87"/>
      <c r="X990" s="87"/>
      <c r="Y990" s="87"/>
      <c r="Z990" s="87"/>
      <c r="AA990" s="87"/>
      <c r="AB990" s="87"/>
      <c r="AI990" s="87"/>
    </row>
    <row r="991" spans="2:35" x14ac:dyDescent="0.25">
      <c r="B991" s="206">
        <v>41722.333333333336</v>
      </c>
      <c r="C991" s="85">
        <v>5.18</v>
      </c>
      <c r="D991" s="86"/>
      <c r="E991" s="86"/>
      <c r="F991" s="87"/>
      <c r="G991" s="87"/>
      <c r="H991" s="87"/>
      <c r="I991" s="87"/>
      <c r="J991" s="96"/>
      <c r="K991" s="87"/>
      <c r="L991" s="87"/>
      <c r="M991" s="87"/>
      <c r="N991" s="87"/>
      <c r="O991" s="87"/>
      <c r="P991" s="94"/>
      <c r="Q991" s="94"/>
      <c r="R991" s="87"/>
      <c r="S991" s="87"/>
      <c r="T991" s="87"/>
      <c r="U991" s="87"/>
      <c r="V991" s="87"/>
      <c r="W991" s="87"/>
      <c r="X991" s="87"/>
      <c r="Y991" s="87"/>
      <c r="Z991" s="87"/>
      <c r="AA991" s="87"/>
      <c r="AB991" s="87"/>
      <c r="AI991" s="87"/>
    </row>
    <row r="992" spans="2:35" x14ac:dyDescent="0.25">
      <c r="B992" s="206">
        <v>41722.416666666664</v>
      </c>
      <c r="C992" s="85">
        <v>5.18</v>
      </c>
      <c r="D992" s="86"/>
      <c r="E992" s="86"/>
      <c r="F992" s="87"/>
      <c r="G992" s="87"/>
      <c r="H992" s="87"/>
      <c r="I992" s="87"/>
      <c r="J992" s="96"/>
      <c r="K992" s="87"/>
      <c r="L992" s="87"/>
      <c r="M992" s="87"/>
      <c r="N992" s="87"/>
      <c r="O992" s="87"/>
      <c r="P992" s="94"/>
      <c r="Q992" s="94"/>
      <c r="R992" s="87"/>
      <c r="S992" s="87"/>
      <c r="T992" s="87"/>
      <c r="U992" s="87"/>
      <c r="V992" s="87"/>
      <c r="W992" s="87"/>
      <c r="X992" s="87"/>
      <c r="Y992" s="87"/>
      <c r="Z992" s="87"/>
      <c r="AA992" s="87"/>
      <c r="AB992" s="87"/>
      <c r="AI992" s="87"/>
    </row>
    <row r="993" spans="2:35" x14ac:dyDescent="0.25">
      <c r="B993" s="206">
        <v>41722.5</v>
      </c>
      <c r="C993" s="85">
        <v>5.21</v>
      </c>
      <c r="D993" s="86"/>
      <c r="E993" s="86"/>
      <c r="F993" s="87"/>
      <c r="G993" s="87"/>
      <c r="H993" s="87"/>
      <c r="I993" s="87"/>
      <c r="J993" s="96"/>
      <c r="K993" s="87"/>
      <c r="L993" s="87"/>
      <c r="M993" s="87"/>
      <c r="N993" s="87"/>
      <c r="O993" s="87"/>
      <c r="P993" s="94"/>
      <c r="Q993" s="94"/>
      <c r="R993" s="87"/>
      <c r="S993" s="87"/>
      <c r="T993" s="87"/>
      <c r="U993" s="87"/>
      <c r="V993" s="87"/>
      <c r="W993" s="87"/>
      <c r="X993" s="87"/>
      <c r="Y993" s="87"/>
      <c r="Z993" s="87"/>
      <c r="AA993" s="87"/>
      <c r="AB993" s="87"/>
      <c r="AI993" s="87"/>
    </row>
    <row r="994" spans="2:35" x14ac:dyDescent="0.25">
      <c r="B994" s="206">
        <v>41722.583333333336</v>
      </c>
      <c r="C994" s="85">
        <v>5.2</v>
      </c>
      <c r="D994" s="86"/>
      <c r="E994" s="86"/>
      <c r="F994" s="87"/>
      <c r="G994" s="87"/>
      <c r="H994" s="87"/>
      <c r="I994" s="87"/>
      <c r="J994" s="96"/>
      <c r="K994" s="87"/>
      <c r="L994" s="87"/>
      <c r="M994" s="87"/>
      <c r="N994" s="87"/>
      <c r="O994" s="87"/>
      <c r="P994" s="94"/>
      <c r="Q994" s="94"/>
      <c r="R994" s="87"/>
      <c r="S994" s="87"/>
      <c r="T994" s="87"/>
      <c r="U994" s="87"/>
      <c r="V994" s="87"/>
      <c r="W994" s="87"/>
      <c r="X994" s="87"/>
      <c r="Y994" s="87"/>
      <c r="Z994" s="87"/>
      <c r="AA994" s="87"/>
      <c r="AB994" s="87"/>
      <c r="AI994" s="87"/>
    </row>
    <row r="995" spans="2:35" x14ac:dyDescent="0.25">
      <c r="B995" s="206">
        <v>41722.666666666664</v>
      </c>
      <c r="C995" s="85">
        <v>5.24</v>
      </c>
      <c r="D995" s="86"/>
      <c r="E995" s="86"/>
      <c r="F995" s="87"/>
      <c r="G995" s="87"/>
      <c r="H995" s="87"/>
      <c r="I995" s="87"/>
      <c r="J995" s="96"/>
      <c r="K995" s="87"/>
      <c r="L995" s="87"/>
      <c r="M995" s="87"/>
      <c r="N995" s="87"/>
      <c r="O995" s="87"/>
      <c r="P995" s="94"/>
      <c r="Q995" s="94"/>
      <c r="R995" s="87"/>
      <c r="S995" s="87"/>
      <c r="T995" s="87"/>
      <c r="U995" s="87"/>
      <c r="V995" s="87"/>
      <c r="W995" s="87"/>
      <c r="X995" s="87"/>
      <c r="Y995" s="87"/>
      <c r="Z995" s="87"/>
      <c r="AA995" s="87"/>
      <c r="AB995" s="87"/>
      <c r="AI995" s="87"/>
    </row>
    <row r="996" spans="2:35" x14ac:dyDescent="0.25">
      <c r="B996" s="206">
        <v>41722.75</v>
      </c>
      <c r="C996" s="85">
        <v>5.33</v>
      </c>
      <c r="D996" s="86"/>
      <c r="E996" s="86"/>
      <c r="F996" s="87"/>
      <c r="G996" s="87"/>
      <c r="H996" s="87"/>
      <c r="I996" s="87"/>
      <c r="J996" s="96"/>
      <c r="K996" s="87"/>
      <c r="L996" s="87"/>
      <c r="M996" s="87"/>
      <c r="N996" s="87"/>
      <c r="O996" s="87"/>
      <c r="P996" s="94"/>
      <c r="Q996" s="94"/>
      <c r="R996" s="87"/>
      <c r="S996" s="87"/>
      <c r="T996" s="87"/>
      <c r="U996" s="87"/>
      <c r="V996" s="87"/>
      <c r="W996" s="87"/>
      <c r="X996" s="87"/>
      <c r="Y996" s="87"/>
      <c r="Z996" s="87"/>
      <c r="AA996" s="87"/>
      <c r="AB996" s="87"/>
      <c r="AI996" s="87"/>
    </row>
    <row r="997" spans="2:35" x14ac:dyDescent="0.25">
      <c r="B997" s="206">
        <v>41722.833333333336</v>
      </c>
      <c r="C997" s="85">
        <v>5.33</v>
      </c>
      <c r="D997" s="86"/>
      <c r="E997" s="86"/>
      <c r="F997" s="87"/>
      <c r="G997" s="87"/>
      <c r="H997" s="87"/>
      <c r="I997" s="87"/>
      <c r="J997" s="96"/>
      <c r="K997" s="87"/>
      <c r="L997" s="87"/>
      <c r="M997" s="87"/>
      <c r="N997" s="87"/>
      <c r="O997" s="87"/>
      <c r="P997" s="94"/>
      <c r="Q997" s="94"/>
      <c r="R997" s="87"/>
      <c r="S997" s="87"/>
      <c r="T997" s="87"/>
      <c r="U997" s="87"/>
      <c r="V997" s="87"/>
      <c r="W997" s="87"/>
      <c r="X997" s="87"/>
      <c r="Y997" s="87"/>
      <c r="Z997" s="87"/>
      <c r="AA997" s="87"/>
      <c r="AB997" s="87"/>
      <c r="AI997" s="87"/>
    </row>
    <row r="998" spans="2:35" x14ac:dyDescent="0.25">
      <c r="B998" s="206">
        <v>41722.916666666664</v>
      </c>
      <c r="C998" s="85">
        <v>5.33</v>
      </c>
      <c r="D998" s="86"/>
      <c r="E998" s="86"/>
      <c r="F998" s="87"/>
      <c r="G998" s="87"/>
      <c r="H998" s="87"/>
      <c r="I998" s="87"/>
      <c r="J998" s="96"/>
      <c r="K998" s="87"/>
      <c r="L998" s="87"/>
      <c r="M998" s="87"/>
      <c r="N998" s="87"/>
      <c r="O998" s="87"/>
      <c r="P998" s="94"/>
      <c r="Q998" s="94"/>
      <c r="R998" s="87"/>
      <c r="S998" s="87"/>
      <c r="T998" s="87"/>
      <c r="U998" s="87"/>
      <c r="V998" s="87"/>
      <c r="W998" s="87"/>
      <c r="X998" s="87"/>
      <c r="Y998" s="87"/>
      <c r="Z998" s="87"/>
      <c r="AA998" s="87"/>
      <c r="AB998" s="87"/>
      <c r="AI998" s="87"/>
    </row>
    <row r="999" spans="2:35" x14ac:dyDescent="0.25">
      <c r="B999" s="206">
        <v>41723</v>
      </c>
      <c r="C999" s="85">
        <v>5.33</v>
      </c>
      <c r="D999" s="86"/>
      <c r="E999" s="86"/>
      <c r="F999" s="87"/>
      <c r="G999" s="87"/>
      <c r="H999" s="87"/>
      <c r="I999" s="87"/>
      <c r="J999" s="96"/>
      <c r="K999" s="87"/>
      <c r="L999" s="87"/>
      <c r="M999" s="87"/>
      <c r="N999" s="87"/>
      <c r="O999" s="87"/>
      <c r="P999" s="94"/>
      <c r="Q999" s="94"/>
      <c r="R999" s="87"/>
      <c r="S999" s="87"/>
      <c r="T999" s="87"/>
      <c r="U999" s="87"/>
      <c r="V999" s="87"/>
      <c r="W999" s="87"/>
      <c r="X999" s="87"/>
      <c r="Y999" s="87"/>
      <c r="Z999" s="87"/>
      <c r="AA999" s="87"/>
      <c r="AB999" s="87"/>
      <c r="AI999" s="87"/>
    </row>
    <row r="1000" spans="2:35" x14ac:dyDescent="0.25">
      <c r="B1000" s="206">
        <v>41723.083333333336</v>
      </c>
      <c r="C1000" s="85">
        <v>5.33</v>
      </c>
      <c r="D1000" s="86"/>
      <c r="E1000" s="86"/>
      <c r="F1000" s="87"/>
      <c r="G1000" s="87"/>
      <c r="H1000" s="87"/>
      <c r="I1000" s="87"/>
      <c r="J1000" s="96"/>
      <c r="K1000" s="87"/>
      <c r="L1000" s="87"/>
      <c r="M1000" s="87"/>
      <c r="N1000" s="87"/>
      <c r="O1000" s="87"/>
      <c r="P1000" s="94"/>
      <c r="Q1000" s="94"/>
      <c r="R1000" s="87"/>
      <c r="S1000" s="87"/>
      <c r="T1000" s="87"/>
      <c r="U1000" s="87"/>
      <c r="V1000" s="87"/>
      <c r="W1000" s="87"/>
      <c r="X1000" s="87"/>
      <c r="Y1000" s="87"/>
      <c r="Z1000" s="87"/>
      <c r="AA1000" s="87"/>
      <c r="AB1000" s="87"/>
      <c r="AI1000" s="87"/>
    </row>
    <row r="1001" spans="2:35" x14ac:dyDescent="0.25">
      <c r="B1001" s="206">
        <v>41723.166666666664</v>
      </c>
      <c r="C1001" s="85">
        <v>5.33</v>
      </c>
    </row>
    <row r="1002" spans="2:35" x14ac:dyDescent="0.25">
      <c r="B1002" s="206">
        <v>41723.25</v>
      </c>
      <c r="C1002" s="85">
        <v>5.33</v>
      </c>
    </row>
    <row r="1003" spans="2:35" x14ac:dyDescent="0.25">
      <c r="B1003" s="206">
        <v>41723.333333333336</v>
      </c>
      <c r="C1003" s="85">
        <v>5.32</v>
      </c>
    </row>
    <row r="1004" spans="2:35" x14ac:dyDescent="0.25">
      <c r="B1004" s="206">
        <v>41723.416666666664</v>
      </c>
      <c r="C1004" s="85">
        <v>5.33</v>
      </c>
    </row>
    <row r="1005" spans="2:35" x14ac:dyDescent="0.25">
      <c r="B1005" s="206">
        <v>41723.5</v>
      </c>
      <c r="C1005" s="85">
        <v>5.33</v>
      </c>
    </row>
    <row r="1006" spans="2:35" x14ac:dyDescent="0.25">
      <c r="B1006" s="206">
        <v>41723.583333333336</v>
      </c>
      <c r="C1006" s="85">
        <v>5.34</v>
      </c>
    </row>
    <row r="1007" spans="2:35" x14ac:dyDescent="0.25">
      <c r="B1007" s="206">
        <v>41723.666666666664</v>
      </c>
      <c r="C1007" s="85">
        <v>5.38</v>
      </c>
    </row>
    <row r="1008" spans="2:35" x14ac:dyDescent="0.25">
      <c r="B1008" s="206">
        <v>41723.75</v>
      </c>
      <c r="C1008" s="85">
        <v>5.42</v>
      </c>
    </row>
    <row r="1009" spans="2:5" x14ac:dyDescent="0.25">
      <c r="B1009" s="206">
        <v>41723.833333333336</v>
      </c>
      <c r="C1009" s="85">
        <v>5.41</v>
      </c>
    </row>
    <row r="1010" spans="2:5" x14ac:dyDescent="0.25">
      <c r="B1010" s="206">
        <v>41723.916666666664</v>
      </c>
      <c r="C1010" s="85">
        <v>5.39</v>
      </c>
    </row>
    <row r="1011" spans="2:5" x14ac:dyDescent="0.25">
      <c r="B1011" s="206">
        <v>41724</v>
      </c>
      <c r="C1011" s="85">
        <v>5.37</v>
      </c>
    </row>
    <row r="1012" spans="2:5" x14ac:dyDescent="0.25">
      <c r="B1012" s="206">
        <v>41724.083333333336</v>
      </c>
      <c r="C1012" s="85">
        <v>5.37</v>
      </c>
    </row>
    <row r="1013" spans="2:5" x14ac:dyDescent="0.25">
      <c r="B1013" s="206">
        <v>41724.166666666664</v>
      </c>
      <c r="C1013" s="85">
        <v>5.37</v>
      </c>
    </row>
    <row r="1014" spans="2:5" x14ac:dyDescent="0.25">
      <c r="B1014" s="206">
        <v>41724.25</v>
      </c>
      <c r="C1014" s="85">
        <v>5.37</v>
      </c>
    </row>
    <row r="1015" spans="2:5" x14ac:dyDescent="0.25">
      <c r="B1015" s="206">
        <v>41724.333333333336</v>
      </c>
      <c r="C1015" s="85">
        <v>5.37</v>
      </c>
    </row>
    <row r="1016" spans="2:5" x14ac:dyDescent="0.25">
      <c r="B1016" s="206">
        <v>41724.416666666664</v>
      </c>
      <c r="C1016" s="85">
        <v>5.4</v>
      </c>
    </row>
    <row r="1017" spans="2:5" x14ac:dyDescent="0.25">
      <c r="B1017" s="206">
        <v>41724.5</v>
      </c>
      <c r="C1017" s="85">
        <v>5.39</v>
      </c>
    </row>
    <row r="1018" spans="2:5" x14ac:dyDescent="0.25">
      <c r="B1018" s="206">
        <v>41724.583333333336</v>
      </c>
      <c r="C1018" s="85">
        <v>5.45</v>
      </c>
    </row>
    <row r="1019" spans="2:5" x14ac:dyDescent="0.25">
      <c r="B1019" s="206">
        <v>41724.666666666664</v>
      </c>
      <c r="C1019" s="85">
        <v>5.46</v>
      </c>
    </row>
    <row r="1020" spans="2:5" x14ac:dyDescent="0.25">
      <c r="B1020" s="206">
        <v>41724.75</v>
      </c>
      <c r="C1020" s="85">
        <v>5.46</v>
      </c>
    </row>
    <row r="1021" spans="2:5" x14ac:dyDescent="0.25">
      <c r="B1021" s="206">
        <v>41724.833333333336</v>
      </c>
      <c r="C1021" s="85">
        <v>5.47</v>
      </c>
    </row>
    <row r="1022" spans="2:5" x14ac:dyDescent="0.25">
      <c r="B1022" s="206">
        <v>41724.916666666664</v>
      </c>
      <c r="C1022" s="85">
        <v>5.48</v>
      </c>
      <c r="E1022" s="76">
        <v>5.48</v>
      </c>
    </row>
    <row r="1023" spans="2:5" x14ac:dyDescent="0.25">
      <c r="B1023" s="206">
        <v>41725</v>
      </c>
      <c r="C1023" s="85">
        <v>5.48</v>
      </c>
    </row>
    <row r="1024" spans="2:5" x14ac:dyDescent="0.25">
      <c r="B1024" s="206">
        <v>41725.083333333336</v>
      </c>
      <c r="C1024" s="85">
        <v>5.48</v>
      </c>
    </row>
    <row r="1025" spans="2:3" x14ac:dyDescent="0.25">
      <c r="B1025" s="206">
        <v>41725.166666666664</v>
      </c>
      <c r="C1025" s="85">
        <v>5.48</v>
      </c>
    </row>
    <row r="1026" spans="2:3" x14ac:dyDescent="0.25">
      <c r="B1026" s="206">
        <v>41725.25</v>
      </c>
      <c r="C1026" s="85">
        <v>5.47</v>
      </c>
    </row>
    <row r="1027" spans="2:3" x14ac:dyDescent="0.25">
      <c r="B1027" s="206">
        <v>41725.333333333336</v>
      </c>
      <c r="C1027" s="85">
        <v>5.46</v>
      </c>
    </row>
    <row r="1028" spans="2:3" x14ac:dyDescent="0.25">
      <c r="B1028" s="206">
        <v>41725.416666666664</v>
      </c>
      <c r="C1028" s="85">
        <v>5.47</v>
      </c>
    </row>
    <row r="1029" spans="2:3" x14ac:dyDescent="0.25">
      <c r="B1029" s="206">
        <v>41725.5</v>
      </c>
      <c r="C1029" s="85">
        <v>5.45</v>
      </c>
    </row>
    <row r="1030" spans="2:3" x14ac:dyDescent="0.25">
      <c r="B1030" s="206">
        <v>41725.583333333336</v>
      </c>
      <c r="C1030" s="85">
        <v>5.43</v>
      </c>
    </row>
    <row r="1031" spans="2:3" x14ac:dyDescent="0.25">
      <c r="B1031" s="206">
        <v>41725.666666666664</v>
      </c>
      <c r="C1031" s="85">
        <v>5.42</v>
      </c>
    </row>
    <row r="1032" spans="2:3" x14ac:dyDescent="0.25">
      <c r="B1032" s="206">
        <v>41725.75</v>
      </c>
      <c r="C1032" s="85">
        <v>5.42</v>
      </c>
    </row>
    <row r="1033" spans="2:3" x14ac:dyDescent="0.25">
      <c r="B1033" s="206">
        <v>41725.833333333336</v>
      </c>
      <c r="C1033" s="85">
        <v>5.41</v>
      </c>
    </row>
    <row r="1034" spans="2:3" x14ac:dyDescent="0.25">
      <c r="B1034" s="206">
        <v>41725.916666666664</v>
      </c>
      <c r="C1034" s="85">
        <v>5.4</v>
      </c>
    </row>
    <row r="1035" spans="2:3" x14ac:dyDescent="0.25">
      <c r="B1035" s="206">
        <v>41726</v>
      </c>
      <c r="C1035" s="85">
        <v>5.4</v>
      </c>
    </row>
    <row r="1036" spans="2:3" x14ac:dyDescent="0.25">
      <c r="B1036" s="206">
        <v>41726.083333333336</v>
      </c>
      <c r="C1036" s="85">
        <v>5.39</v>
      </c>
    </row>
    <row r="1037" spans="2:3" x14ac:dyDescent="0.25">
      <c r="B1037" s="206">
        <v>41726.166666666664</v>
      </c>
      <c r="C1037" s="85">
        <v>5.39</v>
      </c>
    </row>
    <row r="1038" spans="2:3" x14ac:dyDescent="0.25">
      <c r="B1038" s="206">
        <v>41726.25</v>
      </c>
      <c r="C1038" s="85">
        <v>5.38</v>
      </c>
    </row>
    <row r="1039" spans="2:3" x14ac:dyDescent="0.25">
      <c r="B1039" s="206">
        <v>41726.333333333336</v>
      </c>
      <c r="C1039" s="85">
        <v>5.38</v>
      </c>
    </row>
    <row r="1040" spans="2:3" x14ac:dyDescent="0.25">
      <c r="B1040" s="206">
        <v>41726.416666666664</v>
      </c>
      <c r="C1040" s="85">
        <v>5.37</v>
      </c>
    </row>
    <row r="1041" spans="2:4" x14ac:dyDescent="0.25">
      <c r="B1041" s="206">
        <v>41726.5</v>
      </c>
      <c r="C1041" s="85">
        <v>5.37</v>
      </c>
    </row>
    <row r="1042" spans="2:4" x14ac:dyDescent="0.25">
      <c r="B1042" s="206">
        <v>41726.583333333336</v>
      </c>
      <c r="C1042" s="85">
        <v>5.36</v>
      </c>
    </row>
    <row r="1043" spans="2:4" x14ac:dyDescent="0.25">
      <c r="B1043" s="206">
        <v>41726.666666666664</v>
      </c>
      <c r="C1043" s="85">
        <v>5.36</v>
      </c>
    </row>
    <row r="1044" spans="2:4" x14ac:dyDescent="0.25">
      <c r="B1044" s="206">
        <v>41726.75</v>
      </c>
      <c r="C1044" s="85">
        <v>5.35</v>
      </c>
    </row>
    <row r="1045" spans="2:4" x14ac:dyDescent="0.25">
      <c r="B1045" s="206">
        <v>41726.833333333336</v>
      </c>
      <c r="C1045" s="85">
        <v>5.32</v>
      </c>
    </row>
    <row r="1046" spans="2:4" x14ac:dyDescent="0.25">
      <c r="B1046" s="206">
        <v>41726.916666666664</v>
      </c>
      <c r="C1046" s="85">
        <v>5.29</v>
      </c>
    </row>
    <row r="1047" spans="2:4" x14ac:dyDescent="0.25">
      <c r="B1047" s="206">
        <v>41727</v>
      </c>
      <c r="C1047" s="85">
        <v>5.27</v>
      </c>
    </row>
    <row r="1048" spans="2:4" x14ac:dyDescent="0.25">
      <c r="B1048" s="206">
        <v>41727.083333333336</v>
      </c>
      <c r="C1048" s="85">
        <v>5.25</v>
      </c>
    </row>
    <row r="1049" spans="2:4" x14ac:dyDescent="0.25">
      <c r="B1049" s="206">
        <v>41727.166666666664</v>
      </c>
      <c r="C1049" s="85">
        <v>5.24</v>
      </c>
    </row>
    <row r="1050" spans="2:4" x14ac:dyDescent="0.25">
      <c r="B1050" s="206">
        <v>41727.25</v>
      </c>
      <c r="C1050" s="85">
        <v>5.23</v>
      </c>
    </row>
    <row r="1051" spans="2:4" x14ac:dyDescent="0.25">
      <c r="B1051" s="206">
        <v>41727.333333333336</v>
      </c>
      <c r="C1051" s="85">
        <v>5.22</v>
      </c>
    </row>
    <row r="1052" spans="2:4" x14ac:dyDescent="0.25">
      <c r="B1052" s="206">
        <v>41727.416666666664</v>
      </c>
      <c r="C1052" s="85">
        <v>5.21</v>
      </c>
    </row>
    <row r="1053" spans="2:4" x14ac:dyDescent="0.25">
      <c r="B1053" s="206">
        <v>41727.5</v>
      </c>
      <c r="C1053" s="85">
        <v>5.2</v>
      </c>
    </row>
    <row r="1054" spans="2:4" x14ac:dyDescent="0.25">
      <c r="B1054" s="206">
        <v>41727.583333333336</v>
      </c>
      <c r="C1054" s="85">
        <v>5.2</v>
      </c>
    </row>
    <row r="1055" spans="2:4" x14ac:dyDescent="0.25">
      <c r="B1055" s="206">
        <v>41727.666666666664</v>
      </c>
      <c r="C1055" s="85">
        <v>5.19</v>
      </c>
    </row>
    <row r="1056" spans="2:4" x14ac:dyDescent="0.25">
      <c r="B1056" s="206">
        <v>41727.75</v>
      </c>
      <c r="C1056" s="85">
        <v>5.18</v>
      </c>
      <c r="D1056" s="76">
        <v>5.18</v>
      </c>
    </row>
    <row r="1057" spans="2:3" x14ac:dyDescent="0.25">
      <c r="B1057" s="206">
        <v>41727.833333333336</v>
      </c>
      <c r="C1057" s="85">
        <v>5.19</v>
      </c>
    </row>
    <row r="1058" spans="2:3" x14ac:dyDescent="0.25">
      <c r="B1058" s="206">
        <v>41727.916666666664</v>
      </c>
      <c r="C1058" s="85">
        <v>5.2</v>
      </c>
    </row>
    <row r="1059" spans="2:3" x14ac:dyDescent="0.25">
      <c r="B1059" s="206">
        <v>41728</v>
      </c>
      <c r="C1059" s="85">
        <v>5.2</v>
      </c>
    </row>
    <row r="1060" spans="2:3" x14ac:dyDescent="0.25">
      <c r="B1060" s="206">
        <v>41728.083333333336</v>
      </c>
      <c r="C1060" s="85">
        <v>5.21</v>
      </c>
    </row>
    <row r="1061" spans="2:3" x14ac:dyDescent="0.25">
      <c r="B1061" s="206">
        <v>41728.166666666664</v>
      </c>
      <c r="C1061" s="85">
        <v>5.21</v>
      </c>
    </row>
    <row r="1062" spans="2:3" x14ac:dyDescent="0.25">
      <c r="B1062" s="206">
        <v>41728.25</v>
      </c>
      <c r="C1062" s="85">
        <v>5.22</v>
      </c>
    </row>
    <row r="1063" spans="2:3" x14ac:dyDescent="0.25">
      <c r="B1063" s="206">
        <v>41728.333333333336</v>
      </c>
      <c r="C1063" s="85">
        <v>5.22</v>
      </c>
    </row>
    <row r="1064" spans="2:3" x14ac:dyDescent="0.25">
      <c r="B1064" s="206">
        <v>41728.416666666664</v>
      </c>
      <c r="C1064" s="85">
        <v>5.22</v>
      </c>
    </row>
    <row r="1065" spans="2:3" x14ac:dyDescent="0.25">
      <c r="B1065" s="206">
        <v>41728.5</v>
      </c>
      <c r="C1065" s="85">
        <v>5.23</v>
      </c>
    </row>
    <row r="1066" spans="2:3" x14ac:dyDescent="0.25">
      <c r="B1066" s="206">
        <v>41728.583333333336</v>
      </c>
      <c r="C1066" s="85">
        <v>5.23</v>
      </c>
    </row>
    <row r="1067" spans="2:3" x14ac:dyDescent="0.25">
      <c r="B1067" s="206">
        <v>41728.666666666664</v>
      </c>
      <c r="C1067" s="85">
        <v>5.24</v>
      </c>
    </row>
    <row r="1068" spans="2:3" x14ac:dyDescent="0.25">
      <c r="B1068" s="206">
        <v>41728.75</v>
      </c>
      <c r="C1068" s="85">
        <v>5.24</v>
      </c>
    </row>
    <row r="1069" spans="2:3" x14ac:dyDescent="0.25">
      <c r="B1069" s="206">
        <v>41728.833333333336</v>
      </c>
      <c r="C1069" s="85">
        <v>5.25</v>
      </c>
    </row>
    <row r="1070" spans="2:3" x14ac:dyDescent="0.25">
      <c r="B1070" s="206">
        <v>41728.916666666664</v>
      </c>
      <c r="C1070" s="85">
        <v>5.26</v>
      </c>
    </row>
    <row r="1071" spans="2:3" x14ac:dyDescent="0.25">
      <c r="B1071" s="206">
        <v>41729</v>
      </c>
      <c r="C1071" s="85">
        <v>5.26</v>
      </c>
    </row>
    <row r="1072" spans="2:3" x14ac:dyDescent="0.25">
      <c r="B1072" s="206">
        <v>41729.083333333336</v>
      </c>
      <c r="C1072" s="85">
        <v>5.27</v>
      </c>
    </row>
    <row r="1073" spans="2:3" x14ac:dyDescent="0.25">
      <c r="B1073" s="206">
        <v>41729.166666666664</v>
      </c>
      <c r="C1073" s="85">
        <v>5.28</v>
      </c>
    </row>
    <row r="1074" spans="2:3" x14ac:dyDescent="0.25">
      <c r="B1074" s="206">
        <v>41729.25</v>
      </c>
      <c r="C1074" s="85">
        <v>5.29</v>
      </c>
    </row>
    <row r="1075" spans="2:3" x14ac:dyDescent="0.25">
      <c r="B1075" s="206">
        <v>41729.333333333336</v>
      </c>
      <c r="C1075" s="85">
        <v>5.3</v>
      </c>
    </row>
    <row r="1076" spans="2:3" x14ac:dyDescent="0.25">
      <c r="B1076" s="206">
        <v>41729.416666666664</v>
      </c>
      <c r="C1076" s="85">
        <v>5.3</v>
      </c>
    </row>
    <row r="1077" spans="2:3" x14ac:dyDescent="0.25">
      <c r="B1077" s="206">
        <v>41729.5</v>
      </c>
      <c r="C1077" s="85">
        <v>5.31</v>
      </c>
    </row>
    <row r="1078" spans="2:3" x14ac:dyDescent="0.25">
      <c r="B1078" s="206">
        <v>41729.583333333336</v>
      </c>
      <c r="C1078" s="85">
        <v>5.32</v>
      </c>
    </row>
    <row r="1079" spans="2:3" x14ac:dyDescent="0.25">
      <c r="B1079" s="206">
        <v>41729.666666666664</v>
      </c>
      <c r="C1079" s="85">
        <v>5.32</v>
      </c>
    </row>
    <row r="1080" spans="2:3" x14ac:dyDescent="0.25">
      <c r="B1080" s="206">
        <v>41729.75</v>
      </c>
      <c r="C1080" s="85">
        <v>5.33</v>
      </c>
    </row>
    <row r="1081" spans="2:3" x14ac:dyDescent="0.25">
      <c r="B1081" s="206">
        <v>41729.833333333336</v>
      </c>
      <c r="C1081" s="85">
        <v>5.33</v>
      </c>
    </row>
    <row r="1082" spans="2:3" x14ac:dyDescent="0.25">
      <c r="B1082" s="206">
        <v>41729.916666666664</v>
      </c>
      <c r="C1082" s="85">
        <v>5.33</v>
      </c>
    </row>
    <row r="1083" spans="2:3" x14ac:dyDescent="0.25">
      <c r="B1083" s="206">
        <v>41730</v>
      </c>
      <c r="C1083" s="85">
        <v>5.33</v>
      </c>
    </row>
    <row r="1084" spans="2:3" x14ac:dyDescent="0.25">
      <c r="B1084" s="206">
        <v>41730.083333333336</v>
      </c>
      <c r="C1084" s="85">
        <v>5.33</v>
      </c>
    </row>
    <row r="1085" spans="2:3" x14ac:dyDescent="0.25">
      <c r="B1085" s="206">
        <v>41730.166666666664</v>
      </c>
      <c r="C1085" s="85">
        <v>5.34</v>
      </c>
    </row>
    <row r="1086" spans="2:3" x14ac:dyDescent="0.25">
      <c r="B1086" s="206">
        <v>41730.25</v>
      </c>
      <c r="C1086" s="85">
        <v>5.34</v>
      </c>
    </row>
    <row r="1087" spans="2:3" x14ac:dyDescent="0.25">
      <c r="B1087" s="206">
        <v>41730.333333333336</v>
      </c>
      <c r="C1087" s="85">
        <v>5.35</v>
      </c>
    </row>
    <row r="1088" spans="2:3" x14ac:dyDescent="0.25">
      <c r="B1088" s="206">
        <v>41730.416666666664</v>
      </c>
      <c r="C1088" s="85">
        <v>5.36</v>
      </c>
    </row>
    <row r="1089" spans="2:3" x14ac:dyDescent="0.25">
      <c r="B1089" s="206">
        <v>41730.5</v>
      </c>
      <c r="C1089" s="85">
        <v>5.36</v>
      </c>
    </row>
    <row r="1090" spans="2:3" x14ac:dyDescent="0.25">
      <c r="B1090" s="206">
        <v>41730.583333333336</v>
      </c>
      <c r="C1090" s="85">
        <v>5.36</v>
      </c>
    </row>
    <row r="1091" spans="2:3" x14ac:dyDescent="0.25">
      <c r="B1091" s="206">
        <v>41730.666666666664</v>
      </c>
      <c r="C1091" s="85">
        <v>5.36</v>
      </c>
    </row>
    <row r="1092" spans="2:3" x14ac:dyDescent="0.25">
      <c r="B1092" s="206">
        <v>41730.75</v>
      </c>
      <c r="C1092" s="85">
        <v>5.37</v>
      </c>
    </row>
    <row r="1093" spans="2:3" x14ac:dyDescent="0.25">
      <c r="B1093" s="206">
        <v>41730.833333333336</v>
      </c>
      <c r="C1093" s="85">
        <v>5.37</v>
      </c>
    </row>
    <row r="1094" spans="2:3" x14ac:dyDescent="0.25">
      <c r="B1094" s="206">
        <v>41730.916666666664</v>
      </c>
      <c r="C1094" s="85">
        <v>5.37</v>
      </c>
    </row>
    <row r="1095" spans="2:3" x14ac:dyDescent="0.25">
      <c r="B1095" s="206">
        <v>41731</v>
      </c>
      <c r="C1095" s="85">
        <v>5.36</v>
      </c>
    </row>
    <row r="1096" spans="2:3" x14ac:dyDescent="0.25">
      <c r="B1096" s="206">
        <v>41731.083333333336</v>
      </c>
      <c r="C1096" s="85">
        <v>5.36</v>
      </c>
    </row>
    <row r="1097" spans="2:3" x14ac:dyDescent="0.25">
      <c r="B1097" s="206">
        <v>41731.166666666664</v>
      </c>
      <c r="C1097" s="85">
        <v>5.36</v>
      </c>
    </row>
    <row r="1098" spans="2:3" x14ac:dyDescent="0.25">
      <c r="B1098" s="206">
        <v>41731.25</v>
      </c>
      <c r="C1098" s="85">
        <v>5.36</v>
      </c>
    </row>
    <row r="1099" spans="2:3" x14ac:dyDescent="0.25">
      <c r="B1099" s="206">
        <v>41731.333333333336</v>
      </c>
      <c r="C1099" s="85">
        <v>5.37</v>
      </c>
    </row>
    <row r="1100" spans="2:3" x14ac:dyDescent="0.25">
      <c r="B1100" s="206">
        <v>41731.416666666664</v>
      </c>
      <c r="C1100" s="85">
        <v>5.37</v>
      </c>
    </row>
    <row r="1101" spans="2:3" x14ac:dyDescent="0.25">
      <c r="B1101" s="206">
        <v>41731.5</v>
      </c>
      <c r="C1101" s="85">
        <v>5.37</v>
      </c>
    </row>
    <row r="1102" spans="2:3" x14ac:dyDescent="0.25">
      <c r="B1102" s="206">
        <v>41731.583333333336</v>
      </c>
      <c r="C1102" s="85">
        <v>5.37</v>
      </c>
    </row>
    <row r="1103" spans="2:3" x14ac:dyDescent="0.25">
      <c r="B1103" s="206">
        <v>41731.666666666664</v>
      </c>
      <c r="C1103" s="85">
        <v>5.38</v>
      </c>
    </row>
    <row r="1104" spans="2:3" x14ac:dyDescent="0.25">
      <c r="B1104" s="206">
        <v>41731.75</v>
      </c>
      <c r="C1104" s="85">
        <v>5.38</v>
      </c>
    </row>
    <row r="1105" spans="2:5" x14ac:dyDescent="0.25">
      <c r="B1105" s="206">
        <v>41731.833333333336</v>
      </c>
      <c r="C1105" s="85">
        <v>5.38</v>
      </c>
    </row>
    <row r="1106" spans="2:5" x14ac:dyDescent="0.25">
      <c r="B1106" s="206">
        <v>41731.916666666664</v>
      </c>
      <c r="C1106" s="85">
        <v>5.37</v>
      </c>
    </row>
    <row r="1107" spans="2:5" x14ac:dyDescent="0.25">
      <c r="B1107" s="206">
        <v>41732</v>
      </c>
      <c r="C1107" s="85">
        <v>5.37</v>
      </c>
    </row>
    <row r="1108" spans="2:5" x14ac:dyDescent="0.25">
      <c r="B1108" s="206">
        <v>41732.083333333336</v>
      </c>
      <c r="C1108" s="85">
        <v>5.36</v>
      </c>
    </row>
    <row r="1109" spans="2:5" x14ac:dyDescent="0.25">
      <c r="B1109" s="206">
        <v>41732.166666666664</v>
      </c>
      <c r="C1109" s="85">
        <v>5.38</v>
      </c>
    </row>
    <row r="1110" spans="2:5" x14ac:dyDescent="0.25">
      <c r="B1110" s="206">
        <v>41732.25</v>
      </c>
      <c r="C1110" s="85">
        <v>5.38</v>
      </c>
    </row>
    <row r="1111" spans="2:5" x14ac:dyDescent="0.25">
      <c r="B1111" s="206">
        <v>41732.333333333336</v>
      </c>
      <c r="C1111" s="85">
        <v>5.4</v>
      </c>
      <c r="E1111" s="76">
        <v>5.4</v>
      </c>
    </row>
    <row r="1112" spans="2:5" x14ac:dyDescent="0.25">
      <c r="B1112" s="206">
        <v>41732.416666666664</v>
      </c>
      <c r="C1112" s="85">
        <v>5.31</v>
      </c>
    </row>
    <row r="1113" spans="2:5" x14ac:dyDescent="0.25">
      <c r="B1113" s="206">
        <v>41732.5</v>
      </c>
      <c r="C1113" s="85">
        <v>5.24</v>
      </c>
    </row>
    <row r="1114" spans="2:5" x14ac:dyDescent="0.25">
      <c r="B1114" s="206">
        <v>41732.583333333336</v>
      </c>
      <c r="C1114" s="85">
        <v>5.21</v>
      </c>
    </row>
    <row r="1115" spans="2:5" x14ac:dyDescent="0.25">
      <c r="B1115" s="206">
        <v>41732.666666666664</v>
      </c>
      <c r="C1115" s="85">
        <v>5.21</v>
      </c>
    </row>
    <row r="1116" spans="2:5" x14ac:dyDescent="0.25">
      <c r="B1116" s="206">
        <v>41732.75</v>
      </c>
      <c r="C1116" s="85">
        <v>5.19</v>
      </c>
    </row>
    <row r="1117" spans="2:5" x14ac:dyDescent="0.25">
      <c r="B1117" s="206">
        <v>41732.833333333336</v>
      </c>
      <c r="C1117" s="85">
        <v>5.18</v>
      </c>
    </row>
    <row r="1118" spans="2:5" x14ac:dyDescent="0.25">
      <c r="B1118" s="206">
        <v>41732.916666666664</v>
      </c>
      <c r="C1118" s="85">
        <v>5.17</v>
      </c>
    </row>
    <row r="1119" spans="2:5" x14ac:dyDescent="0.25">
      <c r="B1119" s="206">
        <v>41733</v>
      </c>
      <c r="C1119" s="85">
        <v>5.16</v>
      </c>
    </row>
    <row r="1120" spans="2:5" x14ac:dyDescent="0.25">
      <c r="B1120" s="206">
        <v>41733.083333333336</v>
      </c>
      <c r="C1120" s="85">
        <v>5.15</v>
      </c>
    </row>
    <row r="1121" spans="2:3" x14ac:dyDescent="0.25">
      <c r="B1121" s="206">
        <v>41733.166666666664</v>
      </c>
      <c r="C1121" s="85">
        <v>5.15</v>
      </c>
    </row>
    <row r="1122" spans="2:3" x14ac:dyDescent="0.25">
      <c r="B1122" s="206">
        <v>41733.25</v>
      </c>
      <c r="C1122" s="85">
        <v>5.15</v>
      </c>
    </row>
    <row r="1123" spans="2:3" x14ac:dyDescent="0.25">
      <c r="B1123" s="206">
        <v>41733.333333333336</v>
      </c>
      <c r="C1123" s="85">
        <v>5.14</v>
      </c>
    </row>
    <row r="1124" spans="2:3" x14ac:dyDescent="0.25">
      <c r="B1124" s="206">
        <v>41733.416666666664</v>
      </c>
      <c r="C1124" s="85">
        <v>5.14</v>
      </c>
    </row>
    <row r="1125" spans="2:3" x14ac:dyDescent="0.25">
      <c r="B1125" s="206">
        <v>41733.5</v>
      </c>
      <c r="C1125" s="85">
        <v>5.13</v>
      </c>
    </row>
    <row r="1126" spans="2:3" x14ac:dyDescent="0.25">
      <c r="B1126" s="206">
        <v>41733.583333333336</v>
      </c>
      <c r="C1126" s="85">
        <v>5.13</v>
      </c>
    </row>
    <row r="1127" spans="2:3" x14ac:dyDescent="0.25">
      <c r="B1127" s="206">
        <v>41733.666666666664</v>
      </c>
      <c r="C1127" s="85">
        <v>5.12</v>
      </c>
    </row>
    <row r="1128" spans="2:3" x14ac:dyDescent="0.25">
      <c r="B1128" s="206">
        <v>41733.75</v>
      </c>
      <c r="C1128" s="85">
        <v>5.1100000000000003</v>
      </c>
    </row>
    <row r="1129" spans="2:3" x14ac:dyDescent="0.25">
      <c r="B1129" s="206">
        <v>41733.833333333336</v>
      </c>
      <c r="C1129" s="85">
        <v>5.0999999999999996</v>
      </c>
    </row>
    <row r="1130" spans="2:3" x14ac:dyDescent="0.25">
      <c r="B1130" s="206">
        <v>41733.916666666664</v>
      </c>
      <c r="C1130" s="85">
        <v>5.0999999999999996</v>
      </c>
    </row>
    <row r="1131" spans="2:3" x14ac:dyDescent="0.25">
      <c r="B1131" s="206">
        <v>41734</v>
      </c>
      <c r="C1131" s="85">
        <v>5.09</v>
      </c>
    </row>
    <row r="1132" spans="2:3" x14ac:dyDescent="0.25">
      <c r="B1132" s="206">
        <v>41734.083333333336</v>
      </c>
      <c r="C1132" s="85">
        <v>5.09</v>
      </c>
    </row>
    <row r="1133" spans="2:3" x14ac:dyDescent="0.25">
      <c r="B1133" s="206">
        <v>41734.166666666664</v>
      </c>
      <c r="C1133" s="85">
        <v>5.09</v>
      </c>
    </row>
    <row r="1134" spans="2:3" x14ac:dyDescent="0.25">
      <c r="B1134" s="206">
        <v>41734.25</v>
      </c>
      <c r="C1134" s="85">
        <v>5.09</v>
      </c>
    </row>
    <row r="1135" spans="2:3" x14ac:dyDescent="0.25">
      <c r="B1135" s="206">
        <v>41734.333333333336</v>
      </c>
      <c r="C1135" s="85">
        <v>5.09</v>
      </c>
    </row>
    <row r="1136" spans="2:3" x14ac:dyDescent="0.25">
      <c r="B1136" s="206">
        <v>41734.416666666664</v>
      </c>
      <c r="C1136" s="85">
        <v>5.07</v>
      </c>
    </row>
    <row r="1137" spans="2:3" x14ac:dyDescent="0.25">
      <c r="B1137" s="206">
        <v>41734.5</v>
      </c>
      <c r="C1137" s="85">
        <v>5.05</v>
      </c>
    </row>
    <row r="1138" spans="2:3" x14ac:dyDescent="0.25">
      <c r="B1138" s="206">
        <v>41734.583333333336</v>
      </c>
      <c r="C1138" s="85">
        <v>5.05</v>
      </c>
    </row>
    <row r="1139" spans="2:3" x14ac:dyDescent="0.25">
      <c r="B1139" s="206">
        <v>41734.666666666664</v>
      </c>
      <c r="C1139" s="85">
        <v>5.05</v>
      </c>
    </row>
    <row r="1140" spans="2:3" x14ac:dyDescent="0.25">
      <c r="B1140" s="206">
        <v>41734.75</v>
      </c>
      <c r="C1140" s="85">
        <v>5.05</v>
      </c>
    </row>
    <row r="1141" spans="2:3" x14ac:dyDescent="0.25">
      <c r="B1141" s="206">
        <v>41734.833333333336</v>
      </c>
      <c r="C1141" s="85">
        <v>5.05</v>
      </c>
    </row>
    <row r="1142" spans="2:3" x14ac:dyDescent="0.25">
      <c r="B1142" s="206">
        <v>41734.916666666664</v>
      </c>
      <c r="C1142" s="85">
        <v>5.04</v>
      </c>
    </row>
    <row r="1143" spans="2:3" x14ac:dyDescent="0.25">
      <c r="B1143" s="206">
        <v>41735</v>
      </c>
      <c r="C1143" s="85">
        <v>5.04</v>
      </c>
    </row>
    <row r="1144" spans="2:3" x14ac:dyDescent="0.25">
      <c r="B1144" s="206">
        <v>41735.083333333336</v>
      </c>
      <c r="C1144" s="85">
        <v>5.04</v>
      </c>
    </row>
    <row r="1145" spans="2:3" x14ac:dyDescent="0.25">
      <c r="B1145" s="206">
        <v>41735.166666666664</v>
      </c>
      <c r="C1145" s="85">
        <v>5.04</v>
      </c>
    </row>
    <row r="1146" spans="2:3" x14ac:dyDescent="0.25">
      <c r="B1146" s="206">
        <v>41735.25</v>
      </c>
      <c r="C1146" s="85">
        <v>5.04</v>
      </c>
    </row>
    <row r="1147" spans="2:3" x14ac:dyDescent="0.25">
      <c r="B1147" s="206">
        <v>41735.333333333336</v>
      </c>
      <c r="C1147" s="85">
        <v>5.04</v>
      </c>
    </row>
    <row r="1148" spans="2:3" x14ac:dyDescent="0.25">
      <c r="B1148" s="206">
        <v>41735.416666666664</v>
      </c>
      <c r="C1148" s="85">
        <v>5.04</v>
      </c>
    </row>
    <row r="1149" spans="2:3" x14ac:dyDescent="0.25">
      <c r="B1149" s="206">
        <v>41735.5</v>
      </c>
      <c r="C1149" s="85">
        <v>5.05</v>
      </c>
    </row>
    <row r="1150" spans="2:3" x14ac:dyDescent="0.25">
      <c r="B1150" s="206">
        <v>41735.583333333336</v>
      </c>
      <c r="C1150" s="85">
        <v>5.05</v>
      </c>
    </row>
    <row r="1151" spans="2:3" x14ac:dyDescent="0.25">
      <c r="B1151" s="206">
        <v>41735.666666666664</v>
      </c>
      <c r="C1151" s="85">
        <v>5.05</v>
      </c>
    </row>
    <row r="1152" spans="2:3" x14ac:dyDescent="0.25">
      <c r="B1152" s="206">
        <v>41735.75</v>
      </c>
      <c r="C1152" s="85">
        <v>5.05</v>
      </c>
    </row>
    <row r="1153" spans="2:4" x14ac:dyDescent="0.25">
      <c r="B1153" s="206">
        <v>41735.833333333336</v>
      </c>
      <c r="C1153" s="85">
        <v>5.04</v>
      </c>
    </row>
    <row r="1154" spans="2:4" x14ac:dyDescent="0.25">
      <c r="B1154" s="206">
        <v>41735.916666666664</v>
      </c>
      <c r="C1154" s="85">
        <v>5.03</v>
      </c>
      <c r="D1154" s="76">
        <v>5.03</v>
      </c>
    </row>
    <row r="1155" spans="2:4" x14ac:dyDescent="0.25">
      <c r="B1155" s="206">
        <v>41736</v>
      </c>
      <c r="C1155" s="85">
        <v>5.04</v>
      </c>
    </row>
    <row r="1156" spans="2:4" x14ac:dyDescent="0.25">
      <c r="B1156" s="206">
        <v>41736.083333333336</v>
      </c>
      <c r="C1156" s="85">
        <v>5.04</v>
      </c>
    </row>
    <row r="1157" spans="2:4" x14ac:dyDescent="0.25">
      <c r="B1157" s="206">
        <v>41736.166666666664</v>
      </c>
      <c r="C1157" s="85">
        <v>5.05</v>
      </c>
    </row>
    <row r="1158" spans="2:4" x14ac:dyDescent="0.25">
      <c r="B1158" s="206">
        <v>41736.25</v>
      </c>
      <c r="C1158" s="85">
        <v>5.05</v>
      </c>
    </row>
    <row r="1159" spans="2:4" x14ac:dyDescent="0.25">
      <c r="B1159" s="206">
        <v>41736.333333333336</v>
      </c>
      <c r="C1159" s="85">
        <v>5.03</v>
      </c>
    </row>
    <row r="1160" spans="2:4" x14ac:dyDescent="0.25">
      <c r="B1160" s="206">
        <v>41736.416666666664</v>
      </c>
      <c r="C1160" s="85">
        <v>5.04</v>
      </c>
    </row>
    <row r="1161" spans="2:4" x14ac:dyDescent="0.25">
      <c r="B1161" s="206">
        <v>41736.5</v>
      </c>
      <c r="C1161" s="85">
        <v>5.04</v>
      </c>
    </row>
    <row r="1162" spans="2:4" x14ac:dyDescent="0.25">
      <c r="B1162" s="206">
        <v>41736.583333333336</v>
      </c>
      <c r="C1162" s="85">
        <v>5.07</v>
      </c>
    </row>
    <row r="1163" spans="2:4" x14ac:dyDescent="0.25">
      <c r="B1163" s="206">
        <v>41736.666666666664</v>
      </c>
      <c r="C1163" s="85">
        <v>5.0599999999999996</v>
      </c>
    </row>
    <row r="1164" spans="2:4" x14ac:dyDescent="0.25">
      <c r="B1164" s="206">
        <v>41736.75</v>
      </c>
      <c r="C1164" s="85">
        <v>5.0999999999999996</v>
      </c>
    </row>
    <row r="1165" spans="2:4" x14ac:dyDescent="0.25">
      <c r="B1165" s="206">
        <v>41736.833333333336</v>
      </c>
      <c r="C1165" s="85">
        <v>5.07</v>
      </c>
    </row>
    <row r="1166" spans="2:4" x14ac:dyDescent="0.25">
      <c r="B1166" s="206">
        <v>41736.916666666664</v>
      </c>
      <c r="C1166" s="85">
        <v>5.07</v>
      </c>
    </row>
    <row r="1167" spans="2:4" x14ac:dyDescent="0.25">
      <c r="B1167" s="206">
        <v>41737</v>
      </c>
      <c r="C1167" s="85">
        <v>5.07</v>
      </c>
    </row>
    <row r="1168" spans="2:4" x14ac:dyDescent="0.25">
      <c r="B1168" s="206">
        <v>41737.083333333336</v>
      </c>
      <c r="C1168" s="85">
        <v>5.07</v>
      </c>
    </row>
    <row r="1169" spans="2:3" x14ac:dyDescent="0.25">
      <c r="B1169" s="206">
        <v>41737.166666666664</v>
      </c>
      <c r="C1169" s="85">
        <v>5.07</v>
      </c>
    </row>
    <row r="1170" spans="2:3" x14ac:dyDescent="0.25">
      <c r="B1170" s="206">
        <v>41737.25</v>
      </c>
      <c r="C1170" s="85">
        <v>5.08</v>
      </c>
    </row>
    <row r="1171" spans="2:3" x14ac:dyDescent="0.25">
      <c r="B1171" s="206">
        <v>41737.333333333336</v>
      </c>
      <c r="C1171" s="85">
        <v>5.08</v>
      </c>
    </row>
    <row r="1172" spans="2:3" x14ac:dyDescent="0.25">
      <c r="B1172" s="206">
        <v>41737.416666666664</v>
      </c>
      <c r="C1172" s="85">
        <v>5.08</v>
      </c>
    </row>
    <row r="1173" spans="2:3" x14ac:dyDescent="0.25">
      <c r="B1173" s="206">
        <v>41737.5</v>
      </c>
      <c r="C1173" s="85">
        <v>5.0999999999999996</v>
      </c>
    </row>
    <row r="1174" spans="2:3" x14ac:dyDescent="0.25">
      <c r="B1174" s="206">
        <v>41737.583333333336</v>
      </c>
      <c r="C1174" s="85">
        <v>5.12</v>
      </c>
    </row>
    <row r="1175" spans="2:3" x14ac:dyDescent="0.25">
      <c r="B1175" s="206">
        <v>41737.666666666664</v>
      </c>
      <c r="C1175" s="85">
        <v>5.13</v>
      </c>
    </row>
    <row r="1176" spans="2:3" x14ac:dyDescent="0.25">
      <c r="B1176" s="206">
        <v>41737.75</v>
      </c>
      <c r="C1176" s="85">
        <v>5.13</v>
      </c>
    </row>
    <row r="1177" spans="2:3" x14ac:dyDescent="0.25">
      <c r="B1177" s="206">
        <v>41737.833333333336</v>
      </c>
      <c r="C1177" s="85">
        <v>5.13</v>
      </c>
    </row>
    <row r="1178" spans="2:3" x14ac:dyDescent="0.25">
      <c r="B1178" s="206">
        <v>41737.916666666664</v>
      </c>
      <c r="C1178" s="85">
        <v>5.13</v>
      </c>
    </row>
    <row r="1179" spans="2:3" x14ac:dyDescent="0.25">
      <c r="B1179" s="206">
        <v>41738</v>
      </c>
      <c r="C1179" s="85">
        <v>5.12</v>
      </c>
    </row>
    <row r="1180" spans="2:3" x14ac:dyDescent="0.25">
      <c r="B1180" s="206">
        <v>41738.083333333336</v>
      </c>
      <c r="C1180" s="85">
        <v>5.12</v>
      </c>
    </row>
    <row r="1181" spans="2:3" x14ac:dyDescent="0.25">
      <c r="B1181" s="206">
        <v>41738.166666666664</v>
      </c>
      <c r="C1181" s="85">
        <v>5.12</v>
      </c>
    </row>
    <row r="1182" spans="2:3" x14ac:dyDescent="0.25">
      <c r="B1182" s="206">
        <v>41738.25</v>
      </c>
      <c r="C1182" s="85">
        <v>5.12</v>
      </c>
    </row>
    <row r="1183" spans="2:3" x14ac:dyDescent="0.25">
      <c r="B1183" s="206">
        <v>41738.333333333336</v>
      </c>
      <c r="C1183" s="85">
        <v>5.12</v>
      </c>
    </row>
    <row r="1184" spans="2:3" x14ac:dyDescent="0.25">
      <c r="B1184" s="206">
        <v>41738.416666666664</v>
      </c>
      <c r="C1184" s="85">
        <v>5.12</v>
      </c>
    </row>
    <row r="1185" spans="2:3" x14ac:dyDescent="0.25">
      <c r="B1185" s="206">
        <v>41738.5</v>
      </c>
      <c r="C1185" s="85">
        <v>5.12</v>
      </c>
    </row>
    <row r="1186" spans="2:3" x14ac:dyDescent="0.25">
      <c r="B1186" s="206">
        <v>41738.583333333336</v>
      </c>
      <c r="C1186" s="85">
        <v>5.13</v>
      </c>
    </row>
    <row r="1187" spans="2:3" x14ac:dyDescent="0.25">
      <c r="B1187" s="206">
        <v>41738.666666666664</v>
      </c>
      <c r="C1187" s="85">
        <v>5.13</v>
      </c>
    </row>
    <row r="1188" spans="2:3" x14ac:dyDescent="0.25">
      <c r="B1188" s="206">
        <v>41738.75</v>
      </c>
      <c r="C1188" s="85">
        <v>5.12</v>
      </c>
    </row>
    <row r="1189" spans="2:3" x14ac:dyDescent="0.25">
      <c r="B1189" s="206">
        <v>41738.833333333336</v>
      </c>
      <c r="C1189" s="85">
        <v>5.1100000000000003</v>
      </c>
    </row>
    <row r="1190" spans="2:3" x14ac:dyDescent="0.25">
      <c r="B1190" s="206">
        <v>41738.916666666664</v>
      </c>
      <c r="C1190" s="85">
        <v>5.1100000000000003</v>
      </c>
    </row>
    <row r="1191" spans="2:3" x14ac:dyDescent="0.25">
      <c r="B1191" s="206">
        <v>41739</v>
      </c>
      <c r="C1191" s="85">
        <v>5.0999999999999996</v>
      </c>
    </row>
    <row r="1192" spans="2:3" x14ac:dyDescent="0.25">
      <c r="B1192" s="206">
        <v>41739.083333333336</v>
      </c>
      <c r="C1192" s="85">
        <v>5.0999999999999996</v>
      </c>
    </row>
    <row r="1193" spans="2:3" x14ac:dyDescent="0.25">
      <c r="B1193" s="206">
        <v>41739.166666666664</v>
      </c>
      <c r="C1193" s="85">
        <v>5.0999999999999996</v>
      </c>
    </row>
    <row r="1194" spans="2:3" x14ac:dyDescent="0.25">
      <c r="B1194" s="206">
        <v>41739.25</v>
      </c>
      <c r="C1194" s="85">
        <v>5.0999999999999996</v>
      </c>
    </row>
    <row r="1195" spans="2:3" x14ac:dyDescent="0.25">
      <c r="B1195" s="206">
        <v>41739.333333333336</v>
      </c>
      <c r="C1195" s="85">
        <v>5.0999999999999996</v>
      </c>
    </row>
    <row r="1196" spans="2:3" x14ac:dyDescent="0.25">
      <c r="B1196" s="206">
        <v>41739.416666666664</v>
      </c>
      <c r="C1196" s="85">
        <v>5.0999999999999996</v>
      </c>
    </row>
    <row r="1197" spans="2:3" x14ac:dyDescent="0.25">
      <c r="B1197" s="206">
        <v>41739.5</v>
      </c>
      <c r="C1197" s="85">
        <v>5.1100000000000003</v>
      </c>
    </row>
    <row r="1198" spans="2:3" x14ac:dyDescent="0.25">
      <c r="B1198" s="206">
        <v>41739.583333333336</v>
      </c>
      <c r="C1198" s="85">
        <v>5.1100000000000003</v>
      </c>
    </row>
    <row r="1199" spans="2:3" x14ac:dyDescent="0.25">
      <c r="B1199" s="206">
        <v>41739.666666666664</v>
      </c>
      <c r="C1199" s="85">
        <v>5.1100000000000003</v>
      </c>
    </row>
    <row r="1200" spans="2:3" x14ac:dyDescent="0.25">
      <c r="B1200" s="206">
        <v>41739.75</v>
      </c>
      <c r="C1200" s="85">
        <v>5.1100000000000003</v>
      </c>
    </row>
    <row r="1201" spans="2:3" x14ac:dyDescent="0.25">
      <c r="B1201" s="206">
        <v>41739.833333333336</v>
      </c>
      <c r="C1201" s="85">
        <v>5.0999999999999996</v>
      </c>
    </row>
    <row r="1202" spans="2:3" x14ac:dyDescent="0.25">
      <c r="B1202" s="206">
        <v>41739.916666666664</v>
      </c>
      <c r="C1202" s="85">
        <v>5.0999999999999996</v>
      </c>
    </row>
    <row r="1203" spans="2:3" x14ac:dyDescent="0.25">
      <c r="B1203" s="206">
        <v>41740</v>
      </c>
      <c r="C1203" s="85">
        <v>5.09</v>
      </c>
    </row>
    <row r="1204" spans="2:3" x14ac:dyDescent="0.25">
      <c r="B1204" s="206">
        <v>41740.083333333336</v>
      </c>
      <c r="C1204" s="85">
        <v>5.08</v>
      </c>
    </row>
    <row r="1205" spans="2:3" x14ac:dyDescent="0.25">
      <c r="B1205" s="206">
        <v>41740.166666666664</v>
      </c>
      <c r="C1205" s="85">
        <v>5.09</v>
      </c>
    </row>
    <row r="1206" spans="2:3" x14ac:dyDescent="0.25">
      <c r="B1206" s="206">
        <v>41740.25</v>
      </c>
      <c r="C1206" s="85">
        <v>5.09</v>
      </c>
    </row>
    <row r="1207" spans="2:3" x14ac:dyDescent="0.25">
      <c r="B1207" s="206">
        <v>41740.333333333336</v>
      </c>
      <c r="C1207" s="85">
        <v>5.08</v>
      </c>
    </row>
    <row r="1208" spans="2:3" x14ac:dyDescent="0.25">
      <c r="B1208" s="206">
        <v>41740.416666666664</v>
      </c>
      <c r="C1208" s="85">
        <v>5.08</v>
      </c>
    </row>
    <row r="1209" spans="2:3" x14ac:dyDescent="0.25">
      <c r="B1209" s="206">
        <v>41740.5</v>
      </c>
      <c r="C1209" s="85">
        <v>5.12</v>
      </c>
    </row>
    <row r="1210" spans="2:3" x14ac:dyDescent="0.25">
      <c r="B1210" s="206">
        <v>41740.583333333336</v>
      </c>
      <c r="C1210" s="85">
        <v>5.15</v>
      </c>
    </row>
    <row r="1211" spans="2:3" x14ac:dyDescent="0.25">
      <c r="B1211" s="206">
        <v>41740.666666666664</v>
      </c>
      <c r="C1211" s="85">
        <v>5.16</v>
      </c>
    </row>
    <row r="1212" spans="2:3" x14ac:dyDescent="0.25">
      <c r="B1212" s="206">
        <v>41740.75</v>
      </c>
      <c r="C1212" s="85">
        <v>5.16</v>
      </c>
    </row>
    <row r="1213" spans="2:3" x14ac:dyDescent="0.25">
      <c r="B1213" s="206">
        <v>41740.833333333336</v>
      </c>
      <c r="C1213" s="85">
        <v>5.17</v>
      </c>
    </row>
    <row r="1214" spans="2:3" x14ac:dyDescent="0.25">
      <c r="B1214" s="206">
        <v>41740.916666666664</v>
      </c>
      <c r="C1214" s="85">
        <v>5.16</v>
      </c>
    </row>
    <row r="1215" spans="2:3" x14ac:dyDescent="0.25">
      <c r="B1215" s="206">
        <v>41741</v>
      </c>
      <c r="C1215" s="85">
        <v>5.16</v>
      </c>
    </row>
    <row r="1216" spans="2:3" x14ac:dyDescent="0.25">
      <c r="B1216" s="206">
        <v>41741.083333333336</v>
      </c>
      <c r="C1216" s="85">
        <v>5.15</v>
      </c>
    </row>
    <row r="1217" spans="2:3" x14ac:dyDescent="0.25">
      <c r="B1217" s="206">
        <v>41741.166666666664</v>
      </c>
      <c r="C1217" s="85">
        <v>5.15</v>
      </c>
    </row>
    <row r="1218" spans="2:3" x14ac:dyDescent="0.25">
      <c r="B1218" s="206">
        <v>41741.25</v>
      </c>
      <c r="C1218" s="85">
        <v>5.15</v>
      </c>
    </row>
    <row r="1219" spans="2:3" x14ac:dyDescent="0.25">
      <c r="B1219" s="206">
        <v>41741.333333333336</v>
      </c>
      <c r="C1219" s="85">
        <v>5.15</v>
      </c>
    </row>
    <row r="1220" spans="2:3" x14ac:dyDescent="0.25">
      <c r="B1220" s="206">
        <v>41741.416666666664</v>
      </c>
      <c r="C1220" s="85">
        <v>5.15</v>
      </c>
    </row>
    <row r="1221" spans="2:3" x14ac:dyDescent="0.25">
      <c r="B1221" s="206">
        <v>41741.5</v>
      </c>
      <c r="C1221" s="85">
        <v>5.16</v>
      </c>
    </row>
    <row r="1222" spans="2:3" x14ac:dyDescent="0.25">
      <c r="B1222" s="206">
        <v>41741.583333333336</v>
      </c>
      <c r="C1222" s="85">
        <v>5.16</v>
      </c>
    </row>
    <row r="1223" spans="2:3" x14ac:dyDescent="0.25">
      <c r="B1223" s="206">
        <v>41741.666666666664</v>
      </c>
      <c r="C1223" s="85">
        <v>5.16</v>
      </c>
    </row>
    <row r="1224" spans="2:3" x14ac:dyDescent="0.25">
      <c r="B1224" s="206">
        <v>41741.75</v>
      </c>
      <c r="C1224" s="85">
        <v>5.16</v>
      </c>
    </row>
    <row r="1225" spans="2:3" x14ac:dyDescent="0.25">
      <c r="B1225" s="206">
        <v>41741.833333333336</v>
      </c>
      <c r="C1225" s="85">
        <v>5.16</v>
      </c>
    </row>
    <row r="1226" spans="2:3" x14ac:dyDescent="0.25">
      <c r="B1226" s="206">
        <v>41741.916666666664</v>
      </c>
      <c r="C1226" s="85">
        <v>5.16</v>
      </c>
    </row>
    <row r="1227" spans="2:3" x14ac:dyDescent="0.25">
      <c r="B1227" s="206">
        <v>41742</v>
      </c>
      <c r="C1227" s="85">
        <v>5.16</v>
      </c>
    </row>
    <row r="1228" spans="2:3" x14ac:dyDescent="0.25">
      <c r="B1228" s="206">
        <v>41742.083333333336</v>
      </c>
      <c r="C1228" s="85">
        <v>5.16</v>
      </c>
    </row>
    <row r="1229" spans="2:3" x14ac:dyDescent="0.25">
      <c r="B1229" s="206">
        <v>41742.166666666664</v>
      </c>
      <c r="C1229" s="85">
        <v>5.16</v>
      </c>
    </row>
    <row r="1230" spans="2:3" x14ac:dyDescent="0.25">
      <c r="B1230" s="206">
        <v>41742.25</v>
      </c>
      <c r="C1230" s="85">
        <v>5.16</v>
      </c>
    </row>
    <row r="1231" spans="2:3" x14ac:dyDescent="0.25">
      <c r="B1231" s="206">
        <v>41742.333333333336</v>
      </c>
      <c r="C1231" s="85">
        <v>5.17</v>
      </c>
    </row>
    <row r="1232" spans="2:3" x14ac:dyDescent="0.25">
      <c r="B1232" s="206">
        <v>41742.416666666664</v>
      </c>
      <c r="C1232" s="85">
        <v>5.18</v>
      </c>
    </row>
    <row r="1233" spans="2:3" x14ac:dyDescent="0.25">
      <c r="B1233" s="206">
        <v>41742.5</v>
      </c>
      <c r="C1233" s="85">
        <v>5.19</v>
      </c>
    </row>
    <row r="1234" spans="2:3" x14ac:dyDescent="0.25">
      <c r="B1234" s="206">
        <v>41742.583333333336</v>
      </c>
      <c r="C1234" s="85">
        <v>5.19</v>
      </c>
    </row>
    <row r="1235" spans="2:3" x14ac:dyDescent="0.25">
      <c r="B1235" s="206">
        <v>41742.666666666664</v>
      </c>
      <c r="C1235" s="85">
        <v>5.2</v>
      </c>
    </row>
    <row r="1236" spans="2:3" x14ac:dyDescent="0.25">
      <c r="B1236" s="206">
        <v>41742.75</v>
      </c>
      <c r="C1236" s="85">
        <v>5.2</v>
      </c>
    </row>
    <row r="1237" spans="2:3" x14ac:dyDescent="0.25">
      <c r="B1237" s="206">
        <v>41742.833333333336</v>
      </c>
      <c r="C1237" s="85">
        <v>5.19</v>
      </c>
    </row>
    <row r="1238" spans="2:3" x14ac:dyDescent="0.25">
      <c r="B1238" s="206">
        <v>41742.916666666664</v>
      </c>
      <c r="C1238" s="85">
        <v>5.19</v>
      </c>
    </row>
    <row r="1239" spans="2:3" x14ac:dyDescent="0.25">
      <c r="B1239" s="206">
        <v>41743</v>
      </c>
      <c r="C1239" s="85">
        <v>5.19</v>
      </c>
    </row>
    <row r="1240" spans="2:3" x14ac:dyDescent="0.25">
      <c r="B1240" s="206">
        <v>41743.083333333336</v>
      </c>
      <c r="C1240" s="85">
        <v>5.19</v>
      </c>
    </row>
    <row r="1241" spans="2:3" x14ac:dyDescent="0.25">
      <c r="B1241" s="206">
        <v>41743.166666666664</v>
      </c>
      <c r="C1241" s="85">
        <v>5.2</v>
      </c>
    </row>
    <row r="1242" spans="2:3" x14ac:dyDescent="0.25">
      <c r="B1242" s="206">
        <v>41743.25</v>
      </c>
      <c r="C1242" s="85">
        <v>5.2</v>
      </c>
    </row>
    <row r="1243" spans="2:3" x14ac:dyDescent="0.25">
      <c r="B1243" s="206">
        <v>41743.333333333336</v>
      </c>
      <c r="C1243" s="85">
        <v>5.21</v>
      </c>
    </row>
    <row r="1244" spans="2:3" x14ac:dyDescent="0.25">
      <c r="B1244" s="206">
        <v>41743.416666666664</v>
      </c>
      <c r="C1244" s="85">
        <v>5.21</v>
      </c>
    </row>
    <row r="1245" spans="2:3" x14ac:dyDescent="0.25">
      <c r="B1245" s="206">
        <v>41743.5</v>
      </c>
      <c r="C1245" s="85">
        <v>5.17</v>
      </c>
    </row>
    <row r="1246" spans="2:3" x14ac:dyDescent="0.25">
      <c r="B1246" s="206">
        <v>41743.583333333336</v>
      </c>
      <c r="C1246" s="85">
        <v>5.17</v>
      </c>
    </row>
    <row r="1247" spans="2:3" x14ac:dyDescent="0.25">
      <c r="B1247" s="206">
        <v>41743.666666666664</v>
      </c>
      <c r="C1247" s="85">
        <v>5.15</v>
      </c>
    </row>
    <row r="1248" spans="2:3" x14ac:dyDescent="0.25">
      <c r="B1248" s="206">
        <v>41743.75</v>
      </c>
      <c r="C1248" s="85">
        <v>5.16</v>
      </c>
    </row>
    <row r="1249" spans="2:3" x14ac:dyDescent="0.25">
      <c r="B1249" s="206">
        <v>41743.833333333336</v>
      </c>
      <c r="C1249" s="85">
        <v>5.17</v>
      </c>
    </row>
    <row r="1250" spans="2:3" x14ac:dyDescent="0.25">
      <c r="B1250" s="206">
        <v>41743.916666666664</v>
      </c>
      <c r="C1250" s="85">
        <v>5.17</v>
      </c>
    </row>
    <row r="1251" spans="2:3" x14ac:dyDescent="0.25">
      <c r="B1251" s="206">
        <v>41744</v>
      </c>
      <c r="C1251" s="85">
        <v>5.17</v>
      </c>
    </row>
    <row r="1252" spans="2:3" x14ac:dyDescent="0.25">
      <c r="B1252" s="206">
        <v>41744.083333333336</v>
      </c>
      <c r="C1252" s="85">
        <v>5.18</v>
      </c>
    </row>
    <row r="1253" spans="2:3" x14ac:dyDescent="0.25">
      <c r="B1253" s="206">
        <v>41744.166666666664</v>
      </c>
      <c r="C1253" s="85">
        <v>5.18</v>
      </c>
    </row>
    <row r="1254" spans="2:3" x14ac:dyDescent="0.25">
      <c r="B1254" s="206">
        <v>41744.25</v>
      </c>
      <c r="C1254" s="85">
        <v>5.19</v>
      </c>
    </row>
    <row r="1255" spans="2:3" x14ac:dyDescent="0.25">
      <c r="B1255" s="206">
        <v>41744.333333333336</v>
      </c>
      <c r="C1255" s="85">
        <v>5.2</v>
      </c>
    </row>
    <row r="1256" spans="2:3" x14ac:dyDescent="0.25">
      <c r="B1256" s="206">
        <v>41744.416666666664</v>
      </c>
      <c r="C1256" s="85">
        <v>5.22</v>
      </c>
    </row>
    <row r="1257" spans="2:3" x14ac:dyDescent="0.25">
      <c r="B1257" s="206">
        <v>41744.5</v>
      </c>
      <c r="C1257" s="85">
        <v>5.22</v>
      </c>
    </row>
    <row r="1258" spans="2:3" x14ac:dyDescent="0.25">
      <c r="B1258" s="206">
        <v>41744.583333333336</v>
      </c>
      <c r="C1258" s="85">
        <v>5.24</v>
      </c>
    </row>
    <row r="1259" spans="2:3" x14ac:dyDescent="0.25">
      <c r="B1259" s="206">
        <v>41744.666666666664</v>
      </c>
      <c r="C1259" s="85">
        <v>5.24</v>
      </c>
    </row>
    <row r="1260" spans="2:3" x14ac:dyDescent="0.25">
      <c r="B1260" s="206">
        <v>41744.75</v>
      </c>
      <c r="C1260" s="85">
        <v>5.24</v>
      </c>
    </row>
    <row r="1261" spans="2:3" x14ac:dyDescent="0.25">
      <c r="B1261" s="206">
        <v>41744.833333333336</v>
      </c>
      <c r="C1261" s="85">
        <v>5.24</v>
      </c>
    </row>
    <row r="1262" spans="2:3" x14ac:dyDescent="0.25">
      <c r="B1262" s="206">
        <v>41744.916666666664</v>
      </c>
      <c r="C1262" s="85">
        <v>5.27</v>
      </c>
    </row>
    <row r="1263" spans="2:3" x14ac:dyDescent="0.25">
      <c r="B1263" s="206">
        <v>41745</v>
      </c>
      <c r="C1263" s="85">
        <v>5.28</v>
      </c>
    </row>
    <row r="1264" spans="2:3" x14ac:dyDescent="0.25">
      <c r="B1264" s="206">
        <v>41745.083333333336</v>
      </c>
      <c r="C1264" s="85">
        <v>5.28</v>
      </c>
    </row>
    <row r="1265" spans="2:5" x14ac:dyDescent="0.25">
      <c r="B1265" s="206">
        <v>41745.166666666664</v>
      </c>
      <c r="C1265" s="85">
        <v>5.29</v>
      </c>
    </row>
    <row r="1266" spans="2:5" x14ac:dyDescent="0.25">
      <c r="B1266" s="206">
        <v>41745.25</v>
      </c>
      <c r="C1266" s="85">
        <v>5.31</v>
      </c>
    </row>
    <row r="1267" spans="2:5" x14ac:dyDescent="0.25">
      <c r="B1267" s="206">
        <v>41745.333333333336</v>
      </c>
      <c r="C1267" s="85">
        <v>5.33</v>
      </c>
    </row>
    <row r="1268" spans="2:5" x14ac:dyDescent="0.25">
      <c r="B1268" s="206">
        <v>41745.416666666664</v>
      </c>
      <c r="C1268" s="85">
        <v>5.37</v>
      </c>
    </row>
    <row r="1269" spans="2:5" x14ac:dyDescent="0.25">
      <c r="B1269" s="206">
        <v>41745.5</v>
      </c>
      <c r="C1269" s="85">
        <v>5.39</v>
      </c>
    </row>
    <row r="1270" spans="2:5" x14ac:dyDescent="0.25">
      <c r="B1270" s="206">
        <v>41745.583333333336</v>
      </c>
      <c r="C1270" s="85">
        <v>5.41</v>
      </c>
    </row>
    <row r="1271" spans="2:5" x14ac:dyDescent="0.25">
      <c r="B1271" s="206">
        <v>41745.666666666664</v>
      </c>
      <c r="C1271" s="85">
        <v>5.44</v>
      </c>
    </row>
    <row r="1272" spans="2:5" x14ac:dyDescent="0.25">
      <c r="B1272" s="206">
        <v>41745.75</v>
      </c>
      <c r="C1272" s="85">
        <v>5.43</v>
      </c>
    </row>
    <row r="1273" spans="2:5" x14ac:dyDescent="0.25">
      <c r="B1273" s="206">
        <v>41745.833333333336</v>
      </c>
      <c r="C1273" s="85">
        <v>5.43</v>
      </c>
    </row>
    <row r="1274" spans="2:5" x14ac:dyDescent="0.25">
      <c r="B1274" s="206">
        <v>41745.916666666664</v>
      </c>
      <c r="C1274" s="85">
        <v>5.54</v>
      </c>
    </row>
    <row r="1275" spans="2:5" x14ac:dyDescent="0.25">
      <c r="B1275" s="206">
        <v>41746</v>
      </c>
      <c r="C1275" s="85">
        <v>5.54</v>
      </c>
    </row>
    <row r="1276" spans="2:5" x14ac:dyDescent="0.25">
      <c r="B1276" s="206">
        <v>41746.083333333336</v>
      </c>
      <c r="C1276" s="85">
        <v>5.55</v>
      </c>
    </row>
    <row r="1277" spans="2:5" x14ac:dyDescent="0.25">
      <c r="B1277" s="206">
        <v>41746.166666666664</v>
      </c>
      <c r="C1277" s="85">
        <v>5.55</v>
      </c>
    </row>
    <row r="1278" spans="2:5" x14ac:dyDescent="0.25">
      <c r="B1278" s="206">
        <v>41746.25</v>
      </c>
      <c r="C1278" s="85">
        <v>5.56</v>
      </c>
    </row>
    <row r="1279" spans="2:5" x14ac:dyDescent="0.25">
      <c r="B1279" s="206">
        <v>41746.333333333336</v>
      </c>
      <c r="C1279" s="85">
        <v>5.57</v>
      </c>
    </row>
    <row r="1280" spans="2:5" x14ac:dyDescent="0.25">
      <c r="B1280" s="206">
        <v>41746.416666666664</v>
      </c>
      <c r="C1280" s="85">
        <v>5.58</v>
      </c>
      <c r="E1280" s="76">
        <v>5.58</v>
      </c>
    </row>
    <row r="1281" spans="2:3" x14ac:dyDescent="0.25">
      <c r="B1281" s="206">
        <v>41746.5</v>
      </c>
      <c r="C1281" s="85">
        <v>5.55</v>
      </c>
    </row>
    <row r="1282" spans="2:3" x14ac:dyDescent="0.25">
      <c r="B1282" s="206">
        <v>41746.583333333336</v>
      </c>
      <c r="C1282" s="85">
        <v>5.54</v>
      </c>
    </row>
    <row r="1283" spans="2:3" x14ac:dyDescent="0.25">
      <c r="B1283" s="206">
        <v>41746.666666666664</v>
      </c>
      <c r="C1283" s="85">
        <v>5.54</v>
      </c>
    </row>
    <row r="1284" spans="2:3" x14ac:dyDescent="0.25">
      <c r="B1284" s="206">
        <v>41746.75</v>
      </c>
      <c r="C1284" s="85">
        <v>5.53</v>
      </c>
    </row>
    <row r="1285" spans="2:3" x14ac:dyDescent="0.25">
      <c r="B1285" s="206">
        <v>41746.833333333336</v>
      </c>
      <c r="C1285" s="85">
        <v>5.52</v>
      </c>
    </row>
    <row r="1286" spans="2:3" x14ac:dyDescent="0.25">
      <c r="B1286" s="206">
        <v>41746.916666666664</v>
      </c>
      <c r="C1286" s="85">
        <v>5.51</v>
      </c>
    </row>
    <row r="1287" spans="2:3" x14ac:dyDescent="0.25">
      <c r="B1287" s="206">
        <v>41747</v>
      </c>
      <c r="C1287" s="85">
        <v>5.51</v>
      </c>
    </row>
    <row r="1288" spans="2:3" x14ac:dyDescent="0.25">
      <c r="B1288" s="206">
        <v>41747.083333333336</v>
      </c>
      <c r="C1288" s="85">
        <v>5.5</v>
      </c>
    </row>
    <row r="1289" spans="2:3" x14ac:dyDescent="0.25">
      <c r="B1289" s="206">
        <v>41747.166666666664</v>
      </c>
      <c r="C1289" s="85">
        <v>5.5</v>
      </c>
    </row>
    <row r="1290" spans="2:3" x14ac:dyDescent="0.25">
      <c r="B1290" s="206">
        <v>41747.25</v>
      </c>
      <c r="C1290" s="85">
        <v>5.5</v>
      </c>
    </row>
    <row r="1291" spans="2:3" x14ac:dyDescent="0.25">
      <c r="B1291" s="206">
        <v>41747.333333333336</v>
      </c>
      <c r="C1291" s="85">
        <v>5.49</v>
      </c>
    </row>
    <row r="1292" spans="2:3" x14ac:dyDescent="0.25">
      <c r="B1292" s="206">
        <v>41747.416666666664</v>
      </c>
      <c r="C1292" s="85">
        <v>5.47</v>
      </c>
    </row>
    <row r="1293" spans="2:3" x14ac:dyDescent="0.25">
      <c r="B1293" s="206">
        <v>41747.5</v>
      </c>
      <c r="C1293" s="85">
        <v>5.46</v>
      </c>
    </row>
    <row r="1294" spans="2:3" x14ac:dyDescent="0.25">
      <c r="B1294" s="206">
        <v>41747.583333333336</v>
      </c>
      <c r="C1294" s="85">
        <v>5.46</v>
      </c>
    </row>
    <row r="1295" spans="2:3" x14ac:dyDescent="0.25">
      <c r="B1295" s="206">
        <v>41747.666666666664</v>
      </c>
      <c r="C1295" s="85">
        <v>5.46</v>
      </c>
    </row>
    <row r="1296" spans="2:3" x14ac:dyDescent="0.25">
      <c r="B1296" s="206">
        <v>41747.75</v>
      </c>
      <c r="C1296" s="85">
        <v>5.45</v>
      </c>
    </row>
    <row r="1297" spans="2:4" x14ac:dyDescent="0.25">
      <c r="B1297" s="206">
        <v>41747.833333333336</v>
      </c>
      <c r="C1297" s="85">
        <v>5.45</v>
      </c>
    </row>
    <row r="1298" spans="2:4" x14ac:dyDescent="0.25">
      <c r="B1298" s="206">
        <v>41747.916666666664</v>
      </c>
      <c r="C1298" s="85">
        <v>5.44</v>
      </c>
    </row>
    <row r="1299" spans="2:4" x14ac:dyDescent="0.25">
      <c r="B1299" s="206">
        <v>41748</v>
      </c>
      <c r="C1299" s="85">
        <v>5.44</v>
      </c>
    </row>
    <row r="1300" spans="2:4" x14ac:dyDescent="0.25">
      <c r="B1300" s="206">
        <v>41748.083333333336</v>
      </c>
      <c r="C1300" s="85">
        <v>5.45</v>
      </c>
    </row>
    <row r="1301" spans="2:4" x14ac:dyDescent="0.25">
      <c r="B1301" s="206">
        <v>41748.166666666664</v>
      </c>
      <c r="C1301" s="85">
        <v>5.43</v>
      </c>
      <c r="D1301" s="76">
        <v>5.43</v>
      </c>
    </row>
    <row r="1302" spans="2:4" x14ac:dyDescent="0.25">
      <c r="B1302" s="206">
        <v>41748.25</v>
      </c>
      <c r="C1302" s="85">
        <v>5.45</v>
      </c>
    </row>
    <row r="1303" spans="2:4" x14ac:dyDescent="0.25">
      <c r="B1303" s="206">
        <v>41748.333333333336</v>
      </c>
      <c r="C1303" s="85">
        <v>5.45</v>
      </c>
    </row>
    <row r="1304" spans="2:4" x14ac:dyDescent="0.25">
      <c r="B1304" s="206">
        <v>41748.416666666664</v>
      </c>
      <c r="C1304" s="85">
        <v>5.46</v>
      </c>
    </row>
    <row r="1305" spans="2:4" x14ac:dyDescent="0.25">
      <c r="B1305" s="206">
        <v>41748.5</v>
      </c>
      <c r="C1305" s="85">
        <v>5.47</v>
      </c>
    </row>
    <row r="1306" spans="2:4" x14ac:dyDescent="0.25">
      <c r="B1306" s="206">
        <v>41748.583333333336</v>
      </c>
      <c r="C1306" s="85">
        <v>5.47</v>
      </c>
    </row>
    <row r="1307" spans="2:4" x14ac:dyDescent="0.25">
      <c r="B1307" s="206">
        <v>41748.666666666664</v>
      </c>
      <c r="C1307" s="85">
        <v>5.48</v>
      </c>
    </row>
    <row r="1308" spans="2:4" x14ac:dyDescent="0.25">
      <c r="B1308" s="206">
        <v>41748.75</v>
      </c>
      <c r="C1308" s="85">
        <v>5.47</v>
      </c>
    </row>
    <row r="1309" spans="2:4" x14ac:dyDescent="0.25">
      <c r="B1309" s="206">
        <v>41748.833333333336</v>
      </c>
      <c r="C1309" s="85">
        <v>5.47</v>
      </c>
    </row>
    <row r="1310" spans="2:4" x14ac:dyDescent="0.25">
      <c r="B1310" s="206">
        <v>41748.916666666664</v>
      </c>
      <c r="C1310" s="85">
        <v>5.45</v>
      </c>
    </row>
    <row r="1311" spans="2:4" x14ac:dyDescent="0.25">
      <c r="B1311" s="206">
        <v>41749</v>
      </c>
      <c r="C1311" s="85">
        <v>5.45</v>
      </c>
    </row>
    <row r="1312" spans="2:4" x14ac:dyDescent="0.25">
      <c r="B1312" s="206">
        <v>41749.083333333336</v>
      </c>
      <c r="C1312" s="85">
        <v>5.45</v>
      </c>
    </row>
    <row r="1313" spans="2:3" x14ac:dyDescent="0.25">
      <c r="B1313" s="206">
        <v>41749.166666666664</v>
      </c>
      <c r="C1313" s="85">
        <v>5.45</v>
      </c>
    </row>
    <row r="1314" spans="2:3" x14ac:dyDescent="0.25">
      <c r="B1314" s="206">
        <v>41749.25</v>
      </c>
      <c r="C1314" s="85">
        <v>5.45</v>
      </c>
    </row>
    <row r="1315" spans="2:3" x14ac:dyDescent="0.25">
      <c r="B1315" s="206">
        <v>41749.333333333336</v>
      </c>
      <c r="C1315" s="85">
        <v>5.45</v>
      </c>
    </row>
    <row r="1316" spans="2:3" x14ac:dyDescent="0.25">
      <c r="B1316" s="206">
        <v>41749.416666666664</v>
      </c>
      <c r="C1316" s="85">
        <v>5.46</v>
      </c>
    </row>
    <row r="1317" spans="2:3" x14ac:dyDescent="0.25">
      <c r="B1317" s="206">
        <v>41749.5</v>
      </c>
      <c r="C1317" s="85">
        <v>5.47</v>
      </c>
    </row>
    <row r="1318" spans="2:3" x14ac:dyDescent="0.25">
      <c r="B1318" s="206">
        <v>41749.583333333336</v>
      </c>
      <c r="C1318" s="85">
        <v>5.47</v>
      </c>
    </row>
    <row r="1319" spans="2:3" x14ac:dyDescent="0.25">
      <c r="B1319" s="206">
        <v>41749.666666666664</v>
      </c>
      <c r="C1319" s="85">
        <v>5.52</v>
      </c>
    </row>
    <row r="1320" spans="2:3" x14ac:dyDescent="0.25">
      <c r="B1320" s="206">
        <v>41749.75</v>
      </c>
      <c r="C1320" s="85">
        <v>5.48</v>
      </c>
    </row>
    <row r="1321" spans="2:3" x14ac:dyDescent="0.25">
      <c r="B1321" s="206">
        <v>41749.833333333336</v>
      </c>
      <c r="C1321" s="85">
        <v>5.48</v>
      </c>
    </row>
    <row r="1322" spans="2:3" x14ac:dyDescent="0.25">
      <c r="B1322" s="206">
        <v>41749.916666666664</v>
      </c>
      <c r="C1322" s="85">
        <v>5.48</v>
      </c>
    </row>
    <row r="1323" spans="2:3" x14ac:dyDescent="0.25">
      <c r="B1323" s="206">
        <v>41750</v>
      </c>
      <c r="C1323" s="85">
        <v>5.47</v>
      </c>
    </row>
    <row r="1324" spans="2:3" x14ac:dyDescent="0.25">
      <c r="B1324" s="206">
        <v>41750.083333333336</v>
      </c>
      <c r="C1324" s="85">
        <v>5.47</v>
      </c>
    </row>
    <row r="1325" spans="2:3" x14ac:dyDescent="0.25">
      <c r="B1325" s="206">
        <v>41750.166666666664</v>
      </c>
      <c r="C1325" s="85">
        <v>5.47</v>
      </c>
    </row>
    <row r="1326" spans="2:3" x14ac:dyDescent="0.25">
      <c r="B1326" s="206">
        <v>41750.25</v>
      </c>
      <c r="C1326" s="85">
        <v>5.47</v>
      </c>
    </row>
    <row r="1327" spans="2:3" x14ac:dyDescent="0.25">
      <c r="B1327" s="206">
        <v>41750.333333333336</v>
      </c>
      <c r="C1327" s="85">
        <v>5.48</v>
      </c>
    </row>
    <row r="1328" spans="2:3" x14ac:dyDescent="0.25">
      <c r="B1328" s="206">
        <v>41750.416666666664</v>
      </c>
      <c r="C1328" s="85">
        <v>5.48</v>
      </c>
    </row>
    <row r="1329" spans="2:3" x14ac:dyDescent="0.25">
      <c r="B1329" s="206">
        <v>41750.5</v>
      </c>
      <c r="C1329" s="85">
        <v>5.48</v>
      </c>
    </row>
    <row r="1330" spans="2:3" x14ac:dyDescent="0.25">
      <c r="B1330" s="206">
        <v>41750.583333333336</v>
      </c>
      <c r="C1330" s="85">
        <v>5.48</v>
      </c>
    </row>
    <row r="1331" spans="2:3" x14ac:dyDescent="0.25">
      <c r="B1331" s="206">
        <v>41750.666666666664</v>
      </c>
      <c r="C1331" s="85">
        <v>5.48</v>
      </c>
    </row>
    <row r="1332" spans="2:3" x14ac:dyDescent="0.25">
      <c r="B1332" s="206">
        <v>41750.75</v>
      </c>
      <c r="C1332" s="85">
        <v>5.48</v>
      </c>
    </row>
    <row r="1333" spans="2:3" x14ac:dyDescent="0.25">
      <c r="B1333" s="206">
        <v>41750.833333333336</v>
      </c>
      <c r="C1333" s="85">
        <v>5.47</v>
      </c>
    </row>
    <row r="1334" spans="2:3" x14ac:dyDescent="0.25">
      <c r="B1334" s="206">
        <v>41750.916666666664</v>
      </c>
      <c r="C1334" s="85">
        <v>5.47</v>
      </c>
    </row>
    <row r="1335" spans="2:3" x14ac:dyDescent="0.25">
      <c r="B1335" s="206">
        <v>41751</v>
      </c>
      <c r="C1335" s="85">
        <v>5.47</v>
      </c>
    </row>
    <row r="1336" spans="2:3" x14ac:dyDescent="0.25">
      <c r="B1336" s="206">
        <v>41751.083333333336</v>
      </c>
      <c r="C1336" s="85">
        <v>5.47</v>
      </c>
    </row>
    <row r="1337" spans="2:3" x14ac:dyDescent="0.25">
      <c r="B1337" s="206">
        <v>41751.166666666664</v>
      </c>
      <c r="C1337" s="85">
        <v>5.48</v>
      </c>
    </row>
    <row r="1338" spans="2:3" x14ac:dyDescent="0.25">
      <c r="B1338" s="206">
        <v>41751.25</v>
      </c>
      <c r="C1338" s="85">
        <v>5.48</v>
      </c>
    </row>
    <row r="1339" spans="2:3" x14ac:dyDescent="0.25">
      <c r="B1339" s="206">
        <v>41751.333333333336</v>
      </c>
      <c r="C1339" s="85">
        <v>5.49</v>
      </c>
    </row>
    <row r="1340" spans="2:3" x14ac:dyDescent="0.25">
      <c r="B1340" s="206">
        <v>41751.416666666664</v>
      </c>
      <c r="C1340" s="85">
        <v>5.49</v>
      </c>
    </row>
    <row r="1341" spans="2:3" x14ac:dyDescent="0.25">
      <c r="B1341" s="206">
        <v>41751.5</v>
      </c>
      <c r="C1341" s="85">
        <v>5.5</v>
      </c>
    </row>
    <row r="1342" spans="2:3" x14ac:dyDescent="0.25">
      <c r="B1342" s="206">
        <v>41751.583333333336</v>
      </c>
      <c r="C1342" s="85">
        <v>5.52</v>
      </c>
    </row>
    <row r="1343" spans="2:3" x14ac:dyDescent="0.25">
      <c r="B1343" s="206">
        <v>41751.666666666664</v>
      </c>
      <c r="C1343" s="85">
        <v>5.53</v>
      </c>
    </row>
    <row r="1344" spans="2:3" x14ac:dyDescent="0.25">
      <c r="B1344" s="206">
        <v>41751.75</v>
      </c>
      <c r="C1344" s="85">
        <v>5.53</v>
      </c>
    </row>
    <row r="1345" spans="2:3" x14ac:dyDescent="0.25">
      <c r="B1345" s="206">
        <v>41751.833333333336</v>
      </c>
      <c r="C1345" s="85">
        <v>5.53</v>
      </c>
    </row>
    <row r="1346" spans="2:3" x14ac:dyDescent="0.25">
      <c r="B1346" s="206">
        <v>41751.916666666664</v>
      </c>
      <c r="C1346" s="85">
        <v>5.53</v>
      </c>
    </row>
    <row r="1347" spans="2:3" x14ac:dyDescent="0.25">
      <c r="B1347" s="206">
        <v>41752</v>
      </c>
      <c r="C1347" s="85">
        <v>5.53</v>
      </c>
    </row>
    <row r="1348" spans="2:3" x14ac:dyDescent="0.25">
      <c r="B1348" s="206">
        <v>41752.083333333336</v>
      </c>
      <c r="C1348" s="85">
        <v>5.53</v>
      </c>
    </row>
    <row r="1349" spans="2:3" x14ac:dyDescent="0.25">
      <c r="B1349" s="206">
        <v>41752.166666666664</v>
      </c>
      <c r="C1349" s="85">
        <v>5.53</v>
      </c>
    </row>
    <row r="1350" spans="2:3" x14ac:dyDescent="0.25">
      <c r="B1350" s="206">
        <v>41752.25</v>
      </c>
      <c r="C1350" s="85">
        <v>5.54</v>
      </c>
    </row>
    <row r="1351" spans="2:3" x14ac:dyDescent="0.25">
      <c r="B1351" s="206">
        <v>41752.333333333336</v>
      </c>
      <c r="C1351" s="85">
        <v>5.53</v>
      </c>
    </row>
    <row r="1352" spans="2:3" x14ac:dyDescent="0.25">
      <c r="B1352" s="206">
        <v>41752.416666666664</v>
      </c>
      <c r="C1352" s="85">
        <v>5.53</v>
      </c>
    </row>
    <row r="1353" spans="2:3" x14ac:dyDescent="0.25">
      <c r="B1353" s="206">
        <v>41752.5</v>
      </c>
      <c r="C1353" s="85">
        <v>5.53</v>
      </c>
    </row>
    <row r="1354" spans="2:3" x14ac:dyDescent="0.25">
      <c r="B1354" s="206">
        <v>41752.583333333336</v>
      </c>
      <c r="C1354" s="85">
        <v>5.54</v>
      </c>
    </row>
    <row r="1355" spans="2:3" x14ac:dyDescent="0.25">
      <c r="B1355" s="206">
        <v>41752.666666666664</v>
      </c>
      <c r="C1355" s="85">
        <v>5.53</v>
      </c>
    </row>
    <row r="1356" spans="2:3" x14ac:dyDescent="0.25">
      <c r="B1356" s="206">
        <v>41752.75</v>
      </c>
      <c r="C1356" s="85">
        <v>5.52</v>
      </c>
    </row>
    <row r="1357" spans="2:3" x14ac:dyDescent="0.25">
      <c r="B1357" s="206">
        <v>41752.833333333336</v>
      </c>
      <c r="C1357" s="85">
        <v>5.47</v>
      </c>
    </row>
    <row r="1358" spans="2:3" x14ac:dyDescent="0.25">
      <c r="B1358" s="206">
        <v>41752.916666666664</v>
      </c>
      <c r="C1358" s="85">
        <v>5.46</v>
      </c>
    </row>
    <row r="1359" spans="2:3" x14ac:dyDescent="0.25">
      <c r="B1359" s="206">
        <v>41753</v>
      </c>
      <c r="C1359" s="85">
        <v>5.46</v>
      </c>
    </row>
    <row r="1360" spans="2:3" x14ac:dyDescent="0.25">
      <c r="B1360" s="206">
        <v>41753.083333333336</v>
      </c>
      <c r="C1360" s="85">
        <v>5.46</v>
      </c>
    </row>
    <row r="1361" spans="2:3" x14ac:dyDescent="0.25">
      <c r="B1361" s="206">
        <v>41753.166666666664</v>
      </c>
      <c r="C1361" s="85">
        <v>5.47</v>
      </c>
    </row>
    <row r="1362" spans="2:3" x14ac:dyDescent="0.25">
      <c r="B1362" s="206">
        <v>41753.25</v>
      </c>
      <c r="C1362" s="85">
        <v>5.47</v>
      </c>
    </row>
    <row r="1363" spans="2:3" x14ac:dyDescent="0.25">
      <c r="B1363" s="206">
        <v>41753.333333333336</v>
      </c>
      <c r="C1363" s="85">
        <v>5.47</v>
      </c>
    </row>
    <row r="1364" spans="2:3" x14ac:dyDescent="0.25">
      <c r="B1364" s="206">
        <v>41753.416666666664</v>
      </c>
      <c r="C1364" s="85">
        <v>5.46</v>
      </c>
    </row>
    <row r="1365" spans="2:3" x14ac:dyDescent="0.25">
      <c r="B1365" s="206">
        <v>41753.5</v>
      </c>
      <c r="C1365" s="85">
        <v>5.47</v>
      </c>
    </row>
    <row r="1366" spans="2:3" x14ac:dyDescent="0.25">
      <c r="B1366" s="206">
        <v>41753.583333333336</v>
      </c>
      <c r="C1366" s="85">
        <v>5.47</v>
      </c>
    </row>
    <row r="1367" spans="2:3" x14ac:dyDescent="0.25">
      <c r="B1367" s="206">
        <v>41753.666666666664</v>
      </c>
      <c r="C1367" s="85">
        <v>5.47</v>
      </c>
    </row>
    <row r="1368" spans="2:3" x14ac:dyDescent="0.25">
      <c r="B1368" s="206">
        <v>41753.75</v>
      </c>
      <c r="C1368" s="85">
        <v>5.47</v>
      </c>
    </row>
    <row r="1369" spans="2:3" x14ac:dyDescent="0.25">
      <c r="B1369" s="206">
        <v>41753.833333333336</v>
      </c>
      <c r="C1369" s="85">
        <v>5.46</v>
      </c>
    </row>
    <row r="1370" spans="2:3" x14ac:dyDescent="0.25">
      <c r="B1370" s="206">
        <v>41753.916666666664</v>
      </c>
      <c r="C1370" s="85">
        <v>5.46</v>
      </c>
    </row>
    <row r="1371" spans="2:3" x14ac:dyDescent="0.25">
      <c r="B1371" s="206">
        <v>41754</v>
      </c>
      <c r="C1371" s="85">
        <v>5.46</v>
      </c>
    </row>
    <row r="1372" spans="2:3" x14ac:dyDescent="0.25">
      <c r="B1372" s="206">
        <v>41754.083333333336</v>
      </c>
      <c r="C1372" s="85">
        <v>5.46</v>
      </c>
    </row>
    <row r="1373" spans="2:3" x14ac:dyDescent="0.25">
      <c r="B1373" s="206">
        <v>41754.166666666664</v>
      </c>
      <c r="C1373" s="85">
        <v>5.47</v>
      </c>
    </row>
    <row r="1374" spans="2:3" x14ac:dyDescent="0.25">
      <c r="B1374" s="206">
        <v>41754.25</v>
      </c>
      <c r="C1374" s="85">
        <v>5.48</v>
      </c>
    </row>
    <row r="1375" spans="2:3" x14ac:dyDescent="0.25">
      <c r="B1375" s="206">
        <v>41754.333333333336</v>
      </c>
      <c r="C1375" s="85">
        <v>5.5</v>
      </c>
    </row>
    <row r="1376" spans="2:3" x14ac:dyDescent="0.25">
      <c r="B1376" s="206">
        <v>41754.416666666664</v>
      </c>
      <c r="C1376" s="85">
        <v>5.51</v>
      </c>
    </row>
    <row r="1377" spans="2:3" x14ac:dyDescent="0.25">
      <c r="B1377" s="206">
        <v>41754.5</v>
      </c>
      <c r="C1377" s="85">
        <v>5.51</v>
      </c>
    </row>
    <row r="1378" spans="2:3" x14ac:dyDescent="0.25">
      <c r="B1378" s="206">
        <v>41754.583333333336</v>
      </c>
      <c r="C1378" s="85">
        <v>5.55</v>
      </c>
    </row>
    <row r="1379" spans="2:3" x14ac:dyDescent="0.25">
      <c r="B1379" s="206">
        <v>41754.666666666664</v>
      </c>
      <c r="C1379" s="85">
        <v>5.55</v>
      </c>
    </row>
    <row r="1380" spans="2:3" x14ac:dyDescent="0.25">
      <c r="B1380" s="206">
        <v>41754.75</v>
      </c>
      <c r="C1380" s="85">
        <v>5.56</v>
      </c>
    </row>
    <row r="1381" spans="2:3" x14ac:dyDescent="0.25">
      <c r="B1381" s="206">
        <v>41754.833333333336</v>
      </c>
      <c r="C1381" s="85">
        <v>5.55</v>
      </c>
    </row>
    <row r="1382" spans="2:3" x14ac:dyDescent="0.25">
      <c r="B1382" s="206">
        <v>41754.916666666664</v>
      </c>
      <c r="C1382" s="85">
        <v>5.55</v>
      </c>
    </row>
    <row r="1383" spans="2:3" x14ac:dyDescent="0.25">
      <c r="B1383" s="206">
        <v>41755</v>
      </c>
      <c r="C1383" s="85">
        <v>5.54</v>
      </c>
    </row>
    <row r="1384" spans="2:3" x14ac:dyDescent="0.25">
      <c r="B1384" s="206">
        <v>41755.083333333336</v>
      </c>
      <c r="C1384" s="85">
        <v>5.53</v>
      </c>
    </row>
    <row r="1385" spans="2:3" x14ac:dyDescent="0.25">
      <c r="B1385" s="206">
        <v>41755.166666666664</v>
      </c>
      <c r="C1385" s="85">
        <v>5.53</v>
      </c>
    </row>
    <row r="1386" spans="2:3" x14ac:dyDescent="0.25">
      <c r="B1386" s="206">
        <v>41755.25</v>
      </c>
      <c r="C1386" s="85">
        <v>5.53</v>
      </c>
    </row>
    <row r="1387" spans="2:3" x14ac:dyDescent="0.25">
      <c r="B1387" s="206">
        <v>41755.333333333336</v>
      </c>
      <c r="C1387" s="85">
        <v>5.53</v>
      </c>
    </row>
    <row r="1388" spans="2:3" x14ac:dyDescent="0.25">
      <c r="B1388" s="206">
        <v>41755.416666666664</v>
      </c>
      <c r="C1388" s="85">
        <v>5.55</v>
      </c>
    </row>
    <row r="1389" spans="2:3" x14ac:dyDescent="0.25">
      <c r="B1389" s="206">
        <v>41755.5</v>
      </c>
      <c r="C1389" s="85">
        <v>5.54</v>
      </c>
    </row>
    <row r="1390" spans="2:3" x14ac:dyDescent="0.25">
      <c r="B1390" s="206">
        <v>41755.583333333336</v>
      </c>
      <c r="C1390" s="85">
        <v>5.54</v>
      </c>
    </row>
    <row r="1391" spans="2:3" x14ac:dyDescent="0.25">
      <c r="B1391" s="206">
        <v>41755.666666666664</v>
      </c>
      <c r="C1391" s="85">
        <v>5.53</v>
      </c>
    </row>
    <row r="1392" spans="2:3" x14ac:dyDescent="0.25">
      <c r="B1392" s="206">
        <v>41755.75</v>
      </c>
      <c r="C1392" s="85">
        <v>5.54</v>
      </c>
    </row>
    <row r="1393" spans="2:3" x14ac:dyDescent="0.25">
      <c r="B1393" s="206">
        <v>41755.833333333336</v>
      </c>
      <c r="C1393" s="85">
        <v>5.55</v>
      </c>
    </row>
    <row r="1394" spans="2:3" x14ac:dyDescent="0.25">
      <c r="B1394" s="206">
        <v>41755.916666666664</v>
      </c>
      <c r="C1394" s="85">
        <v>5.55</v>
      </c>
    </row>
    <row r="1395" spans="2:3" x14ac:dyDescent="0.25">
      <c r="B1395" s="206">
        <v>41756</v>
      </c>
      <c r="C1395" s="85">
        <v>5.55</v>
      </c>
    </row>
    <row r="1396" spans="2:3" x14ac:dyDescent="0.25">
      <c r="B1396" s="206">
        <v>41756.083333333336</v>
      </c>
      <c r="C1396" s="85">
        <v>5.55</v>
      </c>
    </row>
    <row r="1397" spans="2:3" x14ac:dyDescent="0.25">
      <c r="B1397" s="206">
        <v>41756.166666666664</v>
      </c>
      <c r="C1397" s="85">
        <v>5.55</v>
      </c>
    </row>
    <row r="1398" spans="2:3" x14ac:dyDescent="0.25">
      <c r="B1398" s="206">
        <v>41756.25</v>
      </c>
      <c r="C1398" s="85">
        <v>5.55</v>
      </c>
    </row>
    <row r="1399" spans="2:3" x14ac:dyDescent="0.25">
      <c r="B1399" s="206">
        <v>41756.333333333336</v>
      </c>
      <c r="C1399" s="85">
        <v>5.55</v>
      </c>
    </row>
    <row r="1400" spans="2:3" x14ac:dyDescent="0.25">
      <c r="B1400" s="206">
        <v>41756.416666666664</v>
      </c>
      <c r="C1400" s="85">
        <v>5.56</v>
      </c>
    </row>
    <row r="1401" spans="2:3" x14ac:dyDescent="0.25">
      <c r="B1401" s="206">
        <v>41756.5</v>
      </c>
      <c r="C1401" s="85">
        <v>5.56</v>
      </c>
    </row>
    <row r="1402" spans="2:3" x14ac:dyDescent="0.25">
      <c r="B1402" s="206">
        <v>41756.583333333336</v>
      </c>
      <c r="C1402" s="85">
        <v>5.56</v>
      </c>
    </row>
    <row r="1403" spans="2:3" x14ac:dyDescent="0.25">
      <c r="B1403" s="206">
        <v>41756.666666666664</v>
      </c>
      <c r="C1403" s="85">
        <v>5.56</v>
      </c>
    </row>
    <row r="1404" spans="2:3" x14ac:dyDescent="0.25">
      <c r="B1404" s="206">
        <v>41756.75</v>
      </c>
      <c r="C1404" s="85">
        <v>5.57</v>
      </c>
    </row>
    <row r="1405" spans="2:3" x14ac:dyDescent="0.25">
      <c r="B1405" s="206">
        <v>41756.833333333336</v>
      </c>
      <c r="C1405" s="85">
        <v>5.57</v>
      </c>
    </row>
    <row r="1406" spans="2:3" x14ac:dyDescent="0.25">
      <c r="B1406" s="206">
        <v>41756.916666666664</v>
      </c>
      <c r="C1406" s="85">
        <v>5.57</v>
      </c>
    </row>
    <row r="1407" spans="2:3" x14ac:dyDescent="0.25">
      <c r="B1407" s="206">
        <v>41757</v>
      </c>
      <c r="C1407" s="85">
        <v>5.57</v>
      </c>
    </row>
    <row r="1408" spans="2:3" x14ac:dyDescent="0.25">
      <c r="B1408" s="206">
        <v>41757.083333333336</v>
      </c>
      <c r="C1408" s="85">
        <v>5.57</v>
      </c>
    </row>
    <row r="1409" spans="2:3" x14ac:dyDescent="0.25">
      <c r="B1409" s="206">
        <v>41757.166666666664</v>
      </c>
      <c r="C1409" s="85">
        <v>5.57</v>
      </c>
    </row>
    <row r="1410" spans="2:3" x14ac:dyDescent="0.25">
      <c r="B1410" s="206">
        <v>41757.25</v>
      </c>
      <c r="C1410" s="85">
        <v>5.59</v>
      </c>
    </row>
    <row r="1411" spans="2:3" x14ac:dyDescent="0.25">
      <c r="B1411" s="206">
        <v>41757.333333333336</v>
      </c>
      <c r="C1411" s="85">
        <v>5.59</v>
      </c>
    </row>
    <row r="1412" spans="2:3" x14ac:dyDescent="0.25">
      <c r="B1412" s="206">
        <v>41757.416666666664</v>
      </c>
      <c r="C1412" s="85">
        <v>5.59</v>
      </c>
    </row>
    <row r="1413" spans="2:3" x14ac:dyDescent="0.25">
      <c r="B1413" s="206">
        <v>41757.5</v>
      </c>
      <c r="C1413" s="85">
        <v>5.6</v>
      </c>
    </row>
    <row r="1414" spans="2:3" x14ac:dyDescent="0.25">
      <c r="B1414" s="206">
        <v>41757.583333333336</v>
      </c>
      <c r="C1414" s="85">
        <v>5.6</v>
      </c>
    </row>
    <row r="1415" spans="2:3" x14ac:dyDescent="0.25">
      <c r="B1415" s="206">
        <v>41757.666666666664</v>
      </c>
      <c r="C1415" s="85">
        <v>5.61</v>
      </c>
    </row>
    <row r="1416" spans="2:3" x14ac:dyDescent="0.25">
      <c r="B1416" s="206">
        <v>41757.75</v>
      </c>
      <c r="C1416" s="85">
        <v>5.61</v>
      </c>
    </row>
    <row r="1417" spans="2:3" x14ac:dyDescent="0.25">
      <c r="B1417" s="206">
        <v>41757.833333333336</v>
      </c>
      <c r="C1417" s="85">
        <v>5.61</v>
      </c>
    </row>
    <row r="1418" spans="2:3" x14ac:dyDescent="0.25">
      <c r="B1418" s="206">
        <v>41757.916666666664</v>
      </c>
      <c r="C1418" s="85">
        <v>5.63</v>
      </c>
    </row>
    <row r="1419" spans="2:3" x14ac:dyDescent="0.25">
      <c r="B1419" s="206">
        <v>41758</v>
      </c>
      <c r="C1419" s="85">
        <v>5.63</v>
      </c>
    </row>
    <row r="1420" spans="2:3" x14ac:dyDescent="0.25">
      <c r="B1420" s="206">
        <v>41758.083333333336</v>
      </c>
      <c r="C1420" s="85">
        <v>5.63</v>
      </c>
    </row>
    <row r="1421" spans="2:3" x14ac:dyDescent="0.25">
      <c r="B1421" s="206">
        <v>41758.166666666664</v>
      </c>
      <c r="C1421" s="85">
        <v>5.64</v>
      </c>
    </row>
    <row r="1422" spans="2:3" x14ac:dyDescent="0.25">
      <c r="B1422" s="206">
        <v>41758.25</v>
      </c>
      <c r="C1422" s="85">
        <v>5.65</v>
      </c>
    </row>
    <row r="1423" spans="2:3" x14ac:dyDescent="0.25">
      <c r="B1423" s="206">
        <v>41758.333333333336</v>
      </c>
      <c r="C1423" s="85">
        <v>5.65</v>
      </c>
    </row>
    <row r="1424" spans="2:3" x14ac:dyDescent="0.25">
      <c r="B1424" s="206">
        <v>41758.416666666664</v>
      </c>
      <c r="C1424" s="85">
        <v>5.65</v>
      </c>
    </row>
    <row r="1425" spans="2:5" x14ac:dyDescent="0.25">
      <c r="B1425" s="206">
        <v>41758.5</v>
      </c>
      <c r="C1425" s="85">
        <v>5.66</v>
      </c>
    </row>
    <row r="1426" spans="2:5" x14ac:dyDescent="0.25">
      <c r="B1426" s="206">
        <v>41758.583333333336</v>
      </c>
      <c r="C1426" s="85">
        <v>5.65</v>
      </c>
    </row>
    <row r="1427" spans="2:5" x14ac:dyDescent="0.25">
      <c r="B1427" s="206">
        <v>41758.666666666664</v>
      </c>
      <c r="C1427" s="85">
        <v>5.62</v>
      </c>
    </row>
    <row r="1428" spans="2:5" x14ac:dyDescent="0.25">
      <c r="B1428" s="206">
        <v>41758.75</v>
      </c>
      <c r="C1428" s="85">
        <v>5.62</v>
      </c>
    </row>
    <row r="1429" spans="2:5" x14ac:dyDescent="0.25">
      <c r="B1429" s="206">
        <v>41758.833333333336</v>
      </c>
      <c r="C1429" s="85">
        <v>5.66</v>
      </c>
    </row>
    <row r="1430" spans="2:5" x14ac:dyDescent="0.25">
      <c r="B1430" s="206">
        <v>41758.916666666664</v>
      </c>
      <c r="C1430" s="85">
        <v>5.67</v>
      </c>
    </row>
    <row r="1431" spans="2:5" x14ac:dyDescent="0.25">
      <c r="B1431" s="206">
        <v>41759</v>
      </c>
      <c r="C1431" s="85">
        <v>5.67</v>
      </c>
    </row>
    <row r="1432" spans="2:5" x14ac:dyDescent="0.25">
      <c r="B1432" s="206">
        <v>41759.083333333336</v>
      </c>
      <c r="C1432" s="85">
        <v>5.68</v>
      </c>
    </row>
    <row r="1433" spans="2:5" x14ac:dyDescent="0.25">
      <c r="B1433" s="206">
        <v>41759.166666666664</v>
      </c>
      <c r="C1433" s="85">
        <v>5.69</v>
      </c>
    </row>
    <row r="1434" spans="2:5" x14ac:dyDescent="0.25">
      <c r="B1434" s="206">
        <v>41759.25</v>
      </c>
      <c r="C1434" s="85">
        <v>5.71</v>
      </c>
    </row>
    <row r="1435" spans="2:5" x14ac:dyDescent="0.25">
      <c r="B1435" s="206">
        <v>41759.333333333336</v>
      </c>
      <c r="C1435" s="85">
        <v>5.73</v>
      </c>
    </row>
    <row r="1436" spans="2:5" x14ac:dyDescent="0.25">
      <c r="B1436" s="206">
        <v>41759.416666666664</v>
      </c>
      <c r="C1436" s="85">
        <v>5.75</v>
      </c>
    </row>
    <row r="1437" spans="2:5" x14ac:dyDescent="0.25">
      <c r="B1437" s="206">
        <v>41759.5</v>
      </c>
      <c r="C1437" s="85">
        <v>5.77</v>
      </c>
      <c r="E1437" s="76">
        <v>5.77</v>
      </c>
    </row>
    <row r="1438" spans="2:5" x14ac:dyDescent="0.25">
      <c r="B1438" s="206">
        <v>41759.583333333336</v>
      </c>
      <c r="C1438" s="85">
        <v>5.38</v>
      </c>
    </row>
    <row r="1439" spans="2:5" x14ac:dyDescent="0.25">
      <c r="B1439" s="206">
        <v>41759.666666666664</v>
      </c>
      <c r="C1439" s="85">
        <v>5.37</v>
      </c>
    </row>
    <row r="1440" spans="2:5" x14ac:dyDescent="0.25">
      <c r="B1440" s="206">
        <v>41759.75</v>
      </c>
      <c r="C1440" s="85">
        <v>5.39</v>
      </c>
    </row>
    <row r="1441" spans="2:3" x14ac:dyDescent="0.25">
      <c r="B1441" s="206">
        <v>41759.833333333336</v>
      </c>
      <c r="C1441" s="85">
        <v>5.39</v>
      </c>
    </row>
    <row r="1442" spans="2:3" x14ac:dyDescent="0.25">
      <c r="B1442" s="206">
        <v>41759.916666666664</v>
      </c>
      <c r="C1442" s="85">
        <v>5.39</v>
      </c>
    </row>
    <row r="1443" spans="2:3" x14ac:dyDescent="0.25">
      <c r="B1443" s="206">
        <v>41760</v>
      </c>
      <c r="C1443" s="85">
        <v>5.39</v>
      </c>
    </row>
    <row r="1444" spans="2:3" x14ac:dyDescent="0.25">
      <c r="B1444" s="206">
        <v>41760.083333333336</v>
      </c>
      <c r="C1444" s="85">
        <v>5.39</v>
      </c>
    </row>
    <row r="1445" spans="2:3" x14ac:dyDescent="0.25">
      <c r="B1445" s="206">
        <v>41760.166666666664</v>
      </c>
      <c r="C1445" s="85">
        <v>5.39</v>
      </c>
    </row>
    <row r="1446" spans="2:3" x14ac:dyDescent="0.25">
      <c r="B1446" s="206">
        <v>41760.25</v>
      </c>
      <c r="C1446" s="85">
        <v>5.4</v>
      </c>
    </row>
    <row r="1447" spans="2:3" x14ac:dyDescent="0.25">
      <c r="B1447" s="206">
        <v>41760.333333333336</v>
      </c>
      <c r="C1447" s="85">
        <v>5.41</v>
      </c>
    </row>
    <row r="1448" spans="2:3" x14ac:dyDescent="0.25">
      <c r="B1448" s="206">
        <v>41760.416666666664</v>
      </c>
      <c r="C1448" s="85">
        <v>5.42</v>
      </c>
    </row>
    <row r="1449" spans="2:3" x14ac:dyDescent="0.25">
      <c r="B1449" s="206">
        <v>41760.5</v>
      </c>
      <c r="C1449" s="85">
        <v>5.44</v>
      </c>
    </row>
    <row r="1450" spans="2:3" x14ac:dyDescent="0.25">
      <c r="B1450" s="206">
        <v>41760.583333333336</v>
      </c>
      <c r="C1450" s="85">
        <v>5.43</v>
      </c>
    </row>
    <row r="1451" spans="2:3" x14ac:dyDescent="0.25">
      <c r="B1451" s="206">
        <v>41760.666666666664</v>
      </c>
      <c r="C1451" s="85">
        <v>5.44</v>
      </c>
    </row>
    <row r="1452" spans="2:3" x14ac:dyDescent="0.25">
      <c r="B1452" s="206">
        <v>41760.75</v>
      </c>
      <c r="C1452" s="85">
        <v>5.33</v>
      </c>
    </row>
    <row r="1453" spans="2:3" x14ac:dyDescent="0.25">
      <c r="B1453" s="206">
        <v>41760.833333333336</v>
      </c>
      <c r="C1453" s="85">
        <v>5.31</v>
      </c>
    </row>
    <row r="1454" spans="2:3" x14ac:dyDescent="0.25">
      <c r="B1454" s="206">
        <v>41760.916666666664</v>
      </c>
      <c r="C1454" s="85">
        <v>5.31</v>
      </c>
    </row>
    <row r="1455" spans="2:3" x14ac:dyDescent="0.25">
      <c r="B1455" s="206">
        <v>41761</v>
      </c>
      <c r="C1455" s="85">
        <v>5.3</v>
      </c>
    </row>
    <row r="1456" spans="2:3" x14ac:dyDescent="0.25">
      <c r="B1456" s="206">
        <v>41761.083333333336</v>
      </c>
      <c r="C1456" s="85">
        <v>5.29</v>
      </c>
    </row>
    <row r="1457" spans="2:3" x14ac:dyDescent="0.25">
      <c r="B1457" s="206">
        <v>41761.166666666664</v>
      </c>
      <c r="C1457" s="85">
        <v>5.29</v>
      </c>
    </row>
    <row r="1458" spans="2:3" x14ac:dyDescent="0.25">
      <c r="B1458" s="206">
        <v>41761.25</v>
      </c>
      <c r="C1458" s="85">
        <v>5.29</v>
      </c>
    </row>
    <row r="1459" spans="2:3" x14ac:dyDescent="0.25">
      <c r="B1459" s="206">
        <v>41761.333333333336</v>
      </c>
      <c r="C1459" s="85">
        <v>5.29</v>
      </c>
    </row>
    <row r="1460" spans="2:3" x14ac:dyDescent="0.25">
      <c r="B1460" s="206">
        <v>41761.416666666664</v>
      </c>
      <c r="C1460" s="85">
        <v>5.29</v>
      </c>
    </row>
    <row r="1461" spans="2:3" x14ac:dyDescent="0.25">
      <c r="B1461" s="206">
        <v>41761.5</v>
      </c>
      <c r="C1461" s="85">
        <v>5.29</v>
      </c>
    </row>
    <row r="1462" spans="2:3" x14ac:dyDescent="0.25">
      <c r="B1462" s="206">
        <v>41761.583333333336</v>
      </c>
      <c r="C1462" s="85">
        <v>5.29</v>
      </c>
    </row>
    <row r="1463" spans="2:3" x14ac:dyDescent="0.25">
      <c r="B1463" s="206">
        <v>41761.666666666664</v>
      </c>
      <c r="C1463" s="85">
        <v>5.31</v>
      </c>
    </row>
    <row r="1464" spans="2:3" x14ac:dyDescent="0.25">
      <c r="B1464" s="206">
        <v>41761.75</v>
      </c>
      <c r="C1464" s="85">
        <v>5.31</v>
      </c>
    </row>
    <row r="1465" spans="2:3" x14ac:dyDescent="0.25">
      <c r="B1465" s="206">
        <v>41761.833333333336</v>
      </c>
      <c r="C1465" s="85">
        <v>5.31</v>
      </c>
    </row>
    <row r="1466" spans="2:3" x14ac:dyDescent="0.25">
      <c r="B1466" s="206">
        <v>41761.916666666664</v>
      </c>
      <c r="C1466" s="85">
        <v>5.3</v>
      </c>
    </row>
    <row r="1467" spans="2:3" x14ac:dyDescent="0.25">
      <c r="B1467" s="206">
        <v>41762</v>
      </c>
      <c r="C1467" s="85">
        <v>5.3</v>
      </c>
    </row>
    <row r="1468" spans="2:3" x14ac:dyDescent="0.25">
      <c r="B1468" s="206">
        <v>41762.083333333336</v>
      </c>
      <c r="C1468" s="85">
        <v>5.29</v>
      </c>
    </row>
    <row r="1469" spans="2:3" x14ac:dyDescent="0.25">
      <c r="B1469" s="206">
        <v>41762.166666666664</v>
      </c>
      <c r="C1469" s="85">
        <v>5.29</v>
      </c>
    </row>
    <row r="1470" spans="2:3" x14ac:dyDescent="0.25">
      <c r="B1470" s="206">
        <v>41762.25</v>
      </c>
      <c r="C1470" s="85">
        <v>5.29</v>
      </c>
    </row>
    <row r="1471" spans="2:3" x14ac:dyDescent="0.25">
      <c r="B1471" s="206">
        <v>41762.333333333336</v>
      </c>
      <c r="C1471" s="85">
        <v>5.3</v>
      </c>
    </row>
    <row r="1472" spans="2:3" x14ac:dyDescent="0.25">
      <c r="B1472" s="206">
        <v>41762.416666666664</v>
      </c>
      <c r="C1472" s="85">
        <v>5.32</v>
      </c>
    </row>
    <row r="1473" spans="2:3" x14ac:dyDescent="0.25">
      <c r="B1473" s="206">
        <v>41762.5</v>
      </c>
      <c r="C1473" s="85">
        <v>5.33</v>
      </c>
    </row>
    <row r="1474" spans="2:3" x14ac:dyDescent="0.25">
      <c r="B1474" s="206">
        <v>41762.583333333336</v>
      </c>
      <c r="C1474" s="85">
        <v>5.32</v>
      </c>
    </row>
    <row r="1475" spans="2:3" x14ac:dyDescent="0.25">
      <c r="B1475" s="206">
        <v>41762.666666666664</v>
      </c>
      <c r="C1475" s="85">
        <v>5.33</v>
      </c>
    </row>
    <row r="1476" spans="2:3" x14ac:dyDescent="0.25">
      <c r="B1476" s="206">
        <v>41762.75</v>
      </c>
      <c r="C1476" s="85">
        <v>5.33</v>
      </c>
    </row>
    <row r="1477" spans="2:3" x14ac:dyDescent="0.25">
      <c r="B1477" s="206">
        <v>41762.833333333336</v>
      </c>
      <c r="C1477" s="85">
        <v>5.32</v>
      </c>
    </row>
    <row r="1478" spans="2:3" x14ac:dyDescent="0.25">
      <c r="B1478" s="206">
        <v>41762.916666666664</v>
      </c>
      <c r="C1478" s="85">
        <v>5.3</v>
      </c>
    </row>
    <row r="1479" spans="2:3" x14ac:dyDescent="0.25">
      <c r="B1479" s="206">
        <v>41763</v>
      </c>
      <c r="C1479" s="85">
        <v>5.3</v>
      </c>
    </row>
    <row r="1480" spans="2:3" x14ac:dyDescent="0.25">
      <c r="B1480" s="206">
        <v>41763.083333333336</v>
      </c>
      <c r="C1480" s="85">
        <v>5.29</v>
      </c>
    </row>
    <row r="1481" spans="2:3" x14ac:dyDescent="0.25">
      <c r="B1481" s="206">
        <v>41763.166666666664</v>
      </c>
      <c r="C1481" s="85">
        <v>5.29</v>
      </c>
    </row>
    <row r="1482" spans="2:3" x14ac:dyDescent="0.25">
      <c r="B1482" s="206">
        <v>41763.25</v>
      </c>
      <c r="C1482" s="85">
        <v>5.29</v>
      </c>
    </row>
    <row r="1483" spans="2:3" x14ac:dyDescent="0.25">
      <c r="B1483" s="206">
        <v>41763.333333333336</v>
      </c>
      <c r="C1483" s="85">
        <v>5.3</v>
      </c>
    </row>
    <row r="1484" spans="2:3" x14ac:dyDescent="0.25">
      <c r="B1484" s="206">
        <v>41763.416666666664</v>
      </c>
      <c r="C1484" s="85">
        <v>5.29</v>
      </c>
    </row>
    <row r="1485" spans="2:3" x14ac:dyDescent="0.25">
      <c r="B1485" s="206">
        <v>41763.5</v>
      </c>
      <c r="C1485" s="85">
        <v>5.29</v>
      </c>
    </row>
    <row r="1486" spans="2:3" x14ac:dyDescent="0.25">
      <c r="B1486" s="206">
        <v>41763.583333333336</v>
      </c>
      <c r="C1486" s="85">
        <v>5.29</v>
      </c>
    </row>
    <row r="1487" spans="2:3" x14ac:dyDescent="0.25">
      <c r="B1487" s="206">
        <v>41763.666666666664</v>
      </c>
      <c r="C1487" s="85">
        <v>5.29</v>
      </c>
    </row>
    <row r="1488" spans="2:3" x14ac:dyDescent="0.25">
      <c r="B1488" s="206">
        <v>41763.75</v>
      </c>
      <c r="C1488" s="85">
        <v>5.3</v>
      </c>
    </row>
    <row r="1489" spans="2:4" x14ac:dyDescent="0.25">
      <c r="B1489" s="206">
        <v>41763.833333333336</v>
      </c>
      <c r="C1489" s="85">
        <v>5.29</v>
      </c>
    </row>
    <row r="1490" spans="2:4" x14ac:dyDescent="0.25">
      <c r="B1490" s="206">
        <v>41763.916666666664</v>
      </c>
      <c r="C1490" s="85">
        <v>5.29</v>
      </c>
    </row>
    <row r="1491" spans="2:4" x14ac:dyDescent="0.25">
      <c r="B1491" s="206">
        <v>41764</v>
      </c>
      <c r="C1491" s="85">
        <v>5.29</v>
      </c>
    </row>
    <row r="1492" spans="2:4" x14ac:dyDescent="0.25">
      <c r="B1492" s="206">
        <v>41764.083333333336</v>
      </c>
      <c r="C1492" s="85">
        <v>5.28</v>
      </c>
      <c r="D1492" s="76">
        <v>5.28</v>
      </c>
    </row>
    <row r="1493" spans="2:4" x14ac:dyDescent="0.25">
      <c r="B1493" s="206">
        <v>41764.166666666664</v>
      </c>
      <c r="C1493" s="85">
        <v>5.28</v>
      </c>
    </row>
    <row r="1494" spans="2:4" x14ac:dyDescent="0.25">
      <c r="B1494" s="206">
        <v>41764.25</v>
      </c>
      <c r="C1494" s="85">
        <v>5.28</v>
      </c>
    </row>
    <row r="1495" spans="2:4" x14ac:dyDescent="0.25">
      <c r="B1495" s="206">
        <v>41764.333333333336</v>
      </c>
      <c r="C1495" s="85">
        <v>5.29</v>
      </c>
    </row>
    <row r="1496" spans="2:4" x14ac:dyDescent="0.25">
      <c r="B1496" s="206">
        <v>41764.416666666664</v>
      </c>
      <c r="C1496" s="85">
        <v>5.29</v>
      </c>
    </row>
    <row r="1497" spans="2:4" x14ac:dyDescent="0.25">
      <c r="B1497" s="206">
        <v>41764.5</v>
      </c>
      <c r="C1497" s="85">
        <v>5.29</v>
      </c>
    </row>
    <row r="1498" spans="2:4" x14ac:dyDescent="0.25">
      <c r="B1498" s="206">
        <v>41764.583333333336</v>
      </c>
      <c r="C1498" s="85">
        <v>5.29</v>
      </c>
    </row>
    <row r="1499" spans="2:4" x14ac:dyDescent="0.25">
      <c r="B1499" s="206">
        <v>41764.666666666664</v>
      </c>
      <c r="C1499" s="85">
        <v>5.29</v>
      </c>
    </row>
    <row r="1500" spans="2:4" x14ac:dyDescent="0.25">
      <c r="B1500" s="206">
        <v>41764.75</v>
      </c>
      <c r="C1500" s="85">
        <v>5.38</v>
      </c>
    </row>
    <row r="1501" spans="2:4" x14ac:dyDescent="0.25">
      <c r="B1501" s="206">
        <v>41764.833333333336</v>
      </c>
      <c r="C1501" s="85">
        <v>5.39</v>
      </c>
    </row>
    <row r="1502" spans="2:4" x14ac:dyDescent="0.25">
      <c r="B1502" s="206">
        <v>41764.916666666664</v>
      </c>
      <c r="C1502" s="85">
        <v>5.39</v>
      </c>
    </row>
    <row r="1503" spans="2:4" x14ac:dyDescent="0.25">
      <c r="B1503" s="206">
        <v>41765</v>
      </c>
      <c r="C1503" s="85">
        <v>5.39</v>
      </c>
    </row>
    <row r="1504" spans="2:4" x14ac:dyDescent="0.25">
      <c r="B1504" s="206">
        <v>41765.083333333336</v>
      </c>
      <c r="C1504" s="85">
        <v>5.39</v>
      </c>
    </row>
    <row r="1505" spans="2:5" x14ac:dyDescent="0.25">
      <c r="B1505" s="206">
        <v>41765.166666666664</v>
      </c>
      <c r="C1505" s="85">
        <v>5.4</v>
      </c>
    </row>
    <row r="1506" spans="2:5" x14ac:dyDescent="0.25">
      <c r="B1506" s="206">
        <v>41765.25</v>
      </c>
      <c r="C1506" s="85">
        <v>5.41</v>
      </c>
    </row>
    <row r="1507" spans="2:5" x14ac:dyDescent="0.25">
      <c r="B1507" s="206">
        <v>41765.333333333336</v>
      </c>
      <c r="C1507" s="85">
        <v>5.41</v>
      </c>
    </row>
    <row r="1508" spans="2:5" x14ac:dyDescent="0.25">
      <c r="B1508" s="206">
        <v>41765.416666666664</v>
      </c>
      <c r="C1508" s="85">
        <v>5.42</v>
      </c>
    </row>
    <row r="1509" spans="2:5" x14ac:dyDescent="0.25">
      <c r="B1509" s="206">
        <v>41765.5</v>
      </c>
      <c r="C1509" s="85">
        <v>5.57</v>
      </c>
      <c r="E1509" s="76">
        <v>5.57</v>
      </c>
    </row>
    <row r="1510" spans="2:5" x14ac:dyDescent="0.25">
      <c r="B1510" s="206">
        <v>41765.583333333336</v>
      </c>
      <c r="C1510" s="85">
        <v>5.47</v>
      </c>
    </row>
    <row r="1511" spans="2:5" x14ac:dyDescent="0.25">
      <c r="B1511" s="206">
        <v>41765.666666666664</v>
      </c>
      <c r="C1511" s="85">
        <v>5.47</v>
      </c>
    </row>
    <row r="1512" spans="2:5" x14ac:dyDescent="0.25">
      <c r="B1512" s="206">
        <v>41765.75</v>
      </c>
      <c r="C1512" s="85">
        <v>5.47</v>
      </c>
    </row>
    <row r="1513" spans="2:5" x14ac:dyDescent="0.25">
      <c r="B1513" s="206">
        <v>41765.833333333336</v>
      </c>
      <c r="C1513" s="85">
        <v>5.47</v>
      </c>
    </row>
    <row r="1514" spans="2:5" x14ac:dyDescent="0.25">
      <c r="B1514" s="206">
        <v>41765.916666666664</v>
      </c>
      <c r="C1514" s="85">
        <v>5.48</v>
      </c>
    </row>
    <row r="1515" spans="2:5" x14ac:dyDescent="0.25">
      <c r="B1515" s="206">
        <v>41766</v>
      </c>
      <c r="C1515" s="85">
        <v>5.49</v>
      </c>
    </row>
    <row r="1516" spans="2:5" x14ac:dyDescent="0.25">
      <c r="B1516" s="206">
        <v>41766.083333333336</v>
      </c>
      <c r="C1516" s="85">
        <v>5.49</v>
      </c>
    </row>
    <row r="1517" spans="2:5" x14ac:dyDescent="0.25">
      <c r="B1517" s="206">
        <v>41766.166666666664</v>
      </c>
      <c r="C1517" s="85">
        <v>5.49</v>
      </c>
    </row>
    <row r="1518" spans="2:5" x14ac:dyDescent="0.25">
      <c r="B1518" s="206">
        <v>41766.25</v>
      </c>
      <c r="C1518" s="85">
        <v>5.48</v>
      </c>
    </row>
    <row r="1519" spans="2:5" x14ac:dyDescent="0.25">
      <c r="B1519" s="206">
        <v>41766.333333333336</v>
      </c>
      <c r="C1519" s="85">
        <v>5.48</v>
      </c>
    </row>
    <row r="1520" spans="2:5" x14ac:dyDescent="0.25">
      <c r="B1520" s="206">
        <v>41766.416666666664</v>
      </c>
      <c r="C1520" s="85">
        <v>5.48</v>
      </c>
    </row>
    <row r="1521" spans="2:3" x14ac:dyDescent="0.25">
      <c r="B1521" s="206">
        <v>41766.5</v>
      </c>
      <c r="C1521" s="85">
        <v>5.46</v>
      </c>
    </row>
    <row r="1522" spans="2:3" x14ac:dyDescent="0.25">
      <c r="B1522" s="206">
        <v>41766.583333333336</v>
      </c>
      <c r="C1522" s="85">
        <v>5.44</v>
      </c>
    </row>
    <row r="1523" spans="2:3" x14ac:dyDescent="0.25">
      <c r="B1523" s="206">
        <v>41766.666666666664</v>
      </c>
      <c r="C1523" s="85">
        <v>5.46</v>
      </c>
    </row>
    <row r="1524" spans="2:3" x14ac:dyDescent="0.25">
      <c r="B1524" s="206">
        <v>41766.75</v>
      </c>
      <c r="C1524" s="85">
        <v>5.47</v>
      </c>
    </row>
    <row r="1525" spans="2:3" x14ac:dyDescent="0.25">
      <c r="B1525" s="206">
        <v>41766.833333333336</v>
      </c>
      <c r="C1525" s="85">
        <v>5.46</v>
      </c>
    </row>
    <row r="1526" spans="2:3" x14ac:dyDescent="0.25">
      <c r="B1526" s="206">
        <v>41766.916666666664</v>
      </c>
      <c r="C1526" s="85">
        <v>5.45</v>
      </c>
    </row>
    <row r="1527" spans="2:3" x14ac:dyDescent="0.25">
      <c r="B1527" s="206">
        <v>41767</v>
      </c>
      <c r="C1527" s="85">
        <v>5.44</v>
      </c>
    </row>
    <row r="1528" spans="2:3" x14ac:dyDescent="0.25">
      <c r="B1528" s="206">
        <v>41767.083333333336</v>
      </c>
      <c r="C1528" s="85">
        <v>5.44</v>
      </c>
    </row>
    <row r="1529" spans="2:3" x14ac:dyDescent="0.25">
      <c r="B1529" s="206">
        <v>41767.166666666664</v>
      </c>
      <c r="C1529" s="85">
        <v>5.43</v>
      </c>
    </row>
    <row r="1530" spans="2:3" x14ac:dyDescent="0.25">
      <c r="B1530" s="206">
        <v>41767.25</v>
      </c>
      <c r="C1530" s="85">
        <v>5.43</v>
      </c>
    </row>
    <row r="1531" spans="2:3" x14ac:dyDescent="0.25">
      <c r="B1531" s="206">
        <v>41767.333333333336</v>
      </c>
      <c r="C1531" s="85">
        <v>5.43</v>
      </c>
    </row>
    <row r="1532" spans="2:3" x14ac:dyDescent="0.25">
      <c r="B1532" s="206">
        <v>41767.416666666664</v>
      </c>
      <c r="C1532" s="85">
        <v>5.44</v>
      </c>
    </row>
    <row r="1533" spans="2:3" x14ac:dyDescent="0.25">
      <c r="B1533" s="206">
        <v>41767.5</v>
      </c>
      <c r="C1533" s="85">
        <v>5.41</v>
      </c>
    </row>
    <row r="1534" spans="2:3" x14ac:dyDescent="0.25">
      <c r="B1534" s="206">
        <v>41767.583333333336</v>
      </c>
      <c r="C1534" s="85">
        <v>5.41</v>
      </c>
    </row>
    <row r="1535" spans="2:3" x14ac:dyDescent="0.25">
      <c r="B1535" s="206">
        <v>41767.666666666664</v>
      </c>
      <c r="C1535" s="85">
        <v>5.41</v>
      </c>
    </row>
    <row r="1536" spans="2:3" x14ac:dyDescent="0.25">
      <c r="B1536" s="206">
        <v>41767.75</v>
      </c>
      <c r="C1536" s="85">
        <v>5.39</v>
      </c>
    </row>
    <row r="1537" spans="2:4" x14ac:dyDescent="0.25">
      <c r="B1537" s="206">
        <v>41767.833333333336</v>
      </c>
      <c r="C1537" s="85">
        <v>5.43</v>
      </c>
    </row>
    <row r="1538" spans="2:4" x14ac:dyDescent="0.25">
      <c r="B1538" s="206">
        <v>41767.916666666664</v>
      </c>
      <c r="C1538" s="85">
        <v>5.39</v>
      </c>
    </row>
    <row r="1539" spans="2:4" x14ac:dyDescent="0.25">
      <c r="B1539" s="206">
        <v>41768</v>
      </c>
      <c r="C1539" s="85">
        <v>5.39</v>
      </c>
    </row>
    <row r="1540" spans="2:4" x14ac:dyDescent="0.25">
      <c r="B1540" s="206">
        <v>41768.083333333336</v>
      </c>
      <c r="C1540" s="85">
        <v>5.38</v>
      </c>
      <c r="D1540" s="76">
        <v>5.38</v>
      </c>
    </row>
    <row r="1541" spans="2:4" x14ac:dyDescent="0.25">
      <c r="B1541" s="206">
        <v>41768.166666666664</v>
      </c>
      <c r="C1541" s="85">
        <v>5.38</v>
      </c>
    </row>
    <row r="1542" spans="2:4" x14ac:dyDescent="0.25">
      <c r="B1542" s="206">
        <v>41768.25</v>
      </c>
      <c r="C1542" s="85">
        <v>5.39</v>
      </c>
    </row>
    <row r="1543" spans="2:4" x14ac:dyDescent="0.25">
      <c r="B1543" s="206">
        <v>41768.333333333336</v>
      </c>
      <c r="C1543" s="85">
        <v>5.39</v>
      </c>
    </row>
    <row r="1544" spans="2:4" x14ac:dyDescent="0.25">
      <c r="B1544" s="206">
        <v>41768.416666666664</v>
      </c>
      <c r="C1544" s="85">
        <v>5.39</v>
      </c>
    </row>
    <row r="1545" spans="2:4" x14ac:dyDescent="0.25">
      <c r="B1545" s="206">
        <v>41768.5</v>
      </c>
      <c r="C1545" s="85">
        <v>5.41</v>
      </c>
    </row>
    <row r="1546" spans="2:4" x14ac:dyDescent="0.25">
      <c r="B1546" s="206">
        <v>41768.583333333336</v>
      </c>
      <c r="C1546" s="85">
        <v>5.42</v>
      </c>
    </row>
    <row r="1547" spans="2:4" x14ac:dyDescent="0.25">
      <c r="B1547" s="206">
        <v>41768.666666666664</v>
      </c>
      <c r="C1547" s="85">
        <v>5.43</v>
      </c>
    </row>
    <row r="1548" spans="2:4" x14ac:dyDescent="0.25">
      <c r="B1548" s="206">
        <v>41768.75</v>
      </c>
      <c r="C1548" s="85">
        <v>5.43</v>
      </c>
    </row>
    <row r="1549" spans="2:4" x14ac:dyDescent="0.25">
      <c r="B1549" s="206">
        <v>41768.833333333336</v>
      </c>
      <c r="C1549" s="85">
        <v>5.42</v>
      </c>
    </row>
    <row r="1550" spans="2:4" x14ac:dyDescent="0.25">
      <c r="B1550" s="206">
        <v>41768.916666666664</v>
      </c>
      <c r="C1550" s="85">
        <v>5.43</v>
      </c>
    </row>
    <row r="1551" spans="2:4" x14ac:dyDescent="0.25">
      <c r="B1551" s="206">
        <v>41769</v>
      </c>
      <c r="C1551" s="85">
        <v>5.43</v>
      </c>
    </row>
    <row r="1552" spans="2:4" x14ac:dyDescent="0.25">
      <c r="B1552" s="206">
        <v>41769.083333333336</v>
      </c>
      <c r="C1552" s="85">
        <v>5.43</v>
      </c>
    </row>
    <row r="1553" spans="2:3" x14ac:dyDescent="0.25">
      <c r="B1553" s="206">
        <v>41769.166666666664</v>
      </c>
      <c r="C1553" s="85">
        <v>5.44</v>
      </c>
    </row>
    <row r="1554" spans="2:3" x14ac:dyDescent="0.25">
      <c r="B1554" s="206">
        <v>41769.25</v>
      </c>
      <c r="C1554" s="85">
        <v>5.45</v>
      </c>
    </row>
    <row r="1555" spans="2:3" x14ac:dyDescent="0.25">
      <c r="B1555" s="206">
        <v>41769.333333333336</v>
      </c>
      <c r="C1555" s="85">
        <v>5.46</v>
      </c>
    </row>
    <row r="1556" spans="2:3" x14ac:dyDescent="0.25">
      <c r="B1556" s="206">
        <v>41769.416666666664</v>
      </c>
      <c r="C1556" s="85">
        <v>5.49</v>
      </c>
    </row>
    <row r="1557" spans="2:3" x14ac:dyDescent="0.25">
      <c r="B1557" s="206">
        <v>41769.5</v>
      </c>
      <c r="C1557" s="85">
        <v>5.51</v>
      </c>
    </row>
    <row r="1558" spans="2:3" x14ac:dyDescent="0.25">
      <c r="B1558" s="206">
        <v>41769.583333333336</v>
      </c>
      <c r="C1558" s="85">
        <v>5.52</v>
      </c>
    </row>
    <row r="1559" spans="2:3" x14ac:dyDescent="0.25">
      <c r="B1559" s="206">
        <v>41769.666666666664</v>
      </c>
      <c r="C1559" s="85">
        <v>5.53</v>
      </c>
    </row>
    <row r="1560" spans="2:3" x14ac:dyDescent="0.25">
      <c r="B1560" s="206">
        <v>41769.75</v>
      </c>
      <c r="C1560" s="85">
        <v>5.53</v>
      </c>
    </row>
    <row r="1561" spans="2:3" x14ac:dyDescent="0.25">
      <c r="B1561" s="206">
        <v>41769.833333333336</v>
      </c>
      <c r="C1561" s="85">
        <v>5.53</v>
      </c>
    </row>
    <row r="1562" spans="2:3" x14ac:dyDescent="0.25">
      <c r="B1562" s="206">
        <v>41769.916666666664</v>
      </c>
      <c r="C1562" s="85">
        <v>5.51</v>
      </c>
    </row>
    <row r="1563" spans="2:3" x14ac:dyDescent="0.25">
      <c r="B1563" s="206">
        <v>41770</v>
      </c>
      <c r="C1563" s="85">
        <v>5.49</v>
      </c>
    </row>
    <row r="1564" spans="2:3" x14ac:dyDescent="0.25">
      <c r="B1564" s="206">
        <v>41770.083333333336</v>
      </c>
      <c r="C1564" s="85">
        <v>5.48</v>
      </c>
    </row>
    <row r="1565" spans="2:3" x14ac:dyDescent="0.25">
      <c r="B1565" s="206">
        <v>41770.166666666664</v>
      </c>
      <c r="C1565" s="85">
        <v>5.48</v>
      </c>
    </row>
    <row r="1566" spans="2:3" x14ac:dyDescent="0.25">
      <c r="B1566" s="206">
        <v>41770.25</v>
      </c>
      <c r="C1566" s="85">
        <v>5.49</v>
      </c>
    </row>
    <row r="1567" spans="2:3" x14ac:dyDescent="0.25">
      <c r="B1567" s="206">
        <v>41770.333333333336</v>
      </c>
      <c r="C1567" s="85">
        <v>5.51</v>
      </c>
    </row>
    <row r="1568" spans="2:3" x14ac:dyDescent="0.25">
      <c r="B1568" s="206">
        <v>41770.416666666664</v>
      </c>
      <c r="C1568" s="85">
        <v>5.5</v>
      </c>
    </row>
    <row r="1569" spans="2:5" x14ac:dyDescent="0.25">
      <c r="B1569" s="206">
        <v>41770.5</v>
      </c>
      <c r="C1569" s="85">
        <v>5.5</v>
      </c>
    </row>
    <row r="1570" spans="2:5" x14ac:dyDescent="0.25">
      <c r="B1570" s="206">
        <v>41770.583333333336</v>
      </c>
      <c r="C1570" s="85">
        <v>5.5</v>
      </c>
    </row>
    <row r="1571" spans="2:5" x14ac:dyDescent="0.25">
      <c r="B1571" s="206">
        <v>41770.666666666664</v>
      </c>
      <c r="C1571" s="85">
        <v>5.53</v>
      </c>
    </row>
    <row r="1572" spans="2:5" x14ac:dyDescent="0.25">
      <c r="B1572" s="206">
        <v>41770.75</v>
      </c>
      <c r="C1572" s="85">
        <v>5.54</v>
      </c>
    </row>
    <row r="1573" spans="2:5" x14ac:dyDescent="0.25">
      <c r="B1573" s="206">
        <v>41770.833333333336</v>
      </c>
      <c r="C1573" s="85">
        <v>5.55</v>
      </c>
    </row>
    <row r="1574" spans="2:5" x14ac:dyDescent="0.25">
      <c r="B1574" s="206">
        <v>41770.916666666664</v>
      </c>
      <c r="C1574" s="85">
        <v>5.57</v>
      </c>
    </row>
    <row r="1575" spans="2:5" x14ac:dyDescent="0.25">
      <c r="B1575" s="206">
        <v>41771</v>
      </c>
      <c r="C1575" s="85">
        <v>5.59</v>
      </c>
    </row>
    <row r="1576" spans="2:5" x14ac:dyDescent="0.25">
      <c r="B1576" s="206">
        <v>41771.083333333336</v>
      </c>
      <c r="C1576" s="85">
        <v>5.58</v>
      </c>
    </row>
    <row r="1577" spans="2:5" x14ac:dyDescent="0.25">
      <c r="B1577" s="206">
        <v>41771.166666666664</v>
      </c>
      <c r="C1577" s="85">
        <v>5.58</v>
      </c>
    </row>
    <row r="1578" spans="2:5" x14ac:dyDescent="0.25">
      <c r="B1578" s="206">
        <v>41771.25</v>
      </c>
      <c r="C1578" s="85">
        <v>5.58</v>
      </c>
    </row>
    <row r="1579" spans="2:5" x14ac:dyDescent="0.25">
      <c r="B1579" s="206">
        <v>41771.333333333336</v>
      </c>
      <c r="C1579" s="85">
        <v>5.61</v>
      </c>
      <c r="E1579" s="76">
        <v>5.61</v>
      </c>
    </row>
    <row r="1580" spans="2:5" x14ac:dyDescent="0.25">
      <c r="B1580" s="206">
        <v>41771.416666666664</v>
      </c>
      <c r="C1580" s="85">
        <v>5.61</v>
      </c>
    </row>
    <row r="1581" spans="2:5" x14ac:dyDescent="0.25">
      <c r="B1581" s="206">
        <v>41771.5</v>
      </c>
      <c r="C1581" s="85">
        <v>5.54</v>
      </c>
    </row>
    <row r="1582" spans="2:5" x14ac:dyDescent="0.25">
      <c r="B1582" s="206">
        <v>41771.583333333336</v>
      </c>
      <c r="C1582" s="85">
        <v>5.47</v>
      </c>
    </row>
    <row r="1583" spans="2:5" x14ac:dyDescent="0.25">
      <c r="B1583" s="206">
        <v>41771.666666666664</v>
      </c>
      <c r="C1583" s="85">
        <v>5.44</v>
      </c>
    </row>
    <row r="1584" spans="2:5" x14ac:dyDescent="0.25">
      <c r="B1584" s="206">
        <v>41771.75</v>
      </c>
      <c r="C1584" s="85">
        <v>5.33</v>
      </c>
    </row>
    <row r="1585" spans="2:4" x14ac:dyDescent="0.25">
      <c r="B1585" s="206">
        <v>41771.833333333336</v>
      </c>
      <c r="C1585" s="85">
        <v>5.27</v>
      </c>
    </row>
    <row r="1586" spans="2:4" x14ac:dyDescent="0.25">
      <c r="B1586" s="206">
        <v>41771.916666666664</v>
      </c>
      <c r="C1586" s="85">
        <v>5.25</v>
      </c>
    </row>
    <row r="1587" spans="2:4" x14ac:dyDescent="0.25">
      <c r="B1587" s="206">
        <v>41772</v>
      </c>
      <c r="C1587" s="85">
        <v>5.24</v>
      </c>
    </row>
    <row r="1588" spans="2:4" x14ac:dyDescent="0.25">
      <c r="B1588" s="206">
        <v>41772.083333333336</v>
      </c>
      <c r="C1588" s="85">
        <v>5.22</v>
      </c>
    </row>
    <row r="1589" spans="2:4" x14ac:dyDescent="0.25">
      <c r="B1589" s="206">
        <v>41772.166666666664</v>
      </c>
      <c r="C1589" s="85">
        <v>5.21</v>
      </c>
      <c r="D1589" s="76">
        <v>5.21</v>
      </c>
    </row>
    <row r="1590" spans="2:4" x14ac:dyDescent="0.25">
      <c r="B1590" s="206">
        <v>41772.25</v>
      </c>
      <c r="C1590" s="85">
        <v>5.21</v>
      </c>
    </row>
    <row r="1591" spans="2:4" x14ac:dyDescent="0.25">
      <c r="B1591" s="206">
        <v>41772.333333333336</v>
      </c>
      <c r="C1591" s="85">
        <v>5.22</v>
      </c>
    </row>
    <row r="1592" spans="2:4" x14ac:dyDescent="0.25">
      <c r="B1592" s="206">
        <v>41772.416666666664</v>
      </c>
      <c r="C1592" s="85">
        <v>5.24</v>
      </c>
    </row>
    <row r="1593" spans="2:4" x14ac:dyDescent="0.25">
      <c r="B1593" s="206">
        <v>41772.5</v>
      </c>
      <c r="C1593" s="85">
        <v>5.25</v>
      </c>
    </row>
    <row r="1594" spans="2:4" x14ac:dyDescent="0.25">
      <c r="B1594" s="206">
        <v>41772.583333333336</v>
      </c>
      <c r="C1594" s="85">
        <v>5.25</v>
      </c>
    </row>
    <row r="1595" spans="2:4" x14ac:dyDescent="0.25">
      <c r="B1595" s="206">
        <v>41772.666666666664</v>
      </c>
      <c r="C1595" s="85">
        <v>5.27</v>
      </c>
    </row>
    <row r="1596" spans="2:4" x14ac:dyDescent="0.25">
      <c r="B1596" s="206">
        <v>41772.75</v>
      </c>
      <c r="C1596" s="85">
        <v>5.27</v>
      </c>
    </row>
    <row r="1597" spans="2:4" x14ac:dyDescent="0.25">
      <c r="B1597" s="206">
        <v>41772.833333333336</v>
      </c>
      <c r="C1597" s="85">
        <v>5.28</v>
      </c>
    </row>
    <row r="1598" spans="2:4" x14ac:dyDescent="0.25">
      <c r="B1598" s="206">
        <v>41772.916666666664</v>
      </c>
      <c r="C1598" s="85">
        <v>5.26</v>
      </c>
    </row>
    <row r="1599" spans="2:4" x14ac:dyDescent="0.25">
      <c r="B1599" s="206">
        <v>41773</v>
      </c>
      <c r="C1599" s="85">
        <v>5.26</v>
      </c>
    </row>
    <row r="1600" spans="2:4" x14ac:dyDescent="0.25">
      <c r="B1600" s="206">
        <v>41773.083333333336</v>
      </c>
      <c r="C1600" s="85">
        <v>5.25</v>
      </c>
    </row>
    <row r="1601" spans="2:3" x14ac:dyDescent="0.25">
      <c r="B1601" s="206">
        <v>41773.166666666664</v>
      </c>
      <c r="C1601" s="85">
        <v>5.25</v>
      </c>
    </row>
    <row r="1602" spans="2:3" x14ac:dyDescent="0.25">
      <c r="B1602" s="206">
        <v>41773.25</v>
      </c>
      <c r="C1602" s="85">
        <v>5.25</v>
      </c>
    </row>
    <row r="1603" spans="2:3" x14ac:dyDescent="0.25">
      <c r="B1603" s="206">
        <v>41773.333333333336</v>
      </c>
      <c r="C1603" s="85">
        <v>5.25</v>
      </c>
    </row>
    <row r="1604" spans="2:3" x14ac:dyDescent="0.25">
      <c r="B1604" s="206">
        <v>41773.416666666664</v>
      </c>
      <c r="C1604" s="85">
        <v>5.26</v>
      </c>
    </row>
    <row r="1605" spans="2:3" x14ac:dyDescent="0.25">
      <c r="B1605" s="206">
        <v>41773.5</v>
      </c>
      <c r="C1605" s="85">
        <v>5.27</v>
      </c>
    </row>
    <row r="1606" spans="2:3" x14ac:dyDescent="0.25">
      <c r="B1606" s="206">
        <v>41773.583333333336</v>
      </c>
      <c r="C1606" s="85">
        <v>5.28</v>
      </c>
    </row>
    <row r="1607" spans="2:3" x14ac:dyDescent="0.25">
      <c r="B1607" s="206">
        <v>41773.666666666664</v>
      </c>
      <c r="C1607" s="85">
        <v>5.29</v>
      </c>
    </row>
    <row r="1608" spans="2:3" x14ac:dyDescent="0.25">
      <c r="B1608" s="206">
        <v>41773.75</v>
      </c>
      <c r="C1608" s="85">
        <v>5.29</v>
      </c>
    </row>
    <row r="1609" spans="2:3" x14ac:dyDescent="0.25">
      <c r="B1609" s="206">
        <v>41773.833333333336</v>
      </c>
      <c r="C1609" s="85">
        <v>5.29</v>
      </c>
    </row>
    <row r="1610" spans="2:3" x14ac:dyDescent="0.25">
      <c r="B1610" s="206">
        <v>41773.916666666664</v>
      </c>
      <c r="C1610" s="85">
        <v>5.28</v>
      </c>
    </row>
    <row r="1611" spans="2:3" x14ac:dyDescent="0.25">
      <c r="B1611" s="206">
        <v>41774</v>
      </c>
      <c r="C1611" s="85">
        <v>5.28</v>
      </c>
    </row>
    <row r="1612" spans="2:3" x14ac:dyDescent="0.25">
      <c r="B1612" s="206">
        <v>41774.083333333336</v>
      </c>
      <c r="C1612" s="85">
        <v>5.28</v>
      </c>
    </row>
    <row r="1613" spans="2:3" x14ac:dyDescent="0.25">
      <c r="B1613" s="206">
        <v>41774.166666666664</v>
      </c>
      <c r="C1613" s="85">
        <v>5.28</v>
      </c>
    </row>
    <row r="1614" spans="2:3" x14ac:dyDescent="0.25">
      <c r="B1614" s="206">
        <v>41774.25</v>
      </c>
      <c r="C1614" s="85">
        <v>5.28</v>
      </c>
    </row>
    <row r="1615" spans="2:3" x14ac:dyDescent="0.25">
      <c r="B1615" s="206">
        <v>41774.333333333336</v>
      </c>
      <c r="C1615" s="85">
        <v>5.3</v>
      </c>
    </row>
    <row r="1616" spans="2:3" x14ac:dyDescent="0.25">
      <c r="B1616" s="206">
        <v>41774.416666666664</v>
      </c>
      <c r="C1616" s="85">
        <v>5.8</v>
      </c>
    </row>
    <row r="1617" spans="2:5" x14ac:dyDescent="0.25">
      <c r="B1617" s="206">
        <v>41774.5</v>
      </c>
      <c r="C1617" s="85">
        <v>5.79</v>
      </c>
    </row>
    <row r="1618" spans="2:5" x14ac:dyDescent="0.25">
      <c r="B1618" s="206">
        <v>41774.583333333336</v>
      </c>
      <c r="C1618" s="85">
        <v>5.81</v>
      </c>
    </row>
    <row r="1619" spans="2:5" x14ac:dyDescent="0.25">
      <c r="B1619" s="206">
        <v>41774.666666666664</v>
      </c>
      <c r="C1619" s="85">
        <v>5.8</v>
      </c>
    </row>
    <row r="1620" spans="2:5" x14ac:dyDescent="0.25">
      <c r="B1620" s="206">
        <v>41774.75</v>
      </c>
      <c r="C1620" s="85">
        <v>5.81</v>
      </c>
    </row>
    <row r="1621" spans="2:5" x14ac:dyDescent="0.25">
      <c r="B1621" s="206">
        <v>41774.833333333336</v>
      </c>
      <c r="C1621" s="85">
        <v>5.81</v>
      </c>
    </row>
    <row r="1622" spans="2:5" x14ac:dyDescent="0.25">
      <c r="B1622" s="206">
        <v>41774.916666666664</v>
      </c>
      <c r="C1622" s="85">
        <v>5.8</v>
      </c>
    </row>
    <row r="1623" spans="2:5" x14ac:dyDescent="0.25">
      <c r="B1623" s="206">
        <v>41775</v>
      </c>
      <c r="C1623" s="85">
        <v>5.79</v>
      </c>
    </row>
    <row r="1624" spans="2:5" x14ac:dyDescent="0.25">
      <c r="B1624" s="206">
        <v>41775.083333333336</v>
      </c>
      <c r="C1624" s="85">
        <v>5.79</v>
      </c>
    </row>
    <row r="1625" spans="2:5" x14ac:dyDescent="0.25">
      <c r="B1625" s="206">
        <v>41775.166666666664</v>
      </c>
      <c r="C1625" s="85">
        <v>5.79</v>
      </c>
    </row>
    <row r="1626" spans="2:5" x14ac:dyDescent="0.25">
      <c r="B1626" s="206">
        <v>41775.25</v>
      </c>
      <c r="C1626" s="85">
        <v>5.8</v>
      </c>
    </row>
    <row r="1627" spans="2:5" x14ac:dyDescent="0.25">
      <c r="B1627" s="206">
        <v>41775.333333333336</v>
      </c>
      <c r="C1627" s="85">
        <v>5.81</v>
      </c>
    </row>
    <row r="1628" spans="2:5" x14ac:dyDescent="0.25">
      <c r="B1628" s="206">
        <v>41775.416666666664</v>
      </c>
      <c r="C1628" s="85">
        <v>5.83</v>
      </c>
    </row>
    <row r="1629" spans="2:5" x14ac:dyDescent="0.25">
      <c r="B1629" s="206">
        <v>41775.5</v>
      </c>
      <c r="C1629" s="85">
        <v>5.83</v>
      </c>
    </row>
    <row r="1630" spans="2:5" x14ac:dyDescent="0.25">
      <c r="B1630" s="206">
        <v>41775.583333333336</v>
      </c>
      <c r="C1630" s="85">
        <v>5.84</v>
      </c>
      <c r="E1630" s="76">
        <v>5.84</v>
      </c>
    </row>
    <row r="1631" spans="2:5" x14ac:dyDescent="0.25">
      <c r="B1631" s="206">
        <v>41775.666666666664</v>
      </c>
      <c r="C1631" s="85">
        <v>5.83</v>
      </c>
    </row>
    <row r="1632" spans="2:5" x14ac:dyDescent="0.25">
      <c r="B1632" s="206">
        <v>41775.75</v>
      </c>
      <c r="C1632" s="85">
        <v>5.81</v>
      </c>
    </row>
    <row r="1633" spans="2:3" x14ac:dyDescent="0.25">
      <c r="B1633" s="206">
        <v>41775.833333333336</v>
      </c>
      <c r="C1633" s="85">
        <v>5.79</v>
      </c>
    </row>
    <row r="1634" spans="2:3" x14ac:dyDescent="0.25">
      <c r="B1634" s="206">
        <v>41775.916666666664</v>
      </c>
      <c r="C1634" s="85">
        <v>5.78</v>
      </c>
    </row>
    <row r="1635" spans="2:3" x14ac:dyDescent="0.25">
      <c r="B1635" s="206">
        <v>41776</v>
      </c>
      <c r="C1635" s="85">
        <v>5.77</v>
      </c>
    </row>
    <row r="1636" spans="2:3" x14ac:dyDescent="0.25">
      <c r="B1636" s="206">
        <v>41776.083333333336</v>
      </c>
      <c r="C1636" s="85">
        <v>5.76</v>
      </c>
    </row>
    <row r="1637" spans="2:3" x14ac:dyDescent="0.25">
      <c r="B1637" s="206">
        <v>41776.166666666664</v>
      </c>
      <c r="C1637" s="85">
        <v>5.76</v>
      </c>
    </row>
    <row r="1638" spans="2:3" x14ac:dyDescent="0.25">
      <c r="B1638" s="206">
        <v>41776.25</v>
      </c>
      <c r="C1638" s="85">
        <v>5.77</v>
      </c>
    </row>
    <row r="1639" spans="2:3" x14ac:dyDescent="0.25">
      <c r="B1639" s="206">
        <v>41776.333333333336</v>
      </c>
      <c r="C1639" s="85">
        <v>5.77</v>
      </c>
    </row>
    <row r="1640" spans="2:3" x14ac:dyDescent="0.25">
      <c r="B1640" s="206">
        <v>41776.416666666664</v>
      </c>
      <c r="C1640" s="85">
        <v>5.78</v>
      </c>
    </row>
    <row r="1641" spans="2:3" x14ac:dyDescent="0.25">
      <c r="B1641" s="206">
        <v>41776.5</v>
      </c>
      <c r="C1641" s="85">
        <v>5.79</v>
      </c>
    </row>
    <row r="1642" spans="2:3" x14ac:dyDescent="0.25">
      <c r="B1642" s="206">
        <v>41776.583333333336</v>
      </c>
      <c r="C1642" s="85">
        <v>5.79</v>
      </c>
    </row>
    <row r="1643" spans="2:3" x14ac:dyDescent="0.25">
      <c r="B1643" s="206">
        <v>41776.666666666664</v>
      </c>
      <c r="C1643" s="85">
        <v>5.79</v>
      </c>
    </row>
    <row r="1644" spans="2:3" x14ac:dyDescent="0.25">
      <c r="B1644" s="206">
        <v>41776.75</v>
      </c>
      <c r="C1644" s="85">
        <v>5.79</v>
      </c>
    </row>
    <row r="1645" spans="2:3" x14ac:dyDescent="0.25">
      <c r="B1645" s="206">
        <v>41776.833333333336</v>
      </c>
      <c r="C1645" s="85">
        <v>5.79</v>
      </c>
    </row>
    <row r="1646" spans="2:3" x14ac:dyDescent="0.25">
      <c r="B1646" s="206">
        <v>41776.916666666664</v>
      </c>
      <c r="C1646" s="85">
        <v>5.78</v>
      </c>
    </row>
    <row r="1647" spans="2:3" x14ac:dyDescent="0.25">
      <c r="B1647" s="206">
        <v>41777</v>
      </c>
      <c r="C1647" s="85">
        <v>5.78</v>
      </c>
    </row>
    <row r="1648" spans="2:3" x14ac:dyDescent="0.25">
      <c r="B1648" s="206">
        <v>41777.083333333336</v>
      </c>
      <c r="C1648" s="85">
        <v>5.77</v>
      </c>
    </row>
    <row r="1649" spans="2:3" x14ac:dyDescent="0.25">
      <c r="B1649" s="206">
        <v>41777.166666666664</v>
      </c>
      <c r="C1649" s="85">
        <v>5.78</v>
      </c>
    </row>
    <row r="1650" spans="2:3" x14ac:dyDescent="0.25">
      <c r="B1650" s="206">
        <v>41777.25</v>
      </c>
      <c r="C1650" s="85">
        <v>5.78</v>
      </c>
    </row>
    <row r="1651" spans="2:3" x14ac:dyDescent="0.25">
      <c r="B1651" s="206">
        <v>41777.333333333336</v>
      </c>
      <c r="C1651" s="85">
        <v>5.78</v>
      </c>
    </row>
    <row r="1652" spans="2:3" x14ac:dyDescent="0.25">
      <c r="B1652" s="206">
        <v>41777.416666666664</v>
      </c>
      <c r="C1652" s="85">
        <v>5.79</v>
      </c>
    </row>
    <row r="1653" spans="2:3" x14ac:dyDescent="0.25">
      <c r="B1653" s="206">
        <v>41777.5</v>
      </c>
      <c r="C1653" s="85">
        <v>5.79</v>
      </c>
    </row>
    <row r="1654" spans="2:3" x14ac:dyDescent="0.25">
      <c r="B1654" s="206">
        <v>41777.583333333336</v>
      </c>
      <c r="C1654" s="85">
        <v>5.78</v>
      </c>
    </row>
    <row r="1655" spans="2:3" x14ac:dyDescent="0.25">
      <c r="B1655" s="206">
        <v>41777.666666666664</v>
      </c>
      <c r="C1655" s="85">
        <v>5.78</v>
      </c>
    </row>
    <row r="1656" spans="2:3" x14ac:dyDescent="0.25">
      <c r="B1656" s="206">
        <v>41777.75</v>
      </c>
      <c r="C1656" s="85">
        <v>5.78</v>
      </c>
    </row>
    <row r="1657" spans="2:3" x14ac:dyDescent="0.25">
      <c r="B1657" s="206">
        <v>41777.833333333336</v>
      </c>
      <c r="C1657" s="85">
        <v>5.77</v>
      </c>
    </row>
    <row r="1658" spans="2:3" x14ac:dyDescent="0.25">
      <c r="B1658" s="206">
        <v>41777.916666666664</v>
      </c>
      <c r="C1658" s="85">
        <v>5.76</v>
      </c>
    </row>
    <row r="1659" spans="2:3" x14ac:dyDescent="0.25">
      <c r="B1659" s="206">
        <v>41778</v>
      </c>
      <c r="C1659" s="85">
        <v>5.75</v>
      </c>
    </row>
    <row r="1660" spans="2:3" x14ac:dyDescent="0.25">
      <c r="B1660" s="206">
        <v>41778.083333333336</v>
      </c>
      <c r="C1660" s="85">
        <v>5.75</v>
      </c>
    </row>
    <row r="1661" spans="2:3" x14ac:dyDescent="0.25">
      <c r="B1661" s="206">
        <v>41778.166666666664</v>
      </c>
      <c r="C1661" s="85">
        <v>5.75</v>
      </c>
    </row>
    <row r="1662" spans="2:3" x14ac:dyDescent="0.25">
      <c r="B1662" s="206">
        <v>41778.25</v>
      </c>
      <c r="C1662" s="85">
        <v>5.75</v>
      </c>
    </row>
    <row r="1663" spans="2:3" x14ac:dyDescent="0.25">
      <c r="B1663" s="206">
        <v>41778.333333333336</v>
      </c>
      <c r="C1663" s="85">
        <v>5.76</v>
      </c>
    </row>
    <row r="1664" spans="2:3" x14ac:dyDescent="0.25">
      <c r="B1664" s="206">
        <v>41778.416666666664</v>
      </c>
      <c r="C1664" s="85">
        <v>5.75</v>
      </c>
    </row>
    <row r="1665" spans="2:4" x14ac:dyDescent="0.25">
      <c r="B1665" s="206">
        <v>41778.5</v>
      </c>
      <c r="C1665" s="85">
        <v>5.78</v>
      </c>
    </row>
    <row r="1666" spans="2:4" x14ac:dyDescent="0.25">
      <c r="B1666" s="206">
        <v>41778.583333333336</v>
      </c>
      <c r="C1666" s="85">
        <v>5.75</v>
      </c>
    </row>
    <row r="1667" spans="2:4" x14ac:dyDescent="0.25">
      <c r="B1667" s="206">
        <v>41778.666666666664</v>
      </c>
      <c r="C1667" s="85">
        <v>5.74</v>
      </c>
    </row>
    <row r="1668" spans="2:4" x14ac:dyDescent="0.25">
      <c r="B1668" s="206">
        <v>41778.75</v>
      </c>
      <c r="C1668" s="85">
        <v>5.74</v>
      </c>
    </row>
    <row r="1669" spans="2:4" x14ac:dyDescent="0.25">
      <c r="B1669" s="206">
        <v>41778.833333333336</v>
      </c>
      <c r="C1669" s="85">
        <v>5.73</v>
      </c>
    </row>
    <row r="1670" spans="2:4" x14ac:dyDescent="0.25">
      <c r="B1670" s="206">
        <v>41778.916666666664</v>
      </c>
      <c r="C1670" s="85">
        <v>5.71</v>
      </c>
    </row>
    <row r="1671" spans="2:4" x14ac:dyDescent="0.25">
      <c r="B1671" s="206">
        <v>41779</v>
      </c>
      <c r="C1671" s="85">
        <v>5.7</v>
      </c>
    </row>
    <row r="1672" spans="2:4" x14ac:dyDescent="0.25">
      <c r="B1672" s="206">
        <v>41779.083333333336</v>
      </c>
      <c r="C1672" s="85">
        <v>5.7</v>
      </c>
    </row>
    <row r="1673" spans="2:4" x14ac:dyDescent="0.25">
      <c r="B1673" s="206">
        <v>41779.166666666664</v>
      </c>
      <c r="C1673" s="85">
        <v>5.69</v>
      </c>
      <c r="D1673" s="76">
        <v>5.69</v>
      </c>
    </row>
    <row r="1674" spans="2:4" x14ac:dyDescent="0.25">
      <c r="B1674" s="206">
        <v>41779.25</v>
      </c>
      <c r="C1674" s="85">
        <v>5.69</v>
      </c>
    </row>
    <row r="1675" spans="2:4" x14ac:dyDescent="0.25">
      <c r="B1675" s="206">
        <v>41779.333333333336</v>
      </c>
      <c r="C1675" s="85">
        <v>5.7</v>
      </c>
    </row>
    <row r="1676" spans="2:4" x14ac:dyDescent="0.25">
      <c r="B1676" s="206">
        <v>41779.416666666664</v>
      </c>
      <c r="C1676" s="85">
        <v>5.71</v>
      </c>
    </row>
    <row r="1677" spans="2:4" x14ac:dyDescent="0.25">
      <c r="B1677" s="206">
        <v>41779.5</v>
      </c>
      <c r="C1677" s="85">
        <v>5.71</v>
      </c>
    </row>
    <row r="1678" spans="2:4" x14ac:dyDescent="0.25">
      <c r="B1678" s="206">
        <v>41779.583333333336</v>
      </c>
      <c r="C1678" s="85">
        <v>5.72</v>
      </c>
    </row>
    <row r="1679" spans="2:4" x14ac:dyDescent="0.25">
      <c r="B1679" s="206">
        <v>41779.666666666664</v>
      </c>
      <c r="C1679" s="85">
        <v>5.73</v>
      </c>
    </row>
    <row r="1680" spans="2:4" x14ac:dyDescent="0.25">
      <c r="B1680" s="206">
        <v>41779.75</v>
      </c>
      <c r="C1680" s="85">
        <v>5.72</v>
      </c>
    </row>
    <row r="1681" spans="2:3" x14ac:dyDescent="0.25">
      <c r="B1681" s="206">
        <v>41779.833333333336</v>
      </c>
      <c r="C1681" s="85">
        <v>5.73</v>
      </c>
    </row>
    <row r="1682" spans="2:3" x14ac:dyDescent="0.25">
      <c r="B1682" s="206">
        <v>41779.916666666664</v>
      </c>
      <c r="C1682" s="85">
        <v>5.74</v>
      </c>
    </row>
    <row r="1683" spans="2:3" x14ac:dyDescent="0.25">
      <c r="B1683" s="206">
        <v>41780</v>
      </c>
      <c r="C1683" s="85">
        <v>5.74</v>
      </c>
    </row>
    <row r="1684" spans="2:3" x14ac:dyDescent="0.25">
      <c r="B1684" s="206">
        <v>41780.083333333336</v>
      </c>
      <c r="C1684" s="85">
        <v>5.74</v>
      </c>
    </row>
    <row r="1685" spans="2:3" x14ac:dyDescent="0.25">
      <c r="B1685" s="206">
        <v>41780.166666666664</v>
      </c>
      <c r="C1685" s="85">
        <v>5.76</v>
      </c>
    </row>
    <row r="1686" spans="2:3" x14ac:dyDescent="0.25">
      <c r="B1686" s="206">
        <v>41780.25</v>
      </c>
      <c r="C1686" s="85">
        <v>5.77</v>
      </c>
    </row>
    <row r="1687" spans="2:3" x14ac:dyDescent="0.25">
      <c r="B1687" s="206">
        <v>41780.333333333336</v>
      </c>
      <c r="C1687" s="85">
        <v>5.78</v>
      </c>
    </row>
    <row r="1688" spans="2:3" x14ac:dyDescent="0.25">
      <c r="B1688" s="206">
        <v>41780.416666666664</v>
      </c>
      <c r="C1688" s="85">
        <v>5.79</v>
      </c>
    </row>
    <row r="1689" spans="2:3" x14ac:dyDescent="0.25">
      <c r="B1689" s="206">
        <v>41780.5</v>
      </c>
      <c r="C1689" s="85">
        <v>5.79</v>
      </c>
    </row>
    <row r="1690" spans="2:3" x14ac:dyDescent="0.25">
      <c r="B1690" s="206">
        <v>41780.583333333336</v>
      </c>
      <c r="C1690" s="85">
        <v>5.79</v>
      </c>
    </row>
    <row r="1691" spans="2:3" x14ac:dyDescent="0.25">
      <c r="B1691" s="206">
        <v>41780.666666666664</v>
      </c>
      <c r="C1691" s="85">
        <v>5.82</v>
      </c>
    </row>
    <row r="1692" spans="2:3" x14ac:dyDescent="0.25">
      <c r="B1692" s="206">
        <v>41780.75</v>
      </c>
      <c r="C1692" s="85">
        <v>5.82</v>
      </c>
    </row>
    <row r="1693" spans="2:3" x14ac:dyDescent="0.25">
      <c r="B1693" s="206">
        <v>41780.833333333336</v>
      </c>
      <c r="C1693" s="85">
        <v>5.82</v>
      </c>
    </row>
    <row r="1694" spans="2:3" x14ac:dyDescent="0.25">
      <c r="B1694" s="206">
        <v>41780.916666666664</v>
      </c>
      <c r="C1694" s="85">
        <v>5.81</v>
      </c>
    </row>
    <row r="1695" spans="2:3" x14ac:dyDescent="0.25">
      <c r="B1695" s="206">
        <v>41781</v>
      </c>
      <c r="C1695" s="85">
        <v>5.8</v>
      </c>
    </row>
    <row r="1696" spans="2:3" x14ac:dyDescent="0.25">
      <c r="B1696" s="206">
        <v>41781.083333333336</v>
      </c>
      <c r="C1696" s="85">
        <v>5.78</v>
      </c>
    </row>
    <row r="1697" spans="2:3" x14ac:dyDescent="0.25">
      <c r="B1697" s="206">
        <v>41781.166666666664</v>
      </c>
      <c r="C1697" s="85">
        <v>5.78</v>
      </c>
    </row>
    <row r="1698" spans="2:3" x14ac:dyDescent="0.25">
      <c r="B1698" s="206">
        <v>41781.25</v>
      </c>
      <c r="C1698" s="85">
        <v>5.77</v>
      </c>
    </row>
    <row r="1699" spans="2:3" x14ac:dyDescent="0.25">
      <c r="B1699" s="206">
        <v>41781.333333333336</v>
      </c>
      <c r="C1699" s="85">
        <v>5.76</v>
      </c>
    </row>
    <row r="1700" spans="2:3" x14ac:dyDescent="0.25">
      <c r="B1700" s="206">
        <v>41781.416666666664</v>
      </c>
      <c r="C1700" s="85">
        <v>5.75</v>
      </c>
    </row>
    <row r="1701" spans="2:3" x14ac:dyDescent="0.25">
      <c r="B1701" s="206">
        <v>41781.5</v>
      </c>
      <c r="C1701" s="85">
        <v>5.75</v>
      </c>
    </row>
    <row r="1702" spans="2:3" x14ac:dyDescent="0.25">
      <c r="B1702" s="206">
        <v>41781.583333333336</v>
      </c>
      <c r="C1702" s="85">
        <v>5.77</v>
      </c>
    </row>
    <row r="1703" spans="2:3" x14ac:dyDescent="0.25">
      <c r="B1703" s="206">
        <v>41781.666666666664</v>
      </c>
      <c r="C1703" s="85">
        <v>5.78</v>
      </c>
    </row>
    <row r="1704" spans="2:3" x14ac:dyDescent="0.25">
      <c r="B1704" s="206">
        <v>41781.75</v>
      </c>
      <c r="C1704" s="85">
        <v>5.79</v>
      </c>
    </row>
    <row r="1705" spans="2:3" x14ac:dyDescent="0.25">
      <c r="B1705" s="206">
        <v>41781.833333333336</v>
      </c>
      <c r="C1705" s="85">
        <v>5.77</v>
      </c>
    </row>
    <row r="1706" spans="2:3" x14ac:dyDescent="0.25">
      <c r="B1706" s="206">
        <v>41781.916666666664</v>
      </c>
      <c r="C1706" s="85">
        <v>5.75</v>
      </c>
    </row>
    <row r="1707" spans="2:3" x14ac:dyDescent="0.25">
      <c r="B1707" s="206">
        <v>41782</v>
      </c>
      <c r="C1707" s="85">
        <v>5.74</v>
      </c>
    </row>
    <row r="1708" spans="2:3" x14ac:dyDescent="0.25">
      <c r="B1708" s="206">
        <v>41782.083333333336</v>
      </c>
      <c r="C1708" s="85">
        <v>5.73</v>
      </c>
    </row>
    <row r="1709" spans="2:3" x14ac:dyDescent="0.25">
      <c r="B1709" s="206">
        <v>41782.166666666664</v>
      </c>
      <c r="C1709" s="85">
        <v>5.73</v>
      </c>
    </row>
    <row r="1710" spans="2:3" x14ac:dyDescent="0.25">
      <c r="B1710" s="206">
        <v>41782.25</v>
      </c>
      <c r="C1710" s="85">
        <v>5.72</v>
      </c>
    </row>
    <row r="1711" spans="2:3" x14ac:dyDescent="0.25">
      <c r="B1711" s="206">
        <v>41782.333333333336</v>
      </c>
      <c r="C1711" s="85">
        <v>5.73</v>
      </c>
    </row>
    <row r="1712" spans="2:3" x14ac:dyDescent="0.25">
      <c r="B1712" s="206">
        <v>41782.416666666664</v>
      </c>
      <c r="C1712" s="85">
        <v>5.75</v>
      </c>
    </row>
    <row r="1713" spans="2:3" x14ac:dyDescent="0.25">
      <c r="B1713" s="206">
        <v>41782.5</v>
      </c>
      <c r="C1713" s="85">
        <v>5.75</v>
      </c>
    </row>
    <row r="1714" spans="2:3" x14ac:dyDescent="0.25">
      <c r="B1714" s="206">
        <v>41782.583333333336</v>
      </c>
      <c r="C1714" s="85">
        <v>5.78</v>
      </c>
    </row>
    <row r="1715" spans="2:3" x14ac:dyDescent="0.25">
      <c r="B1715" s="206">
        <v>41782.666666666664</v>
      </c>
      <c r="C1715" s="85">
        <v>5.77</v>
      </c>
    </row>
    <row r="1716" spans="2:3" x14ac:dyDescent="0.25">
      <c r="B1716" s="206">
        <v>41782.75</v>
      </c>
      <c r="C1716" s="85">
        <v>5.76</v>
      </c>
    </row>
    <row r="1717" spans="2:3" x14ac:dyDescent="0.25">
      <c r="B1717" s="206">
        <v>41782.833333333336</v>
      </c>
      <c r="C1717" s="85">
        <v>5.75</v>
      </c>
    </row>
    <row r="1718" spans="2:3" x14ac:dyDescent="0.25">
      <c r="B1718" s="206">
        <v>41782.916666666664</v>
      </c>
      <c r="C1718" s="85">
        <v>5.74</v>
      </c>
    </row>
    <row r="1719" spans="2:3" x14ac:dyDescent="0.25">
      <c r="B1719" s="206">
        <v>41783</v>
      </c>
      <c r="C1719" s="85">
        <v>5.73</v>
      </c>
    </row>
    <row r="1720" spans="2:3" x14ac:dyDescent="0.25">
      <c r="B1720" s="206">
        <v>41783.083333333336</v>
      </c>
      <c r="C1720" s="85">
        <v>5.73</v>
      </c>
    </row>
    <row r="1721" spans="2:3" x14ac:dyDescent="0.25">
      <c r="B1721" s="206">
        <v>41783.166666666664</v>
      </c>
      <c r="C1721" s="85">
        <v>5.73</v>
      </c>
    </row>
    <row r="1722" spans="2:3" x14ac:dyDescent="0.25">
      <c r="B1722" s="206">
        <v>41783.25</v>
      </c>
      <c r="C1722" s="85">
        <v>5.73</v>
      </c>
    </row>
    <row r="1723" spans="2:3" x14ac:dyDescent="0.25">
      <c r="B1723" s="206">
        <v>41783.333333333336</v>
      </c>
      <c r="C1723" s="85">
        <v>5.74</v>
      </c>
    </row>
    <row r="1724" spans="2:3" x14ac:dyDescent="0.25">
      <c r="B1724" s="206">
        <v>41783.416666666664</v>
      </c>
      <c r="C1724" s="85">
        <v>5.74</v>
      </c>
    </row>
    <row r="1725" spans="2:3" x14ac:dyDescent="0.25">
      <c r="B1725" s="206">
        <v>41783.5</v>
      </c>
      <c r="C1725" s="85">
        <v>5.74</v>
      </c>
    </row>
    <row r="1726" spans="2:3" x14ac:dyDescent="0.25">
      <c r="B1726" s="206">
        <v>41783.583333333336</v>
      </c>
      <c r="C1726" s="85">
        <v>5.75</v>
      </c>
    </row>
    <row r="1727" spans="2:3" x14ac:dyDescent="0.25">
      <c r="B1727" s="206">
        <v>41783.666666666664</v>
      </c>
      <c r="C1727" s="85">
        <v>5.75</v>
      </c>
    </row>
    <row r="1728" spans="2:3" x14ac:dyDescent="0.25">
      <c r="B1728" s="206">
        <v>41783.75</v>
      </c>
      <c r="C1728" s="85">
        <v>5.76</v>
      </c>
    </row>
    <row r="1729" spans="2:3" x14ac:dyDescent="0.25">
      <c r="B1729" s="206">
        <v>41783.833333333336</v>
      </c>
      <c r="C1729" s="85">
        <v>5.76</v>
      </c>
    </row>
    <row r="1730" spans="2:3" x14ac:dyDescent="0.25">
      <c r="B1730" s="206">
        <v>41783.916666666664</v>
      </c>
      <c r="C1730" s="85">
        <v>5.77</v>
      </c>
    </row>
    <row r="1731" spans="2:3" x14ac:dyDescent="0.25">
      <c r="B1731" s="206">
        <v>41784</v>
      </c>
      <c r="C1731" s="85">
        <v>5.77</v>
      </c>
    </row>
    <row r="1732" spans="2:3" x14ac:dyDescent="0.25">
      <c r="B1732" s="206">
        <v>41784.083333333336</v>
      </c>
      <c r="C1732" s="85">
        <v>5.77</v>
      </c>
    </row>
    <row r="1733" spans="2:3" x14ac:dyDescent="0.25">
      <c r="B1733" s="206">
        <v>41784.166666666664</v>
      </c>
      <c r="C1733" s="85">
        <v>5.77</v>
      </c>
    </row>
    <row r="1734" spans="2:3" x14ac:dyDescent="0.25">
      <c r="B1734" s="206">
        <v>41784.25</v>
      </c>
      <c r="C1734" s="85">
        <v>5.78</v>
      </c>
    </row>
    <row r="1735" spans="2:3" x14ac:dyDescent="0.25">
      <c r="B1735" s="206">
        <v>41784.333333333336</v>
      </c>
      <c r="C1735" s="85">
        <v>5.78</v>
      </c>
    </row>
    <row r="1736" spans="2:3" x14ac:dyDescent="0.25">
      <c r="B1736" s="206">
        <v>41784.416666666664</v>
      </c>
      <c r="C1736" s="85">
        <v>5.79</v>
      </c>
    </row>
    <row r="1737" spans="2:3" x14ac:dyDescent="0.25">
      <c r="B1737" s="206">
        <v>41784.5</v>
      </c>
      <c r="C1737" s="85">
        <v>5.79</v>
      </c>
    </row>
    <row r="1738" spans="2:3" x14ac:dyDescent="0.25">
      <c r="B1738" s="206">
        <v>41784.583333333336</v>
      </c>
      <c r="C1738" s="85">
        <v>5.81</v>
      </c>
    </row>
    <row r="1739" spans="2:3" x14ac:dyDescent="0.25">
      <c r="B1739" s="206">
        <v>41784.666666666664</v>
      </c>
      <c r="C1739" s="85">
        <v>5.82</v>
      </c>
    </row>
    <row r="1740" spans="2:3" x14ac:dyDescent="0.25">
      <c r="B1740" s="206">
        <v>41784.75</v>
      </c>
      <c r="C1740" s="85">
        <v>5.82</v>
      </c>
    </row>
    <row r="1741" spans="2:3" x14ac:dyDescent="0.25">
      <c r="B1741" s="206">
        <v>41784.833333333336</v>
      </c>
      <c r="C1741" s="85">
        <v>5.83</v>
      </c>
    </row>
    <row r="1742" spans="2:3" x14ac:dyDescent="0.25">
      <c r="B1742" s="206">
        <v>41784.916666666664</v>
      </c>
      <c r="C1742" s="85">
        <v>5.83</v>
      </c>
    </row>
    <row r="1743" spans="2:3" x14ac:dyDescent="0.25">
      <c r="B1743" s="206">
        <v>41785</v>
      </c>
      <c r="C1743" s="85">
        <v>5.82</v>
      </c>
    </row>
    <row r="1744" spans="2:3" x14ac:dyDescent="0.25">
      <c r="B1744" s="206">
        <v>41785.083333333336</v>
      </c>
      <c r="C1744" s="85">
        <v>5.82</v>
      </c>
    </row>
    <row r="1745" spans="2:5" x14ac:dyDescent="0.25">
      <c r="B1745" s="206">
        <v>41785.166666666664</v>
      </c>
      <c r="C1745" s="85">
        <v>5.82</v>
      </c>
    </row>
    <row r="1746" spans="2:5" x14ac:dyDescent="0.25">
      <c r="B1746" s="206">
        <v>41785.25</v>
      </c>
      <c r="C1746" s="85">
        <v>5.83</v>
      </c>
    </row>
    <row r="1747" spans="2:5" x14ac:dyDescent="0.25">
      <c r="B1747" s="206">
        <v>41785.333333333336</v>
      </c>
      <c r="C1747" s="85">
        <v>5.84</v>
      </c>
      <c r="E1747" s="76">
        <v>5.84</v>
      </c>
    </row>
    <row r="1748" spans="2:5" x14ac:dyDescent="0.25">
      <c r="B1748" s="206">
        <v>41785.416666666664</v>
      </c>
      <c r="C1748" s="85">
        <v>5.83</v>
      </c>
    </row>
    <row r="1749" spans="2:5" x14ac:dyDescent="0.25">
      <c r="B1749" s="206">
        <v>41785.5</v>
      </c>
      <c r="C1749" s="85">
        <v>5.81</v>
      </c>
    </row>
    <row r="1750" spans="2:5" x14ac:dyDescent="0.25">
      <c r="B1750" s="206">
        <v>41785.583333333336</v>
      </c>
      <c r="C1750" s="85">
        <v>5.82</v>
      </c>
    </row>
    <row r="1751" spans="2:5" x14ac:dyDescent="0.25">
      <c r="B1751" s="206">
        <v>41785.666666666664</v>
      </c>
      <c r="C1751" s="85">
        <v>5.83</v>
      </c>
    </row>
    <row r="1752" spans="2:5" x14ac:dyDescent="0.25">
      <c r="B1752" s="206">
        <v>41785.75</v>
      </c>
      <c r="C1752" s="85">
        <v>5.83</v>
      </c>
    </row>
    <row r="1753" spans="2:5" x14ac:dyDescent="0.25">
      <c r="B1753" s="206">
        <v>41785.833333333336</v>
      </c>
      <c r="C1753" s="85">
        <v>5.83</v>
      </c>
    </row>
    <row r="1754" spans="2:5" x14ac:dyDescent="0.25">
      <c r="B1754" s="206">
        <v>41785.916666666664</v>
      </c>
      <c r="C1754" s="85">
        <v>5.81</v>
      </c>
    </row>
    <row r="1755" spans="2:5" x14ac:dyDescent="0.25">
      <c r="B1755" s="206">
        <v>41786</v>
      </c>
      <c r="C1755" s="85">
        <v>5.79</v>
      </c>
    </row>
    <row r="1756" spans="2:5" x14ac:dyDescent="0.25">
      <c r="B1756" s="206">
        <v>41786.083333333336</v>
      </c>
      <c r="C1756" s="85">
        <v>5.78</v>
      </c>
    </row>
    <row r="1757" spans="2:5" x14ac:dyDescent="0.25">
      <c r="B1757" s="206">
        <v>41786.166666666664</v>
      </c>
      <c r="C1757" s="85">
        <v>5.78</v>
      </c>
    </row>
    <row r="1758" spans="2:5" x14ac:dyDescent="0.25">
      <c r="B1758" s="206">
        <v>41786.25</v>
      </c>
      <c r="C1758" s="85">
        <v>5.78</v>
      </c>
    </row>
    <row r="1759" spans="2:5" x14ac:dyDescent="0.25">
      <c r="B1759" s="206">
        <v>41786.333333333336</v>
      </c>
      <c r="C1759" s="85">
        <v>5.79</v>
      </c>
    </row>
    <row r="1760" spans="2:5" x14ac:dyDescent="0.25">
      <c r="B1760" s="206">
        <v>41786.416666666664</v>
      </c>
      <c r="C1760" s="85">
        <v>5.77</v>
      </c>
    </row>
    <row r="1761" spans="2:3" x14ac:dyDescent="0.25">
      <c r="B1761" s="206">
        <v>41786.5</v>
      </c>
      <c r="C1761" s="85">
        <v>5.75</v>
      </c>
    </row>
    <row r="1762" spans="2:3" x14ac:dyDescent="0.25">
      <c r="B1762" s="206">
        <v>41786.583333333336</v>
      </c>
      <c r="C1762" s="85">
        <v>5.75</v>
      </c>
    </row>
    <row r="1763" spans="2:3" x14ac:dyDescent="0.25">
      <c r="B1763" s="206">
        <v>41786.666666666664</v>
      </c>
      <c r="C1763" s="85">
        <v>5.77</v>
      </c>
    </row>
    <row r="1764" spans="2:3" x14ac:dyDescent="0.25">
      <c r="B1764" s="206">
        <v>41786.75</v>
      </c>
      <c r="C1764" s="85">
        <v>5.75</v>
      </c>
    </row>
    <row r="1765" spans="2:3" x14ac:dyDescent="0.25">
      <c r="B1765" s="206">
        <v>41786.833333333336</v>
      </c>
      <c r="C1765" s="85">
        <v>5.74</v>
      </c>
    </row>
    <row r="1766" spans="2:3" x14ac:dyDescent="0.25">
      <c r="B1766" s="206">
        <v>41786.916666666664</v>
      </c>
      <c r="C1766" s="85">
        <v>5.73</v>
      </c>
    </row>
    <row r="1767" spans="2:3" x14ac:dyDescent="0.25">
      <c r="B1767" s="206">
        <v>41787</v>
      </c>
      <c r="C1767" s="85">
        <v>5.72</v>
      </c>
    </row>
    <row r="1768" spans="2:3" x14ac:dyDescent="0.25">
      <c r="B1768" s="206">
        <v>41787.083333333336</v>
      </c>
      <c r="C1768" s="85">
        <v>5.71</v>
      </c>
    </row>
    <row r="1769" spans="2:3" x14ac:dyDescent="0.25">
      <c r="B1769" s="206">
        <v>41787.166666666664</v>
      </c>
      <c r="C1769" s="85">
        <v>5.71</v>
      </c>
    </row>
    <row r="1770" spans="2:3" x14ac:dyDescent="0.25">
      <c r="B1770" s="206">
        <v>41787.25</v>
      </c>
      <c r="C1770" s="85">
        <v>5.71</v>
      </c>
    </row>
    <row r="1771" spans="2:3" x14ac:dyDescent="0.25">
      <c r="B1771" s="206">
        <v>41787.333333333336</v>
      </c>
      <c r="C1771" s="85">
        <v>5.71</v>
      </c>
    </row>
    <row r="1772" spans="2:3" x14ac:dyDescent="0.25">
      <c r="B1772" s="206">
        <v>41787.416666666664</v>
      </c>
      <c r="C1772" s="85">
        <v>5.71</v>
      </c>
    </row>
    <row r="1773" spans="2:3" x14ac:dyDescent="0.25">
      <c r="B1773" s="206">
        <v>41787.5</v>
      </c>
      <c r="C1773" s="85">
        <v>5.7</v>
      </c>
    </row>
    <row r="1774" spans="2:3" x14ac:dyDescent="0.25">
      <c r="B1774" s="206">
        <v>41787.583333333336</v>
      </c>
      <c r="C1774" s="85">
        <v>5.7</v>
      </c>
    </row>
    <row r="1775" spans="2:3" x14ac:dyDescent="0.25">
      <c r="B1775" s="206">
        <v>41787.666666666664</v>
      </c>
      <c r="C1775" s="85">
        <v>5.71</v>
      </c>
    </row>
    <row r="1776" spans="2:3" x14ac:dyDescent="0.25">
      <c r="B1776" s="206">
        <v>41787.75</v>
      </c>
      <c r="C1776" s="85">
        <v>5.7</v>
      </c>
    </row>
    <row r="1777" spans="2:3" x14ac:dyDescent="0.25">
      <c r="B1777" s="206">
        <v>41787.833333333336</v>
      </c>
      <c r="C1777" s="85">
        <v>5.7</v>
      </c>
    </row>
    <row r="1778" spans="2:3" x14ac:dyDescent="0.25">
      <c r="B1778" s="206">
        <v>41787.916666666664</v>
      </c>
      <c r="C1778" s="85">
        <v>5.69</v>
      </c>
    </row>
    <row r="1779" spans="2:3" x14ac:dyDescent="0.25">
      <c r="B1779" s="206">
        <v>41788</v>
      </c>
      <c r="C1779" s="85">
        <v>5.69</v>
      </c>
    </row>
    <row r="1780" spans="2:3" x14ac:dyDescent="0.25">
      <c r="B1780" s="206">
        <v>41788.083333333336</v>
      </c>
      <c r="C1780" s="85">
        <v>5.68</v>
      </c>
    </row>
    <row r="1781" spans="2:3" x14ac:dyDescent="0.25">
      <c r="B1781" s="206">
        <v>41788.166666666664</v>
      </c>
      <c r="C1781" s="85">
        <v>5.68</v>
      </c>
    </row>
    <row r="1782" spans="2:3" x14ac:dyDescent="0.25">
      <c r="B1782" s="206">
        <v>41788.25</v>
      </c>
      <c r="C1782" s="85">
        <v>5.68</v>
      </c>
    </row>
    <row r="1783" spans="2:3" x14ac:dyDescent="0.25">
      <c r="B1783" s="206">
        <v>41788.333333333336</v>
      </c>
      <c r="C1783" s="85">
        <v>5.67</v>
      </c>
    </row>
    <row r="1784" spans="2:3" x14ac:dyDescent="0.25">
      <c r="B1784" s="206">
        <v>41788.416666666664</v>
      </c>
      <c r="C1784" s="85">
        <v>5.67</v>
      </c>
    </row>
    <row r="1785" spans="2:3" x14ac:dyDescent="0.25">
      <c r="B1785" s="206">
        <v>41788.5</v>
      </c>
      <c r="C1785" s="85">
        <v>5.66</v>
      </c>
    </row>
    <row r="1786" spans="2:3" x14ac:dyDescent="0.25">
      <c r="B1786" s="206">
        <v>41788.583333333336</v>
      </c>
      <c r="C1786" s="85">
        <v>5.66</v>
      </c>
    </row>
    <row r="1787" spans="2:3" x14ac:dyDescent="0.25">
      <c r="B1787" s="206">
        <v>41788.666666666664</v>
      </c>
      <c r="C1787" s="85">
        <v>5.67</v>
      </c>
    </row>
    <row r="1788" spans="2:3" x14ac:dyDescent="0.25">
      <c r="B1788" s="206">
        <v>41788.75</v>
      </c>
      <c r="C1788" s="85">
        <v>5.66</v>
      </c>
    </row>
    <row r="1789" spans="2:3" x14ac:dyDescent="0.25">
      <c r="B1789" s="206">
        <v>41788.833333333336</v>
      </c>
      <c r="C1789" s="85">
        <v>5.65</v>
      </c>
    </row>
    <row r="1790" spans="2:3" x14ac:dyDescent="0.25">
      <c r="B1790" s="206">
        <v>41788.916666666664</v>
      </c>
      <c r="C1790" s="85">
        <v>5.64</v>
      </c>
    </row>
    <row r="1791" spans="2:3" x14ac:dyDescent="0.25">
      <c r="B1791" s="206">
        <v>41789</v>
      </c>
      <c r="C1791" s="85">
        <v>5.63</v>
      </c>
    </row>
    <row r="1792" spans="2:3" x14ac:dyDescent="0.25">
      <c r="B1792" s="206">
        <v>41789.083333333336</v>
      </c>
      <c r="C1792" s="85">
        <v>5.62</v>
      </c>
    </row>
    <row r="1793" spans="2:3" x14ac:dyDescent="0.25">
      <c r="B1793" s="206">
        <v>41789.166666666664</v>
      </c>
      <c r="C1793" s="85">
        <v>5.61</v>
      </c>
    </row>
    <row r="1794" spans="2:3" x14ac:dyDescent="0.25">
      <c r="B1794" s="206">
        <v>41789.25</v>
      </c>
      <c r="C1794" s="85">
        <v>5.62</v>
      </c>
    </row>
    <row r="1795" spans="2:3" x14ac:dyDescent="0.25">
      <c r="B1795" s="206">
        <v>41789.333333333336</v>
      </c>
      <c r="C1795" s="85">
        <v>5.62</v>
      </c>
    </row>
    <row r="1796" spans="2:3" x14ac:dyDescent="0.25">
      <c r="B1796" s="206">
        <v>41789.416666666664</v>
      </c>
      <c r="C1796" s="85">
        <v>5.58</v>
      </c>
    </row>
    <row r="1797" spans="2:3" x14ac:dyDescent="0.25">
      <c r="B1797" s="206">
        <v>41789.5</v>
      </c>
      <c r="C1797" s="85">
        <v>5.58</v>
      </c>
    </row>
    <row r="1798" spans="2:3" x14ac:dyDescent="0.25">
      <c r="B1798" s="206">
        <v>41789.583333333336</v>
      </c>
      <c r="C1798" s="85">
        <v>5.58</v>
      </c>
    </row>
    <row r="1799" spans="2:3" x14ac:dyDescent="0.25">
      <c r="B1799" s="206">
        <v>41789.666666666664</v>
      </c>
      <c r="C1799" s="85">
        <v>5.58</v>
      </c>
    </row>
    <row r="1800" spans="2:3" x14ac:dyDescent="0.25">
      <c r="B1800" s="206">
        <v>41789.75</v>
      </c>
      <c r="C1800" s="85">
        <v>5.56</v>
      </c>
    </row>
    <row r="1801" spans="2:3" x14ac:dyDescent="0.25">
      <c r="B1801" s="206">
        <v>41789.833333333336</v>
      </c>
      <c r="C1801" s="85">
        <v>5.55</v>
      </c>
    </row>
    <row r="1802" spans="2:3" x14ac:dyDescent="0.25">
      <c r="B1802" s="206">
        <v>41789.916666666664</v>
      </c>
      <c r="C1802" s="85">
        <v>5.55</v>
      </c>
    </row>
    <row r="1803" spans="2:3" x14ac:dyDescent="0.25">
      <c r="B1803" s="206">
        <v>41790</v>
      </c>
      <c r="C1803" s="85">
        <v>5.54</v>
      </c>
    </row>
    <row r="1804" spans="2:3" x14ac:dyDescent="0.25">
      <c r="B1804" s="206">
        <v>41790.083333333336</v>
      </c>
      <c r="C1804" s="85">
        <v>5.54</v>
      </c>
    </row>
    <row r="1805" spans="2:3" x14ac:dyDescent="0.25">
      <c r="B1805" s="206">
        <v>41790.166666666664</v>
      </c>
      <c r="C1805" s="85">
        <v>5.54</v>
      </c>
    </row>
    <row r="1806" spans="2:3" x14ac:dyDescent="0.25">
      <c r="B1806" s="206">
        <v>41790.25</v>
      </c>
      <c r="C1806" s="85">
        <v>5.54</v>
      </c>
    </row>
    <row r="1807" spans="2:3" x14ac:dyDescent="0.25">
      <c r="B1807" s="206">
        <v>41790.333333333336</v>
      </c>
      <c r="C1807" s="85">
        <v>5.55</v>
      </c>
    </row>
    <row r="1808" spans="2:3" x14ac:dyDescent="0.25">
      <c r="B1808" s="206">
        <v>41790.416666666664</v>
      </c>
      <c r="C1808" s="85">
        <v>5.55</v>
      </c>
    </row>
    <row r="1809" spans="2:3" x14ac:dyDescent="0.25">
      <c r="B1809" s="206">
        <v>41790.5</v>
      </c>
      <c r="C1809" s="85">
        <v>5.55</v>
      </c>
    </row>
    <row r="1810" spans="2:3" x14ac:dyDescent="0.25">
      <c r="B1810" s="206">
        <v>41790.583333333336</v>
      </c>
      <c r="C1810" s="85">
        <v>5.53</v>
      </c>
    </row>
    <row r="1811" spans="2:3" x14ac:dyDescent="0.25">
      <c r="B1811" s="206">
        <v>41790.666666666664</v>
      </c>
      <c r="C1811" s="85">
        <v>5.55</v>
      </c>
    </row>
    <row r="1812" spans="2:3" x14ac:dyDescent="0.25">
      <c r="B1812" s="206">
        <v>41790.75</v>
      </c>
      <c r="C1812" s="85">
        <v>5.55</v>
      </c>
    </row>
    <row r="1813" spans="2:3" x14ac:dyDescent="0.25">
      <c r="B1813" s="206">
        <v>41790.833333333336</v>
      </c>
      <c r="C1813" s="85">
        <v>5.55</v>
      </c>
    </row>
    <row r="1814" spans="2:3" x14ac:dyDescent="0.25">
      <c r="B1814" s="206">
        <v>41790.916666666664</v>
      </c>
      <c r="C1814" s="85">
        <v>5.54</v>
      </c>
    </row>
    <row r="1815" spans="2:3" x14ac:dyDescent="0.25">
      <c r="B1815" s="206">
        <v>41791</v>
      </c>
      <c r="C1815" s="85">
        <v>5.53</v>
      </c>
    </row>
    <row r="1816" spans="2:3" x14ac:dyDescent="0.25">
      <c r="B1816" s="206">
        <v>41791.083333333336</v>
      </c>
      <c r="C1816" s="85">
        <v>5.53</v>
      </c>
    </row>
    <row r="1817" spans="2:3" x14ac:dyDescent="0.25">
      <c r="B1817" s="206">
        <v>41791.166666666664</v>
      </c>
      <c r="C1817" s="85">
        <v>5.53</v>
      </c>
    </row>
    <row r="1818" spans="2:3" x14ac:dyDescent="0.25">
      <c r="B1818" s="206">
        <v>41791.25</v>
      </c>
      <c r="C1818" s="85">
        <v>5.53</v>
      </c>
    </row>
    <row r="1819" spans="2:3" x14ac:dyDescent="0.25">
      <c r="B1819" s="206">
        <v>41791.333333333336</v>
      </c>
      <c r="C1819" s="85">
        <v>5.54</v>
      </c>
    </row>
    <row r="1820" spans="2:3" x14ac:dyDescent="0.25">
      <c r="B1820" s="206">
        <v>41791.416666666664</v>
      </c>
      <c r="C1820" s="85">
        <v>5.56</v>
      </c>
    </row>
    <row r="1821" spans="2:3" x14ac:dyDescent="0.25">
      <c r="B1821" s="206">
        <v>41791.5</v>
      </c>
      <c r="C1821" s="85">
        <v>5.56</v>
      </c>
    </row>
    <row r="1822" spans="2:3" x14ac:dyDescent="0.25">
      <c r="B1822" s="206">
        <v>41791.583333333336</v>
      </c>
      <c r="C1822" s="85">
        <v>5.57</v>
      </c>
    </row>
    <row r="1823" spans="2:3" x14ac:dyDescent="0.25">
      <c r="B1823" s="206">
        <v>41791.666666666664</v>
      </c>
      <c r="C1823" s="85">
        <v>5.57</v>
      </c>
    </row>
    <row r="1824" spans="2:3" x14ac:dyDescent="0.25">
      <c r="B1824" s="206">
        <v>41791.75</v>
      </c>
      <c r="C1824" s="85">
        <v>5.54</v>
      </c>
    </row>
    <row r="1825" spans="2:3" x14ac:dyDescent="0.25">
      <c r="B1825" s="206">
        <v>41791.833333333336</v>
      </c>
      <c r="C1825" s="85">
        <v>5.55</v>
      </c>
    </row>
    <row r="1826" spans="2:3" x14ac:dyDescent="0.25">
      <c r="B1826" s="206">
        <v>41791.916666666664</v>
      </c>
      <c r="C1826" s="85">
        <v>5.54</v>
      </c>
    </row>
    <row r="1827" spans="2:3" x14ac:dyDescent="0.25">
      <c r="B1827" s="206">
        <v>41792</v>
      </c>
      <c r="C1827" s="85">
        <v>5.53</v>
      </c>
    </row>
    <row r="1828" spans="2:3" x14ac:dyDescent="0.25">
      <c r="B1828" s="206">
        <v>41792.083333333336</v>
      </c>
      <c r="C1828" s="85">
        <v>5.52</v>
      </c>
    </row>
    <row r="1829" spans="2:3" x14ac:dyDescent="0.25">
      <c r="B1829" s="206">
        <v>41792.166666666664</v>
      </c>
      <c r="C1829" s="85">
        <v>5.51</v>
      </c>
    </row>
    <row r="1830" spans="2:3" x14ac:dyDescent="0.25">
      <c r="B1830" s="206">
        <v>41792.25</v>
      </c>
      <c r="C1830" s="85">
        <v>5.51</v>
      </c>
    </row>
    <row r="1831" spans="2:3" x14ac:dyDescent="0.25">
      <c r="B1831" s="206">
        <v>41792.333333333336</v>
      </c>
      <c r="C1831" s="85">
        <v>5.51</v>
      </c>
    </row>
    <row r="1832" spans="2:3" x14ac:dyDescent="0.25">
      <c r="B1832" s="206">
        <v>41792.416666666664</v>
      </c>
      <c r="C1832" s="85">
        <v>5.52</v>
      </c>
    </row>
    <row r="1833" spans="2:3" x14ac:dyDescent="0.25">
      <c r="B1833" s="206">
        <v>41792.5</v>
      </c>
      <c r="C1833" s="85">
        <v>5.51</v>
      </c>
    </row>
    <row r="1834" spans="2:3" x14ac:dyDescent="0.25">
      <c r="B1834" s="206">
        <v>41792.583333333336</v>
      </c>
      <c r="C1834" s="85">
        <v>5.49</v>
      </c>
    </row>
    <row r="1835" spans="2:3" x14ac:dyDescent="0.25">
      <c r="B1835" s="206">
        <v>41792.666666666664</v>
      </c>
      <c r="C1835" s="85">
        <v>5.54</v>
      </c>
    </row>
    <row r="1836" spans="2:3" x14ac:dyDescent="0.25">
      <c r="B1836" s="206">
        <v>41792.75</v>
      </c>
      <c r="C1836" s="85">
        <v>5.54</v>
      </c>
    </row>
    <row r="1837" spans="2:3" x14ac:dyDescent="0.25">
      <c r="B1837" s="206">
        <v>41792.833333333336</v>
      </c>
      <c r="C1837" s="85">
        <v>5.53</v>
      </c>
    </row>
    <row r="1838" spans="2:3" x14ac:dyDescent="0.25">
      <c r="B1838" s="206">
        <v>41792.916666666664</v>
      </c>
      <c r="C1838" s="85">
        <v>5.5</v>
      </c>
    </row>
    <row r="1839" spans="2:3" x14ac:dyDescent="0.25">
      <c r="B1839" s="206">
        <v>41793</v>
      </c>
      <c r="C1839" s="85">
        <v>5.49</v>
      </c>
    </row>
    <row r="1840" spans="2:3" x14ac:dyDescent="0.25">
      <c r="B1840" s="206">
        <v>41793.083333333336</v>
      </c>
      <c r="C1840" s="85">
        <v>5.48</v>
      </c>
    </row>
    <row r="1841" spans="2:4" x14ac:dyDescent="0.25">
      <c r="B1841" s="206">
        <v>41793.166666666664</v>
      </c>
      <c r="C1841" s="85">
        <v>5.47</v>
      </c>
      <c r="D1841" s="76">
        <v>5.47</v>
      </c>
    </row>
    <row r="1842" spans="2:4" x14ac:dyDescent="0.25">
      <c r="B1842" s="206">
        <v>41793.25</v>
      </c>
      <c r="C1842" s="85">
        <v>5.48</v>
      </c>
    </row>
    <row r="1843" spans="2:4" x14ac:dyDescent="0.25">
      <c r="B1843" s="206">
        <v>41793.333333333336</v>
      </c>
      <c r="C1843" s="85">
        <v>5.48</v>
      </c>
    </row>
    <row r="1844" spans="2:4" x14ac:dyDescent="0.25">
      <c r="B1844" s="206">
        <v>41793.416666666664</v>
      </c>
      <c r="C1844" s="85">
        <v>5.5</v>
      </c>
    </row>
    <row r="1845" spans="2:4" x14ac:dyDescent="0.25">
      <c r="B1845" s="206">
        <v>41793.5</v>
      </c>
      <c r="C1845" s="85">
        <v>5.52</v>
      </c>
    </row>
    <row r="1846" spans="2:4" x14ac:dyDescent="0.25">
      <c r="B1846" s="206">
        <v>41793.583333333336</v>
      </c>
      <c r="C1846" s="85">
        <v>5.53</v>
      </c>
    </row>
    <row r="1847" spans="2:4" x14ac:dyDescent="0.25">
      <c r="B1847" s="206">
        <v>41793.666666666664</v>
      </c>
      <c r="C1847" s="85">
        <v>5.54</v>
      </c>
    </row>
    <row r="1848" spans="2:4" x14ac:dyDescent="0.25">
      <c r="B1848" s="206">
        <v>41793.75</v>
      </c>
      <c r="C1848" s="85">
        <v>5.56</v>
      </c>
    </row>
    <row r="1849" spans="2:4" x14ac:dyDescent="0.25">
      <c r="B1849" s="206">
        <v>41793.833333333336</v>
      </c>
      <c r="C1849" s="85">
        <v>5.56</v>
      </c>
    </row>
    <row r="1850" spans="2:4" x14ac:dyDescent="0.25">
      <c r="B1850" s="206">
        <v>41793.916666666664</v>
      </c>
      <c r="C1850" s="85">
        <v>5.57</v>
      </c>
    </row>
    <row r="1851" spans="2:4" x14ac:dyDescent="0.25">
      <c r="B1851" s="206">
        <v>41794</v>
      </c>
      <c r="C1851" s="85">
        <v>5.58</v>
      </c>
    </row>
    <row r="1852" spans="2:4" x14ac:dyDescent="0.25">
      <c r="B1852" s="206">
        <v>41794.083333333336</v>
      </c>
      <c r="C1852" s="85">
        <v>5.6</v>
      </c>
    </row>
    <row r="1853" spans="2:4" x14ac:dyDescent="0.25">
      <c r="B1853" s="206">
        <v>41794.166666666664</v>
      </c>
      <c r="C1853" s="85">
        <v>5.62</v>
      </c>
    </row>
    <row r="1854" spans="2:4" x14ac:dyDescent="0.25">
      <c r="B1854" s="206">
        <v>41794.25</v>
      </c>
      <c r="C1854" s="85">
        <v>5.64</v>
      </c>
    </row>
    <row r="1855" spans="2:4" x14ac:dyDescent="0.25">
      <c r="B1855" s="206">
        <v>41794.333333333336</v>
      </c>
      <c r="C1855" s="85">
        <v>5.65</v>
      </c>
    </row>
    <row r="1856" spans="2:4" x14ac:dyDescent="0.25">
      <c r="B1856" s="206">
        <v>41794.416666666664</v>
      </c>
      <c r="C1856" s="85">
        <v>5.66</v>
      </c>
    </row>
    <row r="1857" spans="2:5" x14ac:dyDescent="0.25">
      <c r="B1857" s="206">
        <v>41794.5</v>
      </c>
      <c r="C1857" s="85">
        <v>5.67</v>
      </c>
      <c r="E1857" s="76">
        <v>5.67</v>
      </c>
    </row>
    <row r="1858" spans="2:5" x14ac:dyDescent="0.25">
      <c r="B1858" s="206">
        <v>41794.583333333336</v>
      </c>
      <c r="C1858" s="85">
        <v>5.67</v>
      </c>
    </row>
    <row r="1859" spans="2:5" x14ac:dyDescent="0.25">
      <c r="B1859" s="206">
        <v>41794.666666666664</v>
      </c>
      <c r="C1859" s="85">
        <v>5.67</v>
      </c>
    </row>
    <row r="1860" spans="2:5" x14ac:dyDescent="0.25">
      <c r="B1860" s="206">
        <v>41794.75</v>
      </c>
      <c r="C1860" s="85">
        <v>5.65</v>
      </c>
    </row>
    <row r="1861" spans="2:5" x14ac:dyDescent="0.25">
      <c r="B1861" s="206">
        <v>41794.833333333336</v>
      </c>
      <c r="C1861" s="85">
        <v>5.63</v>
      </c>
    </row>
    <row r="1862" spans="2:5" x14ac:dyDescent="0.25">
      <c r="B1862" s="206">
        <v>41794.916666666664</v>
      </c>
      <c r="C1862" s="85">
        <v>5.62</v>
      </c>
    </row>
    <row r="1863" spans="2:5" x14ac:dyDescent="0.25">
      <c r="B1863" s="206">
        <v>41795</v>
      </c>
      <c r="C1863" s="85">
        <v>5.59</v>
      </c>
    </row>
    <row r="1864" spans="2:5" x14ac:dyDescent="0.25">
      <c r="B1864" s="206">
        <v>41795.083333333336</v>
      </c>
      <c r="C1864" s="85">
        <v>5.58</v>
      </c>
    </row>
    <row r="1865" spans="2:5" x14ac:dyDescent="0.25">
      <c r="B1865" s="206">
        <v>41795.166666666664</v>
      </c>
      <c r="C1865" s="85">
        <v>5.57</v>
      </c>
    </row>
    <row r="1866" spans="2:5" x14ac:dyDescent="0.25">
      <c r="B1866" s="206">
        <v>41795.25</v>
      </c>
      <c r="C1866" s="85">
        <v>5.57</v>
      </c>
    </row>
    <row r="1867" spans="2:5" x14ac:dyDescent="0.25">
      <c r="B1867" s="206">
        <v>41795.333333333336</v>
      </c>
      <c r="C1867" s="85">
        <v>5.56</v>
      </c>
    </row>
    <row r="1868" spans="2:5" x14ac:dyDescent="0.25">
      <c r="B1868" s="206">
        <v>41795.416666666664</v>
      </c>
      <c r="C1868" s="85">
        <v>5.56</v>
      </c>
    </row>
    <row r="1869" spans="2:5" x14ac:dyDescent="0.25">
      <c r="B1869" s="206">
        <v>41795.5</v>
      </c>
      <c r="C1869" s="85">
        <v>5.56</v>
      </c>
    </row>
    <row r="1870" spans="2:5" x14ac:dyDescent="0.25">
      <c r="B1870" s="206">
        <v>41795.583333333336</v>
      </c>
      <c r="C1870" s="85">
        <v>5.56</v>
      </c>
    </row>
    <row r="1871" spans="2:5" x14ac:dyDescent="0.25">
      <c r="B1871" s="206">
        <v>41795.666666666664</v>
      </c>
      <c r="C1871" s="85">
        <v>5.55</v>
      </c>
    </row>
    <row r="1872" spans="2:5" x14ac:dyDescent="0.25">
      <c r="B1872" s="206">
        <v>41795.75</v>
      </c>
      <c r="C1872" s="85">
        <v>5.54</v>
      </c>
    </row>
    <row r="1873" spans="2:4" x14ac:dyDescent="0.25">
      <c r="B1873" s="206">
        <v>41795.833333333336</v>
      </c>
      <c r="C1873" s="85">
        <v>5.53</v>
      </c>
    </row>
    <row r="1874" spans="2:4" x14ac:dyDescent="0.25">
      <c r="B1874" s="206">
        <v>41795.916666666664</v>
      </c>
      <c r="C1874" s="85">
        <v>5.52</v>
      </c>
    </row>
    <row r="1875" spans="2:4" x14ac:dyDescent="0.25">
      <c r="B1875" s="206">
        <v>41796</v>
      </c>
      <c r="C1875" s="85">
        <v>5.51</v>
      </c>
      <c r="D1875" s="76">
        <v>5.51</v>
      </c>
    </row>
    <row r="1876" spans="2:4" x14ac:dyDescent="0.25">
      <c r="B1876" s="206">
        <v>41796.083333333336</v>
      </c>
      <c r="C1876" s="85">
        <v>5.51</v>
      </c>
    </row>
    <row r="1877" spans="2:4" x14ac:dyDescent="0.25">
      <c r="B1877" s="206">
        <v>41796.166666666664</v>
      </c>
      <c r="C1877" s="85">
        <v>5.51</v>
      </c>
    </row>
    <row r="1878" spans="2:4" x14ac:dyDescent="0.25">
      <c r="B1878" s="206">
        <v>41796.25</v>
      </c>
      <c r="C1878" s="85">
        <v>5.52</v>
      </c>
    </row>
    <row r="1879" spans="2:4" x14ac:dyDescent="0.25">
      <c r="B1879" s="206">
        <v>41796.333333333336</v>
      </c>
      <c r="C1879" s="85">
        <v>5.52</v>
      </c>
    </row>
    <row r="1880" spans="2:4" x14ac:dyDescent="0.25">
      <c r="B1880" s="206">
        <v>41796.416666666664</v>
      </c>
      <c r="C1880" s="85">
        <v>5.53</v>
      </c>
    </row>
    <row r="1881" spans="2:4" x14ac:dyDescent="0.25">
      <c r="B1881" s="206">
        <v>41796.5</v>
      </c>
      <c r="C1881" s="85">
        <v>5.53</v>
      </c>
    </row>
    <row r="1882" spans="2:4" x14ac:dyDescent="0.25">
      <c r="B1882" s="206">
        <v>41796.583333333336</v>
      </c>
      <c r="C1882" s="85">
        <v>5.54</v>
      </c>
    </row>
    <row r="1883" spans="2:4" x14ac:dyDescent="0.25">
      <c r="B1883" s="206">
        <v>41796.666666666664</v>
      </c>
      <c r="C1883" s="85">
        <v>5.53</v>
      </c>
    </row>
    <row r="1884" spans="2:4" x14ac:dyDescent="0.25">
      <c r="B1884" s="206">
        <v>41796.75</v>
      </c>
      <c r="C1884" s="85">
        <v>5.53</v>
      </c>
    </row>
    <row r="1885" spans="2:4" x14ac:dyDescent="0.25">
      <c r="B1885" s="206">
        <v>41796.833333333336</v>
      </c>
      <c r="C1885" s="85">
        <v>5.54</v>
      </c>
    </row>
    <row r="1886" spans="2:4" x14ac:dyDescent="0.25">
      <c r="B1886" s="206">
        <v>41796.916666666664</v>
      </c>
      <c r="C1886" s="85">
        <v>5.53</v>
      </c>
    </row>
    <row r="1887" spans="2:4" x14ac:dyDescent="0.25">
      <c r="B1887" s="206">
        <v>41797</v>
      </c>
      <c r="C1887" s="85">
        <v>5.52</v>
      </c>
    </row>
    <row r="1888" spans="2:4" x14ac:dyDescent="0.25">
      <c r="B1888" s="206">
        <v>41797.083333333336</v>
      </c>
      <c r="C1888" s="85">
        <v>5.52</v>
      </c>
    </row>
    <row r="1889" spans="2:3" x14ac:dyDescent="0.25">
      <c r="B1889" s="206">
        <v>41797.166666666664</v>
      </c>
      <c r="C1889" s="85">
        <v>5.52</v>
      </c>
    </row>
    <row r="1890" spans="2:3" x14ac:dyDescent="0.25">
      <c r="B1890" s="206">
        <v>41797.25</v>
      </c>
      <c r="C1890" s="85">
        <v>5.52</v>
      </c>
    </row>
    <row r="1891" spans="2:3" x14ac:dyDescent="0.25">
      <c r="B1891" s="206">
        <v>41797.333333333336</v>
      </c>
      <c r="C1891" s="85">
        <v>5.52</v>
      </c>
    </row>
    <row r="1892" spans="2:3" x14ac:dyDescent="0.25">
      <c r="B1892" s="206">
        <v>41797.416666666664</v>
      </c>
      <c r="C1892" s="85">
        <v>5.53</v>
      </c>
    </row>
    <row r="1893" spans="2:3" x14ac:dyDescent="0.25">
      <c r="B1893" s="206">
        <v>41797.5</v>
      </c>
      <c r="C1893" s="85">
        <v>5.53</v>
      </c>
    </row>
    <row r="1894" spans="2:3" x14ac:dyDescent="0.25">
      <c r="B1894" s="206">
        <v>41797.583333333336</v>
      </c>
      <c r="C1894" s="85">
        <v>5.53</v>
      </c>
    </row>
    <row r="1895" spans="2:3" x14ac:dyDescent="0.25">
      <c r="B1895" s="206">
        <v>41797.666666666664</v>
      </c>
      <c r="C1895" s="85">
        <v>5.53</v>
      </c>
    </row>
    <row r="1896" spans="2:3" x14ac:dyDescent="0.25">
      <c r="B1896" s="206">
        <v>41797.75</v>
      </c>
      <c r="C1896" s="85">
        <v>5.53</v>
      </c>
    </row>
    <row r="1897" spans="2:3" x14ac:dyDescent="0.25">
      <c r="B1897" s="206">
        <v>41797.833333333336</v>
      </c>
      <c r="C1897" s="85">
        <v>5.52</v>
      </c>
    </row>
    <row r="1898" spans="2:3" x14ac:dyDescent="0.25">
      <c r="B1898" s="206">
        <v>41797.916666666664</v>
      </c>
      <c r="C1898" s="85">
        <v>5.52</v>
      </c>
    </row>
    <row r="1899" spans="2:3" x14ac:dyDescent="0.25">
      <c r="B1899" s="206">
        <v>41798</v>
      </c>
      <c r="C1899" s="85">
        <v>5.51</v>
      </c>
    </row>
    <row r="1900" spans="2:3" x14ac:dyDescent="0.25">
      <c r="B1900" s="206">
        <v>41798.083333333336</v>
      </c>
      <c r="C1900" s="85">
        <v>5.51</v>
      </c>
    </row>
    <row r="1901" spans="2:3" x14ac:dyDescent="0.25">
      <c r="B1901" s="206">
        <v>41798.166666666664</v>
      </c>
      <c r="C1901" s="85">
        <v>5.51</v>
      </c>
    </row>
    <row r="1902" spans="2:3" x14ac:dyDescent="0.25">
      <c r="B1902" s="206">
        <v>41798.25</v>
      </c>
      <c r="C1902" s="85">
        <v>5.52</v>
      </c>
    </row>
    <row r="1903" spans="2:3" x14ac:dyDescent="0.25">
      <c r="B1903" s="206">
        <v>41798.333333333336</v>
      </c>
      <c r="C1903" s="85">
        <v>5.53</v>
      </c>
    </row>
    <row r="1904" spans="2:3" x14ac:dyDescent="0.25">
      <c r="B1904" s="206">
        <v>41798.416666666664</v>
      </c>
      <c r="C1904" s="85">
        <v>5.53</v>
      </c>
    </row>
    <row r="1905" spans="2:5" x14ac:dyDescent="0.25">
      <c r="B1905" s="206">
        <v>41798.5</v>
      </c>
      <c r="C1905" s="85">
        <v>5.53</v>
      </c>
    </row>
    <row r="1906" spans="2:5" x14ac:dyDescent="0.25">
      <c r="B1906" s="206">
        <v>41798.583333333336</v>
      </c>
      <c r="C1906" s="85">
        <v>5.54</v>
      </c>
    </row>
    <row r="1907" spans="2:5" x14ac:dyDescent="0.25">
      <c r="B1907" s="206">
        <v>41798.666666666664</v>
      </c>
      <c r="C1907" s="85">
        <v>5.54</v>
      </c>
    </row>
    <row r="1908" spans="2:5" x14ac:dyDescent="0.25">
      <c r="B1908" s="206">
        <v>41798.75</v>
      </c>
      <c r="C1908" s="85">
        <v>5.54</v>
      </c>
    </row>
    <row r="1909" spans="2:5" x14ac:dyDescent="0.25">
      <c r="B1909" s="206">
        <v>41798.833333333336</v>
      </c>
      <c r="C1909" s="85">
        <v>5.54</v>
      </c>
    </row>
    <row r="1910" spans="2:5" x14ac:dyDescent="0.25">
      <c r="B1910" s="206">
        <v>41798.916666666664</v>
      </c>
      <c r="C1910" s="85">
        <v>5.53</v>
      </c>
    </row>
    <row r="1911" spans="2:5" x14ac:dyDescent="0.25">
      <c r="B1911" s="206">
        <v>41799</v>
      </c>
      <c r="C1911" s="85">
        <v>5.53</v>
      </c>
    </row>
    <row r="1912" spans="2:5" x14ac:dyDescent="0.25">
      <c r="B1912" s="206">
        <v>41799.083333333336</v>
      </c>
      <c r="C1912" s="85">
        <v>5.53</v>
      </c>
    </row>
    <row r="1913" spans="2:5" x14ac:dyDescent="0.25">
      <c r="B1913" s="206">
        <v>41799.166666666664</v>
      </c>
      <c r="C1913" s="85">
        <v>5.54</v>
      </c>
    </row>
    <row r="1914" spans="2:5" x14ac:dyDescent="0.25">
      <c r="B1914" s="206">
        <v>41799.25</v>
      </c>
      <c r="C1914" s="85">
        <v>5.54</v>
      </c>
    </row>
    <row r="1915" spans="2:5" x14ac:dyDescent="0.25">
      <c r="B1915" s="206">
        <v>41799.333333333336</v>
      </c>
      <c r="C1915" s="85">
        <v>5.55</v>
      </c>
    </row>
    <row r="1916" spans="2:5" x14ac:dyDescent="0.25">
      <c r="B1916" s="206">
        <v>41799.416666666664</v>
      </c>
      <c r="C1916" s="85">
        <v>5.55</v>
      </c>
    </row>
    <row r="1917" spans="2:5" x14ac:dyDescent="0.25">
      <c r="B1917" s="206">
        <v>41799.5</v>
      </c>
      <c r="C1917" s="85">
        <v>5.56</v>
      </c>
    </row>
    <row r="1918" spans="2:5" x14ac:dyDescent="0.25">
      <c r="B1918" s="206">
        <v>41799.583333333336</v>
      </c>
      <c r="C1918" s="85">
        <v>5.57</v>
      </c>
    </row>
    <row r="1919" spans="2:5" x14ac:dyDescent="0.25">
      <c r="B1919" s="206">
        <v>41799.666666666664</v>
      </c>
      <c r="C1919" s="85">
        <v>5.61</v>
      </c>
    </row>
    <row r="1920" spans="2:5" x14ac:dyDescent="0.25">
      <c r="B1920" s="206">
        <v>41799.75</v>
      </c>
      <c r="C1920" s="85">
        <v>5.64</v>
      </c>
      <c r="E1920" s="76">
        <v>5.64</v>
      </c>
    </row>
    <row r="1921" spans="2:3" x14ac:dyDescent="0.25">
      <c r="B1921" s="206">
        <v>41799.833333333336</v>
      </c>
      <c r="C1921" s="85">
        <v>5.64</v>
      </c>
    </row>
    <row r="1922" spans="2:3" x14ac:dyDescent="0.25">
      <c r="B1922" s="206">
        <v>41799.916666666664</v>
      </c>
      <c r="C1922" s="85">
        <v>5.62</v>
      </c>
    </row>
    <row r="1923" spans="2:3" x14ac:dyDescent="0.25">
      <c r="B1923" s="206">
        <v>41800</v>
      </c>
      <c r="C1923" s="85">
        <v>5.62</v>
      </c>
    </row>
    <row r="1924" spans="2:3" x14ac:dyDescent="0.25">
      <c r="B1924" s="206">
        <v>41800.083333333336</v>
      </c>
      <c r="C1924" s="85">
        <v>5.62</v>
      </c>
    </row>
    <row r="1925" spans="2:3" x14ac:dyDescent="0.25">
      <c r="B1925" s="206">
        <v>41800.166666666664</v>
      </c>
      <c r="C1925" s="85">
        <v>5.62</v>
      </c>
    </row>
    <row r="1926" spans="2:3" x14ac:dyDescent="0.25">
      <c r="B1926" s="206">
        <v>41800.25</v>
      </c>
      <c r="C1926" s="85">
        <v>5.63</v>
      </c>
    </row>
    <row r="1927" spans="2:3" x14ac:dyDescent="0.25">
      <c r="B1927" s="206">
        <v>41800.333333333336</v>
      </c>
      <c r="C1927" s="85">
        <v>5.63</v>
      </c>
    </row>
    <row r="1928" spans="2:3" x14ac:dyDescent="0.25">
      <c r="B1928" s="206">
        <v>41800.416666666664</v>
      </c>
      <c r="C1928" s="85">
        <v>5.62</v>
      </c>
    </row>
    <row r="1929" spans="2:3" x14ac:dyDescent="0.25">
      <c r="B1929" s="206">
        <v>41800.5</v>
      </c>
      <c r="C1929" s="85">
        <v>5.62</v>
      </c>
    </row>
    <row r="1930" spans="2:3" x14ac:dyDescent="0.25">
      <c r="B1930" s="206">
        <v>41800.583333333336</v>
      </c>
      <c r="C1930" s="85">
        <v>5.62</v>
      </c>
    </row>
    <row r="1931" spans="2:3" x14ac:dyDescent="0.25">
      <c r="B1931" s="206">
        <v>41800.666666666664</v>
      </c>
      <c r="C1931" s="85">
        <v>5.62</v>
      </c>
    </row>
    <row r="1932" spans="2:3" x14ac:dyDescent="0.25">
      <c r="B1932" s="206">
        <v>41800.75</v>
      </c>
      <c r="C1932" s="85">
        <v>5.63</v>
      </c>
    </row>
    <row r="1933" spans="2:3" x14ac:dyDescent="0.25">
      <c r="B1933" s="206">
        <v>41800.833333333336</v>
      </c>
      <c r="C1933" s="85">
        <v>5.62</v>
      </c>
    </row>
    <row r="1934" spans="2:3" x14ac:dyDescent="0.25">
      <c r="B1934" s="206">
        <v>41800.916666666664</v>
      </c>
      <c r="C1934" s="85">
        <v>5.62</v>
      </c>
    </row>
    <row r="1935" spans="2:3" x14ac:dyDescent="0.25">
      <c r="B1935" s="206">
        <v>41801</v>
      </c>
      <c r="C1935" s="85">
        <v>5.61</v>
      </c>
    </row>
    <row r="1936" spans="2:3" x14ac:dyDescent="0.25">
      <c r="B1936" s="206">
        <v>41801.083333333336</v>
      </c>
      <c r="C1936" s="85">
        <v>5.62</v>
      </c>
    </row>
    <row r="1937" spans="2:3" x14ac:dyDescent="0.25">
      <c r="B1937" s="206">
        <v>41801.166666666664</v>
      </c>
      <c r="C1937" s="85">
        <v>5.62</v>
      </c>
    </row>
    <row r="1938" spans="2:3" x14ac:dyDescent="0.25">
      <c r="B1938" s="206">
        <v>41801.25</v>
      </c>
      <c r="C1938" s="85">
        <v>5.63</v>
      </c>
    </row>
    <row r="1939" spans="2:3" x14ac:dyDescent="0.25">
      <c r="B1939" s="206">
        <v>41801.333333333336</v>
      </c>
      <c r="C1939" s="85">
        <v>5.64</v>
      </c>
    </row>
    <row r="1940" spans="2:3" x14ac:dyDescent="0.25">
      <c r="B1940" s="206">
        <v>41801.416666666664</v>
      </c>
      <c r="C1940" s="85">
        <v>5.64</v>
      </c>
    </row>
    <row r="1941" spans="2:3" x14ac:dyDescent="0.25">
      <c r="B1941" s="206">
        <v>41801.5</v>
      </c>
      <c r="C1941" s="85">
        <v>5.64</v>
      </c>
    </row>
    <row r="1942" spans="2:3" x14ac:dyDescent="0.25">
      <c r="B1942" s="206">
        <v>41801.583333333336</v>
      </c>
      <c r="C1942" s="85">
        <v>5.64</v>
      </c>
    </row>
    <row r="1943" spans="2:3" x14ac:dyDescent="0.25">
      <c r="B1943" s="206">
        <v>41801.666666666664</v>
      </c>
      <c r="C1943" s="85">
        <v>5.63</v>
      </c>
    </row>
    <row r="1944" spans="2:3" x14ac:dyDescent="0.25">
      <c r="B1944" s="206">
        <v>41801.75</v>
      </c>
      <c r="C1944" s="85">
        <v>5.62</v>
      </c>
    </row>
    <row r="1945" spans="2:3" x14ac:dyDescent="0.25">
      <c r="B1945" s="206">
        <v>41801.833333333336</v>
      </c>
      <c r="C1945" s="85">
        <v>5.61</v>
      </c>
    </row>
    <row r="1946" spans="2:3" x14ac:dyDescent="0.25">
      <c r="B1946" s="206">
        <v>41801.916666666664</v>
      </c>
      <c r="C1946" s="85">
        <v>5.6</v>
      </c>
    </row>
    <row r="1947" spans="2:3" x14ac:dyDescent="0.25">
      <c r="B1947" s="206">
        <v>41802</v>
      </c>
      <c r="C1947" s="85">
        <v>5.59</v>
      </c>
    </row>
    <row r="1948" spans="2:3" x14ac:dyDescent="0.25">
      <c r="B1948" s="206">
        <v>41802.083333333336</v>
      </c>
      <c r="C1948" s="85">
        <v>5.58</v>
      </c>
    </row>
    <row r="1949" spans="2:3" x14ac:dyDescent="0.25">
      <c r="B1949" s="206">
        <v>41802.166666666664</v>
      </c>
      <c r="C1949" s="85">
        <v>5.58</v>
      </c>
    </row>
    <row r="1950" spans="2:3" x14ac:dyDescent="0.25">
      <c r="B1950" s="206">
        <v>41802.25</v>
      </c>
      <c r="C1950" s="85">
        <v>5.57</v>
      </c>
    </row>
    <row r="1951" spans="2:3" x14ac:dyDescent="0.25">
      <c r="B1951" s="206">
        <v>41802.333333333336</v>
      </c>
      <c r="C1951" s="85">
        <v>5.58</v>
      </c>
    </row>
    <row r="1952" spans="2:3" x14ac:dyDescent="0.25">
      <c r="B1952" s="206">
        <v>41802.416666666664</v>
      </c>
      <c r="C1952" s="85">
        <v>5.57</v>
      </c>
    </row>
    <row r="1953" spans="2:4" x14ac:dyDescent="0.25">
      <c r="B1953" s="206">
        <v>41802.5</v>
      </c>
      <c r="C1953" s="85">
        <v>5.57</v>
      </c>
    </row>
    <row r="1954" spans="2:4" x14ac:dyDescent="0.25">
      <c r="B1954" s="206">
        <v>41802.583333333336</v>
      </c>
      <c r="C1954" s="85">
        <v>5.55</v>
      </c>
    </row>
    <row r="1955" spans="2:4" x14ac:dyDescent="0.25">
      <c r="B1955" s="206">
        <v>41802.666666666664</v>
      </c>
      <c r="C1955" s="85">
        <v>5.54</v>
      </c>
    </row>
    <row r="1956" spans="2:4" x14ac:dyDescent="0.25">
      <c r="B1956" s="206">
        <v>41802.75</v>
      </c>
      <c r="C1956" s="85">
        <v>5.53</v>
      </c>
    </row>
    <row r="1957" spans="2:4" x14ac:dyDescent="0.25">
      <c r="B1957" s="206">
        <v>41802.833333333336</v>
      </c>
      <c r="C1957" s="85">
        <v>5.52</v>
      </c>
    </row>
    <row r="1958" spans="2:4" x14ac:dyDescent="0.25">
      <c r="B1958" s="206">
        <v>41802.916666666664</v>
      </c>
      <c r="C1958" s="85">
        <v>5.51</v>
      </c>
    </row>
    <row r="1959" spans="2:4" x14ac:dyDescent="0.25">
      <c r="B1959" s="206">
        <v>41803</v>
      </c>
      <c r="C1959" s="85">
        <v>5.51</v>
      </c>
    </row>
    <row r="1960" spans="2:4" x14ac:dyDescent="0.25">
      <c r="B1960" s="206">
        <v>41803.083333333336</v>
      </c>
      <c r="C1960" s="85">
        <v>5.5</v>
      </c>
    </row>
    <row r="1961" spans="2:4" x14ac:dyDescent="0.25">
      <c r="B1961" s="206">
        <v>41803.166666666664</v>
      </c>
      <c r="C1961" s="85">
        <v>5.5</v>
      </c>
    </row>
    <row r="1962" spans="2:4" x14ac:dyDescent="0.25">
      <c r="B1962" s="206">
        <v>41803.25</v>
      </c>
      <c r="C1962" s="85">
        <v>5.49</v>
      </c>
      <c r="D1962" s="76">
        <v>5.49</v>
      </c>
    </row>
    <row r="1963" spans="2:4" x14ac:dyDescent="0.25">
      <c r="B1963" s="206">
        <v>41803.333333333336</v>
      </c>
      <c r="C1963" s="85">
        <v>5.49</v>
      </c>
    </row>
    <row r="1964" spans="2:4" x14ac:dyDescent="0.25">
      <c r="B1964" s="206">
        <v>41803.416666666664</v>
      </c>
      <c r="C1964" s="85">
        <v>5.49</v>
      </c>
    </row>
    <row r="1965" spans="2:4" x14ac:dyDescent="0.25">
      <c r="B1965" s="206">
        <v>41803.5</v>
      </c>
      <c r="C1965" s="85">
        <v>5.5</v>
      </c>
    </row>
    <row r="1966" spans="2:4" x14ac:dyDescent="0.25">
      <c r="B1966" s="206">
        <v>41803.583333333336</v>
      </c>
      <c r="C1966" s="85">
        <v>5.52</v>
      </c>
    </row>
    <row r="1967" spans="2:4" x14ac:dyDescent="0.25">
      <c r="B1967" s="206">
        <v>41803.666666666664</v>
      </c>
      <c r="C1967" s="85">
        <v>5.54</v>
      </c>
    </row>
    <row r="1968" spans="2:4" x14ac:dyDescent="0.25">
      <c r="B1968" s="206">
        <v>41803.75</v>
      </c>
      <c r="C1968" s="85">
        <v>5.55</v>
      </c>
    </row>
    <row r="1969" spans="2:5" x14ac:dyDescent="0.25">
      <c r="B1969" s="206">
        <v>41803.833333333336</v>
      </c>
      <c r="C1969" s="85">
        <v>5.56</v>
      </c>
    </row>
    <row r="1970" spans="2:5" x14ac:dyDescent="0.25">
      <c r="B1970" s="206">
        <v>41803.916666666664</v>
      </c>
      <c r="C1970" s="85">
        <v>5.57</v>
      </c>
    </row>
    <row r="1971" spans="2:5" x14ac:dyDescent="0.25">
      <c r="B1971" s="206">
        <v>41804</v>
      </c>
      <c r="C1971" s="85">
        <v>5.58</v>
      </c>
    </row>
    <row r="1972" spans="2:5" x14ac:dyDescent="0.25">
      <c r="B1972" s="206">
        <v>41804.083333333336</v>
      </c>
      <c r="C1972" s="85">
        <v>5.58</v>
      </c>
    </row>
    <row r="1973" spans="2:5" x14ac:dyDescent="0.25">
      <c r="B1973" s="206">
        <v>41804.166666666664</v>
      </c>
      <c r="C1973" s="85">
        <v>5.58</v>
      </c>
    </row>
    <row r="1974" spans="2:5" x14ac:dyDescent="0.25">
      <c r="B1974" s="206">
        <v>41804.25</v>
      </c>
      <c r="C1974" s="85">
        <v>5.59</v>
      </c>
    </row>
    <row r="1975" spans="2:5" x14ac:dyDescent="0.25">
      <c r="B1975" s="206">
        <v>41804.333333333336</v>
      </c>
      <c r="C1975" s="85">
        <v>5.59</v>
      </c>
    </row>
    <row r="1976" spans="2:5" x14ac:dyDescent="0.25">
      <c r="B1976" s="206">
        <v>41804.416666666664</v>
      </c>
      <c r="C1976" s="85">
        <v>5.6</v>
      </c>
      <c r="E1976" s="76">
        <v>5.6</v>
      </c>
    </row>
    <row r="1977" spans="2:5" x14ac:dyDescent="0.25">
      <c r="B1977" s="206">
        <v>41804.5</v>
      </c>
      <c r="C1977" s="85">
        <v>5.6</v>
      </c>
    </row>
    <row r="1978" spans="2:5" x14ac:dyDescent="0.25">
      <c r="B1978" s="206">
        <v>41804.583333333336</v>
      </c>
      <c r="C1978" s="85">
        <v>5.59</v>
      </c>
    </row>
    <row r="1979" spans="2:5" x14ac:dyDescent="0.25">
      <c r="B1979" s="206">
        <v>41804.666666666664</v>
      </c>
      <c r="C1979" s="85">
        <v>5.56</v>
      </c>
    </row>
    <row r="1980" spans="2:5" x14ac:dyDescent="0.25">
      <c r="B1980" s="206">
        <v>41804.75</v>
      </c>
      <c r="C1980" s="85">
        <v>5.55</v>
      </c>
    </row>
    <row r="1981" spans="2:5" x14ac:dyDescent="0.25">
      <c r="B1981" s="206">
        <v>41804.833333333336</v>
      </c>
      <c r="C1981" s="85">
        <v>5.53</v>
      </c>
    </row>
    <row r="1982" spans="2:5" x14ac:dyDescent="0.25">
      <c r="B1982" s="206">
        <v>41804.916666666664</v>
      </c>
      <c r="C1982" s="85">
        <v>5.53</v>
      </c>
    </row>
    <row r="1983" spans="2:5" x14ac:dyDescent="0.25">
      <c r="B1983" s="206">
        <v>41805</v>
      </c>
      <c r="C1983" s="85">
        <v>5.51</v>
      </c>
    </row>
    <row r="1984" spans="2:5" x14ac:dyDescent="0.25">
      <c r="B1984" s="206">
        <v>41805.083333333336</v>
      </c>
      <c r="C1984" s="85">
        <v>5.5</v>
      </c>
    </row>
    <row r="1985" spans="2:3" x14ac:dyDescent="0.25">
      <c r="B1985" s="206">
        <v>41805.166666666664</v>
      </c>
      <c r="C1985" s="85">
        <v>5.5</v>
      </c>
    </row>
    <row r="1986" spans="2:3" x14ac:dyDescent="0.25">
      <c r="B1986" s="206">
        <v>41805.25</v>
      </c>
      <c r="C1986" s="85">
        <v>5.5</v>
      </c>
    </row>
    <row r="1987" spans="2:3" x14ac:dyDescent="0.25">
      <c r="B1987" s="206">
        <v>41805.333333333336</v>
      </c>
      <c r="C1987" s="85">
        <v>5.5</v>
      </c>
    </row>
    <row r="1988" spans="2:3" x14ac:dyDescent="0.25">
      <c r="B1988" s="206">
        <v>41805.416666666664</v>
      </c>
      <c r="C1988" s="85">
        <v>5.5</v>
      </c>
    </row>
    <row r="1989" spans="2:3" x14ac:dyDescent="0.25">
      <c r="B1989" s="206">
        <v>41805.5</v>
      </c>
      <c r="C1989" s="85">
        <v>5.51</v>
      </c>
    </row>
    <row r="1990" spans="2:3" x14ac:dyDescent="0.25">
      <c r="B1990" s="206">
        <v>41805.583333333336</v>
      </c>
      <c r="C1990" s="85">
        <v>5.51</v>
      </c>
    </row>
    <row r="1991" spans="2:3" x14ac:dyDescent="0.25">
      <c r="B1991" s="206">
        <v>41805.666666666664</v>
      </c>
      <c r="C1991" s="85">
        <v>5.51</v>
      </c>
    </row>
    <row r="1992" spans="2:3" x14ac:dyDescent="0.25">
      <c r="B1992" s="206">
        <v>41805.75</v>
      </c>
      <c r="C1992" s="85">
        <v>5.51</v>
      </c>
    </row>
    <row r="1993" spans="2:3" x14ac:dyDescent="0.25">
      <c r="B1993" s="206">
        <v>41805.833333333336</v>
      </c>
      <c r="C1993" s="85">
        <v>5.51</v>
      </c>
    </row>
    <row r="1994" spans="2:3" x14ac:dyDescent="0.25">
      <c r="B1994" s="206">
        <v>41805.916666666664</v>
      </c>
      <c r="C1994" s="85">
        <v>5.5</v>
      </c>
    </row>
    <row r="1995" spans="2:3" x14ac:dyDescent="0.25">
      <c r="B1995" s="206">
        <v>41806</v>
      </c>
      <c r="C1995" s="85">
        <v>5.49</v>
      </c>
    </row>
    <row r="1996" spans="2:3" x14ac:dyDescent="0.25">
      <c r="B1996" s="206">
        <v>41806.083333333336</v>
      </c>
      <c r="C1996" s="85">
        <v>5.49</v>
      </c>
    </row>
    <row r="1997" spans="2:3" x14ac:dyDescent="0.25">
      <c r="B1997" s="206">
        <v>41806.166666666664</v>
      </c>
      <c r="C1997" s="85">
        <v>5.49</v>
      </c>
    </row>
    <row r="1998" spans="2:3" x14ac:dyDescent="0.25">
      <c r="B1998" s="206">
        <v>41806.25</v>
      </c>
      <c r="C1998" s="85">
        <v>5.49</v>
      </c>
    </row>
    <row r="1999" spans="2:3" x14ac:dyDescent="0.25">
      <c r="B1999" s="206">
        <v>41806.333333333336</v>
      </c>
      <c r="C1999" s="85">
        <v>5.5</v>
      </c>
    </row>
    <row r="2000" spans="2:3" x14ac:dyDescent="0.25">
      <c r="B2000" s="206">
        <v>41806.416666666664</v>
      </c>
      <c r="C2000" s="85">
        <v>5.5</v>
      </c>
    </row>
    <row r="2001" spans="2:3" x14ac:dyDescent="0.25">
      <c r="B2001" s="206">
        <v>41806.5</v>
      </c>
      <c r="C2001" s="85">
        <v>5.51</v>
      </c>
    </row>
    <row r="2002" spans="2:3" x14ac:dyDescent="0.25">
      <c r="B2002" s="206">
        <v>41806.583333333336</v>
      </c>
      <c r="C2002" s="85">
        <v>5.5</v>
      </c>
    </row>
    <row r="2003" spans="2:3" x14ac:dyDescent="0.25">
      <c r="B2003" s="206">
        <v>41806.666666666664</v>
      </c>
      <c r="C2003" s="85">
        <v>5.46</v>
      </c>
    </row>
    <row r="2004" spans="2:3" x14ac:dyDescent="0.25">
      <c r="B2004" s="206">
        <v>41806.75</v>
      </c>
      <c r="C2004" s="85">
        <v>5.44</v>
      </c>
    </row>
    <row r="2005" spans="2:3" x14ac:dyDescent="0.25">
      <c r="B2005" s="206">
        <v>41806.833333333336</v>
      </c>
      <c r="C2005" s="85">
        <v>5.44</v>
      </c>
    </row>
    <row r="2006" spans="2:3" x14ac:dyDescent="0.25">
      <c r="B2006" s="206">
        <v>41806.916666666664</v>
      </c>
      <c r="C2006" s="85">
        <v>5.43</v>
      </c>
    </row>
    <row r="2007" spans="2:3" x14ac:dyDescent="0.25">
      <c r="B2007" s="206">
        <v>41807</v>
      </c>
      <c r="C2007" s="85">
        <v>5.43</v>
      </c>
    </row>
    <row r="2008" spans="2:3" x14ac:dyDescent="0.25">
      <c r="B2008" s="206">
        <v>41807.083333333336</v>
      </c>
      <c r="C2008" s="85">
        <v>5.44</v>
      </c>
    </row>
    <row r="2009" spans="2:3" x14ac:dyDescent="0.25">
      <c r="B2009" s="206">
        <v>41807.166666666664</v>
      </c>
      <c r="C2009" s="85">
        <v>5.45</v>
      </c>
    </row>
    <row r="2010" spans="2:3" x14ac:dyDescent="0.25">
      <c r="B2010" s="206">
        <v>41807.25</v>
      </c>
      <c r="C2010" s="85">
        <v>5.47</v>
      </c>
    </row>
    <row r="2011" spans="2:3" x14ac:dyDescent="0.25">
      <c r="B2011" s="206">
        <v>41807.333333333336</v>
      </c>
      <c r="C2011" s="85">
        <v>5.48</v>
      </c>
    </row>
    <row r="2012" spans="2:3" x14ac:dyDescent="0.25">
      <c r="B2012" s="206">
        <v>41807.416666666664</v>
      </c>
      <c r="C2012" s="85">
        <v>5.48</v>
      </c>
    </row>
    <row r="2013" spans="2:3" x14ac:dyDescent="0.25">
      <c r="B2013" s="206">
        <v>41807.5</v>
      </c>
      <c r="C2013" s="85">
        <v>5.47</v>
      </c>
    </row>
    <row r="2014" spans="2:3" x14ac:dyDescent="0.25">
      <c r="B2014" s="206">
        <v>41807.583333333336</v>
      </c>
      <c r="C2014" s="85">
        <v>5.47</v>
      </c>
    </row>
    <row r="2015" spans="2:3" x14ac:dyDescent="0.25">
      <c r="B2015" s="206">
        <v>41807.666666666664</v>
      </c>
      <c r="C2015" s="85">
        <v>5.48</v>
      </c>
    </row>
    <row r="2016" spans="2:3" x14ac:dyDescent="0.25">
      <c r="B2016" s="206">
        <v>41807.75</v>
      </c>
      <c r="C2016" s="85">
        <v>5.49</v>
      </c>
    </row>
    <row r="2017" spans="2:3" x14ac:dyDescent="0.25">
      <c r="B2017" s="206">
        <v>41807.833333333336</v>
      </c>
      <c r="C2017" s="85">
        <v>5.49</v>
      </c>
    </row>
    <row r="2018" spans="2:3" x14ac:dyDescent="0.25">
      <c r="B2018" s="206">
        <v>41807.916666666664</v>
      </c>
      <c r="C2018" s="85">
        <v>5.49</v>
      </c>
    </row>
    <row r="2019" spans="2:3" x14ac:dyDescent="0.25">
      <c r="B2019" s="206">
        <v>41808</v>
      </c>
      <c r="C2019" s="85">
        <v>5.49</v>
      </c>
    </row>
    <row r="2020" spans="2:3" x14ac:dyDescent="0.25">
      <c r="B2020" s="206">
        <v>41808.083333333336</v>
      </c>
      <c r="C2020" s="85">
        <v>5.49</v>
      </c>
    </row>
    <row r="2021" spans="2:3" x14ac:dyDescent="0.25">
      <c r="B2021" s="206">
        <v>41808.166666666664</v>
      </c>
      <c r="C2021" s="85">
        <v>5.49</v>
      </c>
    </row>
    <row r="2022" spans="2:3" x14ac:dyDescent="0.25">
      <c r="B2022" s="206">
        <v>41808.25</v>
      </c>
      <c r="C2022" s="85">
        <v>5.49</v>
      </c>
    </row>
    <row r="2023" spans="2:3" x14ac:dyDescent="0.25">
      <c r="B2023" s="206">
        <v>41808.333333333336</v>
      </c>
      <c r="C2023" s="85">
        <v>5.49</v>
      </c>
    </row>
    <row r="2024" spans="2:3" x14ac:dyDescent="0.25">
      <c r="B2024" s="206">
        <v>41808.416666666664</v>
      </c>
      <c r="C2024" s="85">
        <v>5.49</v>
      </c>
    </row>
    <row r="2025" spans="2:3" x14ac:dyDescent="0.25">
      <c r="B2025" s="206">
        <v>41808.5</v>
      </c>
      <c r="C2025" s="85">
        <v>5.46</v>
      </c>
    </row>
    <row r="2026" spans="2:3" x14ac:dyDescent="0.25">
      <c r="B2026" s="206">
        <v>41808.583333333336</v>
      </c>
      <c r="C2026" s="85">
        <v>5.39</v>
      </c>
    </row>
    <row r="2027" spans="2:3" x14ac:dyDescent="0.25">
      <c r="B2027" s="206">
        <v>41808.666666666664</v>
      </c>
      <c r="C2027" s="85">
        <v>5.39</v>
      </c>
    </row>
    <row r="2028" spans="2:3" x14ac:dyDescent="0.25">
      <c r="B2028" s="206">
        <v>41808.75</v>
      </c>
      <c r="C2028" s="85">
        <v>5.38</v>
      </c>
    </row>
    <row r="2029" spans="2:3" x14ac:dyDescent="0.25">
      <c r="B2029" s="206">
        <v>41808.833333333336</v>
      </c>
      <c r="C2029" s="85">
        <v>5.38</v>
      </c>
    </row>
    <row r="2030" spans="2:3" x14ac:dyDescent="0.25">
      <c r="B2030" s="206">
        <v>41808.916666666664</v>
      </c>
      <c r="C2030" s="85">
        <v>5.38</v>
      </c>
    </row>
    <row r="2031" spans="2:3" x14ac:dyDescent="0.25">
      <c r="B2031" s="206">
        <v>41809</v>
      </c>
      <c r="C2031" s="85">
        <v>5.25</v>
      </c>
    </row>
    <row r="2032" spans="2:3" x14ac:dyDescent="0.25">
      <c r="B2032" s="206">
        <v>41809.083333333336</v>
      </c>
      <c r="C2032" s="85">
        <v>5.24</v>
      </c>
    </row>
    <row r="2033" spans="2:5" x14ac:dyDescent="0.25">
      <c r="B2033" s="206">
        <v>41809.166666666664</v>
      </c>
      <c r="C2033" s="85">
        <v>5.24</v>
      </c>
    </row>
    <row r="2034" spans="2:5" x14ac:dyDescent="0.25">
      <c r="B2034" s="206">
        <v>41809.25</v>
      </c>
      <c r="C2034" s="85">
        <v>5.25</v>
      </c>
    </row>
    <row r="2035" spans="2:5" x14ac:dyDescent="0.25">
      <c r="B2035" s="206">
        <v>41809.333333333336</v>
      </c>
      <c r="C2035" s="85">
        <v>5.26</v>
      </c>
    </row>
    <row r="2036" spans="2:5" x14ac:dyDescent="0.25">
      <c r="B2036" s="206">
        <v>41809.416666666664</v>
      </c>
      <c r="C2036" s="85">
        <v>5.26</v>
      </c>
    </row>
    <row r="2037" spans="2:5" x14ac:dyDescent="0.25">
      <c r="B2037" s="206">
        <v>41809.5</v>
      </c>
      <c r="C2037" s="85">
        <v>5.26</v>
      </c>
    </row>
    <row r="2038" spans="2:5" x14ac:dyDescent="0.25">
      <c r="B2038" s="206">
        <v>41809.583333333336</v>
      </c>
      <c r="C2038" s="85">
        <v>5.25</v>
      </c>
    </row>
    <row r="2039" spans="2:5" x14ac:dyDescent="0.25">
      <c r="B2039" s="206">
        <v>41809.666666666664</v>
      </c>
      <c r="C2039" s="85">
        <v>5.24</v>
      </c>
    </row>
    <row r="2040" spans="2:5" x14ac:dyDescent="0.25">
      <c r="B2040" s="206">
        <v>41809.75</v>
      </c>
      <c r="C2040" s="85">
        <v>5.23</v>
      </c>
    </row>
    <row r="2041" spans="2:5" x14ac:dyDescent="0.25">
      <c r="B2041" s="206">
        <v>41809.833333333336</v>
      </c>
      <c r="C2041" s="85">
        <v>5.2</v>
      </c>
    </row>
    <row r="2042" spans="2:5" x14ac:dyDescent="0.25">
      <c r="B2042" s="206">
        <v>41809.916666666664</v>
      </c>
      <c r="C2042" s="85">
        <v>5.18</v>
      </c>
    </row>
    <row r="2043" spans="2:5" x14ac:dyDescent="0.25">
      <c r="B2043" s="206">
        <v>41810</v>
      </c>
      <c r="C2043" s="85">
        <v>5.18</v>
      </c>
    </row>
    <row r="2044" spans="2:5" x14ac:dyDescent="0.25">
      <c r="B2044" s="206">
        <v>41810.083333333336</v>
      </c>
      <c r="C2044" s="85">
        <v>5.18</v>
      </c>
    </row>
    <row r="2045" spans="2:5" x14ac:dyDescent="0.25">
      <c r="B2045" s="206">
        <v>41810.166666666664</v>
      </c>
      <c r="C2045" s="85">
        <v>5.17</v>
      </c>
      <c r="D2045" s="76">
        <v>5.17</v>
      </c>
    </row>
    <row r="2046" spans="2:5" x14ac:dyDescent="0.25">
      <c r="B2046" s="206">
        <v>41810.25</v>
      </c>
      <c r="C2046" s="85">
        <v>5.17</v>
      </c>
    </row>
    <row r="2047" spans="2:5" x14ac:dyDescent="0.25">
      <c r="B2047" s="206">
        <v>41810.333333333336</v>
      </c>
      <c r="C2047" s="85">
        <v>5.17</v>
      </c>
    </row>
    <row r="2048" spans="2:5" x14ac:dyDescent="0.25">
      <c r="B2048" s="206">
        <v>41810.416666666664</v>
      </c>
      <c r="C2048" s="85">
        <v>5.4</v>
      </c>
      <c r="E2048" s="76">
        <v>5.4</v>
      </c>
    </row>
    <row r="2049" spans="2:3" x14ac:dyDescent="0.25">
      <c r="B2049" s="206">
        <v>41810.5</v>
      </c>
      <c r="C2049" s="85">
        <v>5.32</v>
      </c>
    </row>
    <row r="2050" spans="2:3" x14ac:dyDescent="0.25">
      <c r="B2050" s="206">
        <v>41810.583333333336</v>
      </c>
      <c r="C2050" s="85">
        <v>5.27</v>
      </c>
    </row>
    <row r="2051" spans="2:3" x14ac:dyDescent="0.25">
      <c r="B2051" s="206">
        <v>41810.666666666664</v>
      </c>
      <c r="C2051" s="85">
        <v>5.25</v>
      </c>
    </row>
    <row r="2052" spans="2:3" x14ac:dyDescent="0.25">
      <c r="B2052" s="206">
        <v>41810.75</v>
      </c>
      <c r="C2052" s="85">
        <v>5.26</v>
      </c>
    </row>
    <row r="2053" spans="2:3" x14ac:dyDescent="0.25">
      <c r="B2053" s="206">
        <v>41810.833333333336</v>
      </c>
      <c r="C2053" s="85">
        <v>5.25</v>
      </c>
    </row>
    <row r="2054" spans="2:3" x14ac:dyDescent="0.25">
      <c r="B2054" s="206">
        <v>41810.916666666664</v>
      </c>
      <c r="C2054" s="85">
        <v>5.24</v>
      </c>
    </row>
    <row r="2055" spans="2:3" x14ac:dyDescent="0.25">
      <c r="B2055" s="206">
        <v>41811</v>
      </c>
      <c r="C2055" s="85">
        <v>5.23</v>
      </c>
    </row>
    <row r="2056" spans="2:3" x14ac:dyDescent="0.25">
      <c r="B2056" s="206">
        <v>41811.083333333336</v>
      </c>
      <c r="C2056" s="85">
        <v>5.23</v>
      </c>
    </row>
    <row r="2057" spans="2:3" x14ac:dyDescent="0.25">
      <c r="B2057" s="206">
        <v>41811.166666666664</v>
      </c>
      <c r="C2057" s="85">
        <v>5.23</v>
      </c>
    </row>
    <row r="2058" spans="2:3" x14ac:dyDescent="0.25">
      <c r="B2058" s="206">
        <v>41811.25</v>
      </c>
      <c r="C2058" s="85">
        <v>5.23</v>
      </c>
    </row>
    <row r="2059" spans="2:3" x14ac:dyDescent="0.25">
      <c r="B2059" s="206">
        <v>41811.333333333336</v>
      </c>
      <c r="C2059" s="85">
        <v>5.24</v>
      </c>
    </row>
    <row r="2060" spans="2:3" x14ac:dyDescent="0.25">
      <c r="B2060" s="206">
        <v>41811.416666666664</v>
      </c>
      <c r="C2060" s="85">
        <v>5.24</v>
      </c>
    </row>
    <row r="2061" spans="2:3" x14ac:dyDescent="0.25">
      <c r="B2061" s="206">
        <v>41811.5</v>
      </c>
      <c r="C2061" s="85">
        <v>5.21</v>
      </c>
    </row>
    <row r="2062" spans="2:3" x14ac:dyDescent="0.25">
      <c r="B2062" s="206">
        <v>41811.583333333336</v>
      </c>
      <c r="C2062" s="85">
        <v>5.23</v>
      </c>
    </row>
    <row r="2063" spans="2:3" x14ac:dyDescent="0.25">
      <c r="B2063" s="206">
        <v>41811.666666666664</v>
      </c>
      <c r="C2063" s="85">
        <v>5.23</v>
      </c>
    </row>
    <row r="2064" spans="2:3" x14ac:dyDescent="0.25">
      <c r="B2064" s="206">
        <v>41811.75</v>
      </c>
      <c r="C2064" s="85">
        <v>5.23</v>
      </c>
    </row>
    <row r="2065" spans="2:3" x14ac:dyDescent="0.25">
      <c r="B2065" s="206">
        <v>41811.833333333336</v>
      </c>
      <c r="C2065" s="85">
        <v>5.21</v>
      </c>
    </row>
    <row r="2066" spans="2:3" x14ac:dyDescent="0.25">
      <c r="B2066" s="206">
        <v>41811.916666666664</v>
      </c>
      <c r="C2066" s="85">
        <v>5.21</v>
      </c>
    </row>
    <row r="2067" spans="2:3" x14ac:dyDescent="0.25">
      <c r="B2067" s="206">
        <v>41812</v>
      </c>
      <c r="C2067" s="85">
        <v>5.22</v>
      </c>
    </row>
    <row r="2068" spans="2:3" x14ac:dyDescent="0.25">
      <c r="B2068" s="206">
        <v>41812.083333333336</v>
      </c>
      <c r="C2068" s="85">
        <v>5.23</v>
      </c>
    </row>
    <row r="2069" spans="2:3" x14ac:dyDescent="0.25">
      <c r="B2069" s="206">
        <v>41812.166666666664</v>
      </c>
      <c r="C2069" s="85">
        <v>5.23</v>
      </c>
    </row>
    <row r="2070" spans="2:3" x14ac:dyDescent="0.25">
      <c r="B2070" s="206">
        <v>41812.25</v>
      </c>
      <c r="C2070" s="85">
        <v>5.24</v>
      </c>
    </row>
    <row r="2071" spans="2:3" x14ac:dyDescent="0.25">
      <c r="B2071" s="206">
        <v>41812.333333333336</v>
      </c>
      <c r="C2071" s="85">
        <v>5.24</v>
      </c>
    </row>
    <row r="2072" spans="2:3" x14ac:dyDescent="0.25">
      <c r="B2072" s="206">
        <v>41812.416666666664</v>
      </c>
      <c r="C2072" s="85">
        <v>5.25</v>
      </c>
    </row>
    <row r="2073" spans="2:3" x14ac:dyDescent="0.25">
      <c r="B2073" s="206">
        <v>41812.5</v>
      </c>
      <c r="C2073" s="85">
        <v>5.25</v>
      </c>
    </row>
    <row r="2074" spans="2:3" x14ac:dyDescent="0.25">
      <c r="B2074" s="206">
        <v>41812.583333333336</v>
      </c>
      <c r="C2074" s="85">
        <v>5.24</v>
      </c>
    </row>
    <row r="2075" spans="2:3" x14ac:dyDescent="0.25">
      <c r="B2075" s="206">
        <v>41812.666666666664</v>
      </c>
      <c r="C2075" s="85">
        <v>5.28</v>
      </c>
    </row>
    <row r="2076" spans="2:3" x14ac:dyDescent="0.25">
      <c r="B2076" s="206">
        <v>41812.75</v>
      </c>
      <c r="C2076" s="85">
        <v>5.27</v>
      </c>
    </row>
    <row r="2077" spans="2:3" x14ac:dyDescent="0.25">
      <c r="B2077" s="206">
        <v>41812.833333333336</v>
      </c>
      <c r="C2077" s="85">
        <v>5.28</v>
      </c>
    </row>
    <row r="2078" spans="2:3" x14ac:dyDescent="0.25">
      <c r="B2078" s="206">
        <v>41812.916666666664</v>
      </c>
      <c r="C2078" s="85">
        <v>5.28</v>
      </c>
    </row>
    <row r="2079" spans="2:3" x14ac:dyDescent="0.25">
      <c r="B2079" s="206">
        <v>41813</v>
      </c>
      <c r="C2079" s="85">
        <v>5.28</v>
      </c>
    </row>
    <row r="2080" spans="2:3" x14ac:dyDescent="0.25">
      <c r="B2080" s="206">
        <v>41813.083333333336</v>
      </c>
      <c r="C2080" s="85">
        <v>5.28</v>
      </c>
    </row>
    <row r="2081" spans="2:4" x14ac:dyDescent="0.25">
      <c r="B2081" s="206">
        <v>41813.166666666664</v>
      </c>
      <c r="C2081" s="85">
        <v>5.29</v>
      </c>
    </row>
    <row r="2082" spans="2:4" x14ac:dyDescent="0.25">
      <c r="B2082" s="206">
        <v>41813.25</v>
      </c>
      <c r="C2082" s="85">
        <v>5.29</v>
      </c>
    </row>
    <row r="2083" spans="2:4" x14ac:dyDescent="0.25">
      <c r="B2083" s="206">
        <v>41813.333333333336</v>
      </c>
      <c r="C2083" s="85">
        <v>5.3</v>
      </c>
    </row>
    <row r="2084" spans="2:4" x14ac:dyDescent="0.25">
      <c r="B2084" s="206">
        <v>41813.416666666664</v>
      </c>
      <c r="C2084" s="85">
        <v>5.23</v>
      </c>
    </row>
    <row r="2085" spans="2:4" x14ac:dyDescent="0.25">
      <c r="B2085" s="206">
        <v>41813.5</v>
      </c>
      <c r="C2085" s="85">
        <v>5.22</v>
      </c>
    </row>
    <row r="2086" spans="2:4" x14ac:dyDescent="0.25">
      <c r="B2086" s="206">
        <v>41813.583333333336</v>
      </c>
      <c r="C2086" s="85">
        <v>5.22</v>
      </c>
    </row>
    <row r="2087" spans="2:4" x14ac:dyDescent="0.25">
      <c r="B2087" s="206">
        <v>41813.666666666664</v>
      </c>
      <c r="C2087" s="85">
        <v>5.22</v>
      </c>
    </row>
    <row r="2088" spans="2:4" x14ac:dyDescent="0.25">
      <c r="B2088" s="206">
        <v>41813.75</v>
      </c>
      <c r="C2088" s="85">
        <v>5.22</v>
      </c>
    </row>
    <row r="2089" spans="2:4" x14ac:dyDescent="0.25">
      <c r="B2089" s="206">
        <v>41813.833333333336</v>
      </c>
      <c r="C2089" s="85">
        <v>5.21</v>
      </c>
    </row>
    <row r="2090" spans="2:4" x14ac:dyDescent="0.25">
      <c r="B2090" s="206">
        <v>41813.916666666664</v>
      </c>
      <c r="C2090" s="85">
        <v>5.21</v>
      </c>
    </row>
    <row r="2091" spans="2:4" x14ac:dyDescent="0.25">
      <c r="B2091" s="206">
        <v>41814</v>
      </c>
      <c r="C2091" s="85">
        <v>5.2</v>
      </c>
      <c r="D2091" s="76">
        <v>5.2</v>
      </c>
    </row>
    <row r="2092" spans="2:4" x14ac:dyDescent="0.25">
      <c r="B2092" s="206">
        <v>41814.083333333336</v>
      </c>
      <c r="C2092" s="85">
        <v>5.21</v>
      </c>
    </row>
    <row r="2093" spans="2:4" x14ac:dyDescent="0.25">
      <c r="B2093" s="206">
        <v>41814.166666666664</v>
      </c>
      <c r="C2093" s="85">
        <v>5.2</v>
      </c>
    </row>
    <row r="2094" spans="2:4" x14ac:dyDescent="0.25">
      <c r="B2094" s="206">
        <v>41814.25</v>
      </c>
      <c r="C2094" s="85">
        <v>5.22</v>
      </c>
    </row>
    <row r="2095" spans="2:4" x14ac:dyDescent="0.25">
      <c r="B2095" s="206">
        <v>41814.333333333336</v>
      </c>
      <c r="C2095" s="85">
        <v>5.22</v>
      </c>
    </row>
    <row r="2096" spans="2:4" x14ac:dyDescent="0.25">
      <c r="B2096" s="206">
        <v>41814.416666666664</v>
      </c>
      <c r="C2096" s="85">
        <v>5.23</v>
      </c>
    </row>
    <row r="2097" spans="2:3" x14ac:dyDescent="0.25">
      <c r="B2097" s="206">
        <v>41814.5</v>
      </c>
      <c r="C2097" s="85">
        <v>5.23</v>
      </c>
    </row>
    <row r="2098" spans="2:3" x14ac:dyDescent="0.25">
      <c r="B2098" s="206">
        <v>41814.583333333336</v>
      </c>
      <c r="C2098" s="85">
        <v>5.25</v>
      </c>
    </row>
    <row r="2099" spans="2:3" x14ac:dyDescent="0.25">
      <c r="B2099" s="206">
        <v>41814.666666666664</v>
      </c>
      <c r="C2099" s="85">
        <v>5.27</v>
      </c>
    </row>
    <row r="2100" spans="2:3" x14ac:dyDescent="0.25">
      <c r="B2100" s="206">
        <v>41814.75</v>
      </c>
      <c r="C2100" s="85">
        <v>5.28</v>
      </c>
    </row>
    <row r="2101" spans="2:3" x14ac:dyDescent="0.25">
      <c r="B2101" s="206">
        <v>41814.833333333336</v>
      </c>
      <c r="C2101" s="85">
        <v>5.28</v>
      </c>
    </row>
    <row r="2102" spans="2:3" x14ac:dyDescent="0.25">
      <c r="B2102" s="206">
        <v>41814.916666666664</v>
      </c>
      <c r="C2102" s="85">
        <v>5.28</v>
      </c>
    </row>
    <row r="2103" spans="2:3" x14ac:dyDescent="0.25">
      <c r="B2103" s="206">
        <v>41815</v>
      </c>
      <c r="C2103" s="85">
        <v>5.28</v>
      </c>
    </row>
    <row r="2104" spans="2:3" x14ac:dyDescent="0.25">
      <c r="B2104" s="206">
        <v>41815.083333333336</v>
      </c>
      <c r="C2104" s="85">
        <v>5.29</v>
      </c>
    </row>
    <row r="2105" spans="2:3" x14ac:dyDescent="0.25">
      <c r="B2105" s="206">
        <v>41815.166666666664</v>
      </c>
      <c r="C2105" s="85">
        <v>5.3</v>
      </c>
    </row>
    <row r="2106" spans="2:3" x14ac:dyDescent="0.25">
      <c r="B2106" s="206">
        <v>41815.25</v>
      </c>
      <c r="C2106" s="85">
        <v>5.31</v>
      </c>
    </row>
    <row r="2107" spans="2:3" x14ac:dyDescent="0.25">
      <c r="B2107" s="206">
        <v>41815.333333333336</v>
      </c>
      <c r="C2107" s="85">
        <v>5.33</v>
      </c>
    </row>
    <row r="2108" spans="2:3" x14ac:dyDescent="0.25">
      <c r="B2108" s="206">
        <v>41815.416666666664</v>
      </c>
      <c r="C2108" s="85">
        <v>5.33</v>
      </c>
    </row>
    <row r="2109" spans="2:3" x14ac:dyDescent="0.25">
      <c r="B2109" s="206">
        <v>41815.5</v>
      </c>
      <c r="C2109" s="85">
        <v>5.31</v>
      </c>
    </row>
    <row r="2110" spans="2:3" x14ac:dyDescent="0.25">
      <c r="B2110" s="206">
        <v>41815.583333333336</v>
      </c>
      <c r="C2110" s="85">
        <v>5.3</v>
      </c>
    </row>
    <row r="2111" spans="2:3" x14ac:dyDescent="0.25">
      <c r="B2111" s="206">
        <v>41815.666666666664</v>
      </c>
      <c r="C2111" s="85">
        <v>5.31</v>
      </c>
    </row>
    <row r="2112" spans="2:3" x14ac:dyDescent="0.25">
      <c r="B2112" s="206">
        <v>41815.75</v>
      </c>
      <c r="C2112" s="85">
        <v>5.32</v>
      </c>
    </row>
    <row r="2113" spans="2:3" x14ac:dyDescent="0.25">
      <c r="B2113" s="206">
        <v>41815.833333333336</v>
      </c>
      <c r="C2113" s="85">
        <v>5.31</v>
      </c>
    </row>
    <row r="2114" spans="2:3" x14ac:dyDescent="0.25">
      <c r="B2114" s="206">
        <v>41815.916666666664</v>
      </c>
      <c r="C2114" s="85">
        <v>5.32</v>
      </c>
    </row>
    <row r="2115" spans="2:3" x14ac:dyDescent="0.25">
      <c r="B2115" s="206">
        <v>41816</v>
      </c>
      <c r="C2115" s="85">
        <v>5.31</v>
      </c>
    </row>
    <row r="2116" spans="2:3" x14ac:dyDescent="0.25">
      <c r="B2116" s="206">
        <v>41816.083333333336</v>
      </c>
      <c r="C2116" s="85">
        <v>5.32</v>
      </c>
    </row>
    <row r="2117" spans="2:3" x14ac:dyDescent="0.25">
      <c r="B2117" s="206">
        <v>41816.166666666664</v>
      </c>
      <c r="C2117" s="85">
        <v>5.32</v>
      </c>
    </row>
    <row r="2118" spans="2:3" x14ac:dyDescent="0.25">
      <c r="B2118" s="206">
        <v>41816.25</v>
      </c>
      <c r="C2118" s="85">
        <v>5.33</v>
      </c>
    </row>
    <row r="2119" spans="2:3" x14ac:dyDescent="0.25">
      <c r="B2119" s="206">
        <v>41816.333333333336</v>
      </c>
      <c r="C2119" s="85">
        <v>5.33</v>
      </c>
    </row>
    <row r="2120" spans="2:3" x14ac:dyDescent="0.25">
      <c r="B2120" s="206">
        <v>41816.416666666664</v>
      </c>
      <c r="C2120" s="85">
        <v>5.33</v>
      </c>
    </row>
    <row r="2121" spans="2:3" x14ac:dyDescent="0.25">
      <c r="B2121" s="206">
        <v>41816.5</v>
      </c>
      <c r="C2121" s="85">
        <v>5.32</v>
      </c>
    </row>
    <row r="2122" spans="2:3" x14ac:dyDescent="0.25">
      <c r="B2122" s="206">
        <v>41816.583333333336</v>
      </c>
      <c r="C2122" s="85">
        <v>5.32</v>
      </c>
    </row>
    <row r="2123" spans="2:3" x14ac:dyDescent="0.25">
      <c r="B2123" s="206">
        <v>41816.666666666664</v>
      </c>
      <c r="C2123" s="85">
        <v>5.33</v>
      </c>
    </row>
    <row r="2124" spans="2:3" x14ac:dyDescent="0.25">
      <c r="B2124" s="206">
        <v>41816.75</v>
      </c>
      <c r="C2124" s="85">
        <v>5.32</v>
      </c>
    </row>
    <row r="2125" spans="2:3" x14ac:dyDescent="0.25">
      <c r="B2125" s="206">
        <v>41816.833333333336</v>
      </c>
      <c r="C2125" s="85">
        <v>5.32</v>
      </c>
    </row>
    <row r="2126" spans="2:3" x14ac:dyDescent="0.25">
      <c r="B2126" s="206">
        <v>41816.916666666664</v>
      </c>
      <c r="C2126" s="85">
        <v>5.32</v>
      </c>
    </row>
    <row r="2127" spans="2:3" x14ac:dyDescent="0.25">
      <c r="B2127" s="206">
        <v>41817</v>
      </c>
      <c r="C2127" s="85">
        <v>5.32</v>
      </c>
    </row>
    <row r="2128" spans="2:3" x14ac:dyDescent="0.25">
      <c r="B2128" s="206">
        <v>41817.083333333336</v>
      </c>
      <c r="C2128" s="85">
        <v>5.32</v>
      </c>
    </row>
    <row r="2129" spans="2:5" x14ac:dyDescent="0.25">
      <c r="B2129" s="206">
        <v>41817.166666666664</v>
      </c>
      <c r="C2129" s="85">
        <v>5.32</v>
      </c>
    </row>
    <row r="2130" spans="2:5" x14ac:dyDescent="0.25">
      <c r="B2130" s="206">
        <v>41817.25</v>
      </c>
      <c r="C2130" s="85">
        <v>5.32</v>
      </c>
    </row>
    <row r="2131" spans="2:5" x14ac:dyDescent="0.25">
      <c r="B2131" s="206">
        <v>41817.333333333336</v>
      </c>
      <c r="C2131" s="85">
        <v>5.33</v>
      </c>
    </row>
    <row r="2132" spans="2:5" x14ac:dyDescent="0.25">
      <c r="B2132" s="206">
        <v>41817.416666666664</v>
      </c>
      <c r="C2132" s="85">
        <v>5.33</v>
      </c>
    </row>
    <row r="2133" spans="2:5" x14ac:dyDescent="0.25">
      <c r="B2133" s="206">
        <v>41817.5</v>
      </c>
      <c r="C2133" s="85">
        <v>5.33</v>
      </c>
    </row>
    <row r="2134" spans="2:5" x14ac:dyDescent="0.25">
      <c r="B2134" s="206">
        <v>41817.583333333336</v>
      </c>
      <c r="C2134" s="85">
        <v>5.33</v>
      </c>
    </row>
    <row r="2135" spans="2:5" x14ac:dyDescent="0.25">
      <c r="B2135" s="206">
        <v>41817.666666666664</v>
      </c>
      <c r="C2135" s="85">
        <v>5.33</v>
      </c>
    </row>
    <row r="2136" spans="2:5" x14ac:dyDescent="0.25">
      <c r="B2136" s="206">
        <v>41817.75</v>
      </c>
      <c r="C2136" s="85">
        <v>5.51</v>
      </c>
    </row>
    <row r="2137" spans="2:5" x14ac:dyDescent="0.25">
      <c r="B2137" s="206">
        <v>41817.833333333336</v>
      </c>
      <c r="C2137" s="85">
        <v>5.58</v>
      </c>
    </row>
    <row r="2138" spans="2:5" x14ac:dyDescent="0.25">
      <c r="B2138" s="206">
        <v>41817.916666666664</v>
      </c>
      <c r="C2138" s="85">
        <v>5.59</v>
      </c>
      <c r="E2138" s="76">
        <v>5.59</v>
      </c>
    </row>
    <row r="2139" spans="2:5" x14ac:dyDescent="0.25">
      <c r="B2139" s="206">
        <v>41818</v>
      </c>
      <c r="C2139" s="85">
        <v>5.59</v>
      </c>
    </row>
    <row r="2140" spans="2:5" x14ac:dyDescent="0.25">
      <c r="B2140" s="206">
        <v>41818.083333333336</v>
      </c>
      <c r="C2140" s="85">
        <v>5.56</v>
      </c>
    </row>
    <row r="2141" spans="2:5" x14ac:dyDescent="0.25">
      <c r="B2141" s="206">
        <v>41818.166666666664</v>
      </c>
      <c r="C2141" s="85">
        <v>5.55</v>
      </c>
    </row>
    <row r="2142" spans="2:5" x14ac:dyDescent="0.25">
      <c r="B2142" s="206">
        <v>41818.25</v>
      </c>
      <c r="C2142" s="85">
        <v>5.46</v>
      </c>
    </row>
    <row r="2143" spans="2:5" x14ac:dyDescent="0.25">
      <c r="B2143" s="206">
        <v>41818.333333333336</v>
      </c>
      <c r="C2143" s="85">
        <v>5.45</v>
      </c>
    </row>
    <row r="2144" spans="2:5" x14ac:dyDescent="0.25">
      <c r="B2144" s="206">
        <v>41818.416666666664</v>
      </c>
      <c r="C2144" s="85">
        <v>5.46</v>
      </c>
    </row>
    <row r="2145" spans="2:3" x14ac:dyDescent="0.25">
      <c r="B2145" s="206">
        <v>41818.5</v>
      </c>
      <c r="C2145" s="85">
        <v>5.46</v>
      </c>
    </row>
    <row r="2146" spans="2:3" x14ac:dyDescent="0.25">
      <c r="B2146" s="206">
        <v>41818.583333333336</v>
      </c>
      <c r="C2146" s="85">
        <v>5.46</v>
      </c>
    </row>
    <row r="2147" spans="2:3" x14ac:dyDescent="0.25">
      <c r="B2147" s="206">
        <v>41818.666666666664</v>
      </c>
      <c r="C2147" s="85">
        <v>5.48</v>
      </c>
    </row>
    <row r="2148" spans="2:3" x14ac:dyDescent="0.25">
      <c r="B2148" s="206">
        <v>41818.75</v>
      </c>
      <c r="C2148" s="85">
        <v>5.48</v>
      </c>
    </row>
    <row r="2149" spans="2:3" x14ac:dyDescent="0.25">
      <c r="B2149" s="206">
        <v>41818.833333333336</v>
      </c>
      <c r="C2149" s="85">
        <v>5.48</v>
      </c>
    </row>
    <row r="2150" spans="2:3" x14ac:dyDescent="0.25">
      <c r="B2150" s="206">
        <v>41818.916666666664</v>
      </c>
      <c r="C2150" s="85">
        <v>5.47</v>
      </c>
    </row>
    <row r="2151" spans="2:3" x14ac:dyDescent="0.25">
      <c r="B2151" s="206">
        <v>41819</v>
      </c>
      <c r="C2151" s="85">
        <v>5.46</v>
      </c>
    </row>
    <row r="2152" spans="2:3" x14ac:dyDescent="0.25">
      <c r="B2152" s="206">
        <v>41819.083333333336</v>
      </c>
      <c r="C2152" s="85">
        <v>5.46</v>
      </c>
    </row>
    <row r="2153" spans="2:3" x14ac:dyDescent="0.25">
      <c r="B2153" s="206">
        <v>41819.166666666664</v>
      </c>
      <c r="C2153" s="85">
        <v>5.45</v>
      </c>
    </row>
    <row r="2154" spans="2:3" x14ac:dyDescent="0.25">
      <c r="B2154" s="206">
        <v>41819.25</v>
      </c>
      <c r="C2154" s="85">
        <v>5.45</v>
      </c>
    </row>
    <row r="2155" spans="2:3" x14ac:dyDescent="0.25">
      <c r="B2155" s="206">
        <v>41819.333333333336</v>
      </c>
      <c r="C2155" s="85">
        <v>5.45</v>
      </c>
    </row>
    <row r="2156" spans="2:3" x14ac:dyDescent="0.25">
      <c r="B2156" s="206">
        <v>41819.416666666664</v>
      </c>
      <c r="C2156" s="85">
        <v>5.45</v>
      </c>
    </row>
    <row r="2157" spans="2:3" x14ac:dyDescent="0.25">
      <c r="B2157" s="206">
        <v>41819.5</v>
      </c>
      <c r="C2157" s="85">
        <v>5.45</v>
      </c>
    </row>
    <row r="2158" spans="2:3" x14ac:dyDescent="0.25">
      <c r="B2158" s="206">
        <v>41819.583333333336</v>
      </c>
      <c r="C2158" s="85">
        <v>5.46</v>
      </c>
    </row>
    <row r="2159" spans="2:3" x14ac:dyDescent="0.25">
      <c r="B2159" s="206">
        <v>41819.666666666664</v>
      </c>
      <c r="C2159" s="85">
        <v>5.46</v>
      </c>
    </row>
    <row r="2160" spans="2:3" x14ac:dyDescent="0.25">
      <c r="B2160" s="206">
        <v>41819.75</v>
      </c>
      <c r="C2160" s="85">
        <v>5.45</v>
      </c>
    </row>
    <row r="2161" spans="2:5" x14ac:dyDescent="0.25">
      <c r="B2161" s="206">
        <v>41819.833333333336</v>
      </c>
      <c r="C2161" s="85">
        <v>5.43</v>
      </c>
    </row>
    <row r="2162" spans="2:5" x14ac:dyDescent="0.25">
      <c r="B2162" s="206">
        <v>41819.916666666664</v>
      </c>
      <c r="C2162" s="85">
        <v>5.42</v>
      </c>
    </row>
    <row r="2163" spans="2:5" x14ac:dyDescent="0.25">
      <c r="B2163" s="206">
        <v>41820</v>
      </c>
      <c r="C2163" s="85">
        <v>5.42</v>
      </c>
    </row>
    <row r="2164" spans="2:5" x14ac:dyDescent="0.25">
      <c r="B2164" s="206">
        <v>41820.083333333336</v>
      </c>
      <c r="C2164" s="85">
        <v>5.42</v>
      </c>
    </row>
    <row r="2165" spans="2:5" x14ac:dyDescent="0.25">
      <c r="B2165" s="206">
        <v>41820.166666666664</v>
      </c>
      <c r="C2165" s="85">
        <v>5.41</v>
      </c>
      <c r="D2165" s="76">
        <v>5.41</v>
      </c>
    </row>
    <row r="2166" spans="2:5" x14ac:dyDescent="0.25">
      <c r="B2166" s="206">
        <v>41820.25</v>
      </c>
      <c r="C2166" s="85">
        <v>5.41</v>
      </c>
    </row>
    <row r="2167" spans="2:5" x14ac:dyDescent="0.25">
      <c r="B2167" s="206">
        <v>41820.333333333336</v>
      </c>
      <c r="C2167" s="85">
        <v>5.42</v>
      </c>
    </row>
    <row r="2168" spans="2:5" x14ac:dyDescent="0.25">
      <c r="B2168" s="206">
        <v>41820.416666666664</v>
      </c>
      <c r="C2168" s="85">
        <v>5.85</v>
      </c>
      <c r="E2168" s="76">
        <v>5.85</v>
      </c>
    </row>
    <row r="2169" spans="2:5" x14ac:dyDescent="0.25">
      <c r="B2169" s="206">
        <v>41820.5</v>
      </c>
      <c r="C2169" s="85">
        <v>5.75</v>
      </c>
    </row>
    <row r="2170" spans="2:5" x14ac:dyDescent="0.25">
      <c r="B2170" s="206">
        <v>41820.583333333336</v>
      </c>
      <c r="C2170" s="85">
        <v>5.75</v>
      </c>
    </row>
    <row r="2171" spans="2:5" x14ac:dyDescent="0.25">
      <c r="B2171" s="206">
        <v>41820.666666666664</v>
      </c>
      <c r="C2171" s="85">
        <v>5.75</v>
      </c>
    </row>
    <row r="2172" spans="2:5" x14ac:dyDescent="0.25">
      <c r="B2172" s="206">
        <v>41820.75</v>
      </c>
      <c r="C2172" s="85">
        <v>5.73</v>
      </c>
      <c r="D2172" s="76">
        <v>5.73</v>
      </c>
    </row>
    <row r="2173" spans="2:5" x14ac:dyDescent="0.25">
      <c r="B2173" s="206">
        <v>41820.833333333336</v>
      </c>
      <c r="C2173" s="85">
        <v>5.73</v>
      </c>
    </row>
    <row r="2174" spans="2:5" x14ac:dyDescent="0.25">
      <c r="B2174" s="206">
        <v>41820.916666666664</v>
      </c>
      <c r="C2174" s="85">
        <v>5.73</v>
      </c>
    </row>
    <row r="2175" spans="2:5" x14ac:dyDescent="0.25">
      <c r="B2175" s="206">
        <v>41821</v>
      </c>
      <c r="C2175" s="85">
        <v>5.73</v>
      </c>
    </row>
    <row r="2176" spans="2:5" x14ac:dyDescent="0.25">
      <c r="B2176" s="206">
        <v>41821.083333333336</v>
      </c>
      <c r="C2176" s="85">
        <v>5.73</v>
      </c>
    </row>
    <row r="2177" spans="2:3" x14ac:dyDescent="0.25">
      <c r="B2177" s="206">
        <v>41821.166666666664</v>
      </c>
      <c r="C2177" s="85">
        <v>5.73</v>
      </c>
    </row>
    <row r="2178" spans="2:3" x14ac:dyDescent="0.25">
      <c r="B2178" s="206">
        <v>41821.25</v>
      </c>
      <c r="C2178" s="85">
        <v>5.73</v>
      </c>
    </row>
    <row r="2179" spans="2:3" x14ac:dyDescent="0.25">
      <c r="B2179" s="206">
        <v>41821.333333333336</v>
      </c>
      <c r="C2179" s="85">
        <v>5.74</v>
      </c>
    </row>
    <row r="2180" spans="2:3" x14ac:dyDescent="0.25">
      <c r="B2180" s="206">
        <v>41821.416666666664</v>
      </c>
      <c r="C2180" s="85">
        <v>5.75</v>
      </c>
    </row>
    <row r="2181" spans="2:3" x14ac:dyDescent="0.25">
      <c r="B2181" s="206">
        <v>41821.5</v>
      </c>
      <c r="C2181" s="85">
        <v>5.74</v>
      </c>
    </row>
    <row r="2182" spans="2:3" x14ac:dyDescent="0.25">
      <c r="B2182" s="206">
        <v>41821.583333333336</v>
      </c>
      <c r="C2182" s="85">
        <v>5.74</v>
      </c>
    </row>
    <row r="2183" spans="2:3" x14ac:dyDescent="0.25">
      <c r="B2183" s="206">
        <v>41821.666666666664</v>
      </c>
      <c r="C2183" s="85">
        <v>5.74</v>
      </c>
    </row>
    <row r="2184" spans="2:3" x14ac:dyDescent="0.25">
      <c r="B2184" s="206">
        <v>41821.75</v>
      </c>
      <c r="C2184" s="85">
        <v>5.75</v>
      </c>
    </row>
    <row r="2185" spans="2:3" x14ac:dyDescent="0.25">
      <c r="B2185" s="206">
        <v>41821.833333333336</v>
      </c>
      <c r="C2185" s="85">
        <v>5.76</v>
      </c>
    </row>
    <row r="2186" spans="2:3" x14ac:dyDescent="0.25">
      <c r="B2186" s="206">
        <v>41821.916666666664</v>
      </c>
      <c r="C2186" s="85">
        <v>5.76</v>
      </c>
    </row>
    <row r="2187" spans="2:3" x14ac:dyDescent="0.25">
      <c r="B2187" s="206">
        <v>41822</v>
      </c>
      <c r="C2187" s="85">
        <v>5.76</v>
      </c>
    </row>
    <row r="2188" spans="2:3" x14ac:dyDescent="0.25">
      <c r="B2188" s="206">
        <v>41822.083333333336</v>
      </c>
      <c r="C2188" s="85">
        <v>5.76</v>
      </c>
    </row>
    <row r="2189" spans="2:3" x14ac:dyDescent="0.25">
      <c r="B2189" s="206">
        <v>41822.166666666664</v>
      </c>
      <c r="C2189" s="85">
        <v>5.76</v>
      </c>
    </row>
    <row r="2190" spans="2:3" x14ac:dyDescent="0.25">
      <c r="B2190" s="206">
        <v>41822.25</v>
      </c>
      <c r="C2190" s="85">
        <v>5.77</v>
      </c>
    </row>
    <row r="2191" spans="2:3" x14ac:dyDescent="0.25">
      <c r="B2191" s="206">
        <v>41822.333333333336</v>
      </c>
      <c r="C2191" s="85">
        <v>5.78</v>
      </c>
    </row>
    <row r="2192" spans="2:3" x14ac:dyDescent="0.25">
      <c r="B2192" s="206">
        <v>41822.416666666664</v>
      </c>
      <c r="C2192" s="85">
        <v>5.78</v>
      </c>
    </row>
    <row r="2193" spans="2:3" x14ac:dyDescent="0.25">
      <c r="B2193" s="206">
        <v>41822.5</v>
      </c>
      <c r="C2193" s="85">
        <v>5.76</v>
      </c>
    </row>
    <row r="2194" spans="2:3" x14ac:dyDescent="0.25">
      <c r="B2194" s="206">
        <v>41822.583333333336</v>
      </c>
      <c r="C2194" s="85">
        <v>5.78</v>
      </c>
    </row>
    <row r="2195" spans="2:3" x14ac:dyDescent="0.25">
      <c r="B2195" s="206">
        <v>41822.666666666664</v>
      </c>
      <c r="C2195" s="85">
        <v>5.81</v>
      </c>
    </row>
    <row r="2196" spans="2:3" x14ac:dyDescent="0.25">
      <c r="B2196" s="206">
        <v>41822.75</v>
      </c>
      <c r="C2196" s="85">
        <v>5.83</v>
      </c>
    </row>
    <row r="2197" spans="2:3" x14ac:dyDescent="0.25">
      <c r="B2197" s="206">
        <v>41822.833333333336</v>
      </c>
      <c r="C2197" s="85">
        <v>5.84</v>
      </c>
    </row>
    <row r="2198" spans="2:3" x14ac:dyDescent="0.25">
      <c r="B2198" s="206">
        <v>41822.916666666664</v>
      </c>
      <c r="C2198" s="85">
        <v>5.85</v>
      </c>
    </row>
    <row r="2199" spans="2:3" x14ac:dyDescent="0.25">
      <c r="B2199" s="206">
        <v>41823</v>
      </c>
      <c r="C2199" s="85">
        <v>5.86</v>
      </c>
    </row>
    <row r="2200" spans="2:3" x14ac:dyDescent="0.25">
      <c r="B2200" s="206">
        <v>41823.083333333336</v>
      </c>
      <c r="C2200" s="85">
        <v>5.87</v>
      </c>
    </row>
    <row r="2201" spans="2:3" x14ac:dyDescent="0.25">
      <c r="B2201" s="206">
        <v>41823.166666666664</v>
      </c>
      <c r="C2201" s="85">
        <v>5.87</v>
      </c>
    </row>
    <row r="2202" spans="2:3" x14ac:dyDescent="0.25">
      <c r="B2202" s="206">
        <v>41823.25</v>
      </c>
      <c r="C2202" s="85">
        <v>5.89</v>
      </c>
    </row>
    <row r="2203" spans="2:3" x14ac:dyDescent="0.25">
      <c r="B2203" s="206">
        <v>41823.333333333336</v>
      </c>
      <c r="C2203" s="85">
        <v>5.9</v>
      </c>
    </row>
    <row r="2204" spans="2:3" x14ac:dyDescent="0.25">
      <c r="B2204" s="206">
        <v>41823.416666666664</v>
      </c>
      <c r="C2204" s="85">
        <v>5.91</v>
      </c>
    </row>
    <row r="2205" spans="2:3" x14ac:dyDescent="0.25">
      <c r="B2205" s="206">
        <v>41823.5</v>
      </c>
      <c r="C2205" s="85">
        <v>5.92</v>
      </c>
    </row>
    <row r="2206" spans="2:3" x14ac:dyDescent="0.25">
      <c r="B2206" s="206">
        <v>41823.583333333336</v>
      </c>
      <c r="C2206" s="85">
        <v>5.95</v>
      </c>
    </row>
    <row r="2207" spans="2:3" x14ac:dyDescent="0.25">
      <c r="B2207" s="206">
        <v>41823.666666666664</v>
      </c>
      <c r="C2207" s="85">
        <v>6</v>
      </c>
    </row>
    <row r="2208" spans="2:3" x14ac:dyDescent="0.25">
      <c r="B2208" s="206">
        <v>41823.75</v>
      </c>
      <c r="C2208" s="85">
        <v>5.99</v>
      </c>
    </row>
    <row r="2209" spans="2:3" x14ac:dyDescent="0.25">
      <c r="B2209" s="206">
        <v>41823.833333333336</v>
      </c>
      <c r="C2209" s="85">
        <v>6.07</v>
      </c>
    </row>
    <row r="2210" spans="2:3" x14ac:dyDescent="0.25">
      <c r="B2210" s="206">
        <v>41823.916666666664</v>
      </c>
      <c r="C2210" s="85">
        <v>6.01</v>
      </c>
    </row>
    <row r="2211" spans="2:3" x14ac:dyDescent="0.25">
      <c r="B2211" s="206">
        <v>41824</v>
      </c>
      <c r="C2211" s="85">
        <v>5.99</v>
      </c>
    </row>
    <row r="2212" spans="2:3" x14ac:dyDescent="0.25">
      <c r="B2212" s="206">
        <v>41824.083333333336</v>
      </c>
      <c r="C2212" s="85">
        <v>5.99</v>
      </c>
    </row>
    <row r="2213" spans="2:3" x14ac:dyDescent="0.25">
      <c r="B2213" s="206">
        <v>41824.166666666664</v>
      </c>
      <c r="C2213" s="85">
        <v>5.99</v>
      </c>
    </row>
    <row r="2214" spans="2:3" x14ac:dyDescent="0.25">
      <c r="B2214" s="206">
        <v>41824.25</v>
      </c>
      <c r="C2214" s="85">
        <v>6.01</v>
      </c>
    </row>
    <row r="2215" spans="2:3" x14ac:dyDescent="0.25">
      <c r="B2215" s="206">
        <v>41824.333333333336</v>
      </c>
      <c r="C2215" s="85">
        <v>6.01</v>
      </c>
    </row>
    <row r="2216" spans="2:3" x14ac:dyDescent="0.25">
      <c r="B2216" s="206">
        <v>41824.416666666664</v>
      </c>
      <c r="C2216" s="85">
        <v>6.04</v>
      </c>
    </row>
    <row r="2217" spans="2:3" x14ac:dyDescent="0.25">
      <c r="B2217" s="206">
        <v>41824.5</v>
      </c>
      <c r="C2217" s="85">
        <v>6.05</v>
      </c>
    </row>
    <row r="2218" spans="2:3" x14ac:dyDescent="0.25">
      <c r="B2218" s="206">
        <v>41824.583333333336</v>
      </c>
      <c r="C2218" s="85">
        <v>6.06</v>
      </c>
    </row>
    <row r="2219" spans="2:3" x14ac:dyDescent="0.25">
      <c r="B2219" s="206">
        <v>41824.666666666664</v>
      </c>
      <c r="C2219" s="85">
        <v>6.06</v>
      </c>
    </row>
    <row r="2220" spans="2:3" x14ac:dyDescent="0.25">
      <c r="B2220" s="206">
        <v>41824.75</v>
      </c>
      <c r="C2220" s="85">
        <v>6.06</v>
      </c>
    </row>
    <row r="2221" spans="2:3" x14ac:dyDescent="0.25">
      <c r="B2221" s="206">
        <v>41824.833333333336</v>
      </c>
      <c r="C2221" s="85">
        <v>6.07</v>
      </c>
    </row>
    <row r="2222" spans="2:3" x14ac:dyDescent="0.25">
      <c r="B2222" s="206">
        <v>41824.916666666664</v>
      </c>
      <c r="C2222" s="85">
        <v>6.07</v>
      </c>
    </row>
    <row r="2223" spans="2:3" x14ac:dyDescent="0.25">
      <c r="B2223" s="206">
        <v>41825</v>
      </c>
      <c r="C2223" s="85">
        <v>6.06</v>
      </c>
    </row>
    <row r="2224" spans="2:3" x14ac:dyDescent="0.25">
      <c r="B2224" s="206">
        <v>41825.083333333336</v>
      </c>
      <c r="C2224" s="85">
        <v>6.07</v>
      </c>
    </row>
    <row r="2225" spans="2:3" x14ac:dyDescent="0.25">
      <c r="B2225" s="206">
        <v>41825.166666666664</v>
      </c>
      <c r="C2225" s="85">
        <v>6.09</v>
      </c>
    </row>
    <row r="2226" spans="2:3" x14ac:dyDescent="0.25">
      <c r="B2226" s="206">
        <v>41825.25</v>
      </c>
      <c r="C2226" s="85">
        <v>6.09</v>
      </c>
    </row>
    <row r="2227" spans="2:3" x14ac:dyDescent="0.25">
      <c r="B2227" s="206">
        <v>41825.333333333336</v>
      </c>
      <c r="C2227" s="85">
        <v>6.1</v>
      </c>
    </row>
    <row r="2228" spans="2:3" x14ac:dyDescent="0.25">
      <c r="B2228" s="206">
        <v>41825.416666666664</v>
      </c>
      <c r="C2228" s="85">
        <v>6.1</v>
      </c>
    </row>
    <row r="2229" spans="2:3" x14ac:dyDescent="0.25">
      <c r="B2229" s="206">
        <v>41825.5</v>
      </c>
      <c r="C2229" s="85">
        <v>6.11</v>
      </c>
    </row>
    <row r="2230" spans="2:3" x14ac:dyDescent="0.25">
      <c r="B2230" s="206">
        <v>41825.583333333336</v>
      </c>
      <c r="C2230" s="85">
        <v>6.12</v>
      </c>
    </row>
    <row r="2231" spans="2:3" x14ac:dyDescent="0.25">
      <c r="B2231" s="206">
        <v>41825.666666666664</v>
      </c>
      <c r="C2231" s="85">
        <v>6.13</v>
      </c>
    </row>
    <row r="2232" spans="2:3" x14ac:dyDescent="0.25">
      <c r="B2232" s="206">
        <v>41825.75</v>
      </c>
      <c r="C2232" s="85">
        <v>6.13</v>
      </c>
    </row>
    <row r="2233" spans="2:3" x14ac:dyDescent="0.25">
      <c r="B2233" s="206">
        <v>41825.833333333336</v>
      </c>
      <c r="C2233" s="85">
        <v>6.12</v>
      </c>
    </row>
    <row r="2234" spans="2:3" x14ac:dyDescent="0.25">
      <c r="B2234" s="206">
        <v>41825.916666666664</v>
      </c>
      <c r="C2234" s="85">
        <v>6.13</v>
      </c>
    </row>
    <row r="2235" spans="2:3" x14ac:dyDescent="0.25">
      <c r="B2235" s="206">
        <v>41826</v>
      </c>
      <c r="C2235" s="85">
        <v>6.13</v>
      </c>
    </row>
    <row r="2236" spans="2:3" x14ac:dyDescent="0.25">
      <c r="B2236" s="206">
        <v>41826.083333333336</v>
      </c>
      <c r="C2236" s="85">
        <v>6.13</v>
      </c>
    </row>
    <row r="2237" spans="2:3" x14ac:dyDescent="0.25">
      <c r="B2237" s="206">
        <v>41826.166666666664</v>
      </c>
      <c r="C2237" s="85">
        <v>6.12</v>
      </c>
    </row>
    <row r="2238" spans="2:3" x14ac:dyDescent="0.25">
      <c r="B2238" s="206">
        <v>41826.25</v>
      </c>
      <c r="C2238" s="85">
        <v>6.11</v>
      </c>
    </row>
    <row r="2239" spans="2:3" x14ac:dyDescent="0.25">
      <c r="B2239" s="206">
        <v>41826.333333333336</v>
      </c>
      <c r="C2239" s="85">
        <v>6.11</v>
      </c>
    </row>
    <row r="2240" spans="2:3" x14ac:dyDescent="0.25">
      <c r="B2240" s="206">
        <v>41826.416666666664</v>
      </c>
      <c r="C2240" s="85">
        <v>6.11</v>
      </c>
    </row>
    <row r="2241" spans="2:5" x14ac:dyDescent="0.25">
      <c r="B2241" s="206">
        <v>41826.5</v>
      </c>
      <c r="C2241" s="85">
        <v>6.11</v>
      </c>
    </row>
    <row r="2242" spans="2:5" x14ac:dyDescent="0.25">
      <c r="B2242" s="206">
        <v>41826.583333333336</v>
      </c>
      <c r="C2242" s="85">
        <v>6.12</v>
      </c>
    </row>
    <row r="2243" spans="2:5" x14ac:dyDescent="0.25">
      <c r="B2243" s="206">
        <v>41826.666666666664</v>
      </c>
      <c r="C2243" s="85">
        <v>6.13</v>
      </c>
    </row>
    <row r="2244" spans="2:5" x14ac:dyDescent="0.25">
      <c r="B2244" s="206">
        <v>41826.75</v>
      </c>
      <c r="C2244" s="85">
        <v>6.12</v>
      </c>
    </row>
    <row r="2245" spans="2:5" x14ac:dyDescent="0.25">
      <c r="B2245" s="206">
        <v>41826.833333333336</v>
      </c>
      <c r="C2245" s="85">
        <v>6.12</v>
      </c>
    </row>
    <row r="2246" spans="2:5" x14ac:dyDescent="0.25">
      <c r="B2246" s="206">
        <v>41826.916666666664</v>
      </c>
      <c r="C2246" s="85">
        <v>6.11</v>
      </c>
    </row>
    <row r="2247" spans="2:5" x14ac:dyDescent="0.25">
      <c r="B2247" s="206">
        <v>41827</v>
      </c>
      <c r="C2247" s="85">
        <v>6.1</v>
      </c>
    </row>
    <row r="2248" spans="2:5" x14ac:dyDescent="0.25">
      <c r="B2248" s="206">
        <v>41827.083333333336</v>
      </c>
      <c r="C2248" s="85">
        <v>6.1</v>
      </c>
    </row>
    <row r="2249" spans="2:5" x14ac:dyDescent="0.25">
      <c r="B2249" s="206">
        <v>41827.166666666664</v>
      </c>
      <c r="C2249" s="85">
        <v>6.1</v>
      </c>
    </row>
    <row r="2250" spans="2:5" x14ac:dyDescent="0.25">
      <c r="B2250" s="206">
        <v>41827.25</v>
      </c>
      <c r="C2250" s="85">
        <v>6.1</v>
      </c>
    </row>
    <row r="2251" spans="2:5" x14ac:dyDescent="0.25">
      <c r="B2251" s="206">
        <v>41827.333333333336</v>
      </c>
      <c r="C2251" s="85">
        <v>6.1</v>
      </c>
    </row>
    <row r="2252" spans="2:5" x14ac:dyDescent="0.25">
      <c r="B2252" s="206">
        <v>41827.416666666664</v>
      </c>
      <c r="C2252" s="85">
        <v>6.11</v>
      </c>
    </row>
    <row r="2253" spans="2:5" x14ac:dyDescent="0.25">
      <c r="B2253" s="206">
        <v>41827.5</v>
      </c>
      <c r="C2253" s="85">
        <v>6.33</v>
      </c>
      <c r="E2253" s="76">
        <v>6.33</v>
      </c>
    </row>
    <row r="2254" spans="2:5" x14ac:dyDescent="0.25">
      <c r="B2254" s="206">
        <v>41827.583333333336</v>
      </c>
      <c r="C2254" s="85">
        <v>6.21</v>
      </c>
    </row>
    <row r="2255" spans="2:5" x14ac:dyDescent="0.25">
      <c r="B2255" s="206">
        <v>41827.666666666664</v>
      </c>
      <c r="C2255" s="85">
        <v>6.12</v>
      </c>
    </row>
    <row r="2256" spans="2:5" x14ac:dyDescent="0.25">
      <c r="B2256" s="206">
        <v>41827.75</v>
      </c>
      <c r="C2256" s="85">
        <v>6.07</v>
      </c>
    </row>
    <row r="2257" spans="2:3" x14ac:dyDescent="0.25">
      <c r="B2257" s="206">
        <v>41827.833333333336</v>
      </c>
      <c r="C2257" s="85">
        <v>6.03</v>
      </c>
    </row>
    <row r="2258" spans="2:3" x14ac:dyDescent="0.25">
      <c r="B2258" s="206">
        <v>41827.916666666664</v>
      </c>
      <c r="C2258" s="85">
        <v>6</v>
      </c>
    </row>
    <row r="2259" spans="2:3" x14ac:dyDescent="0.25">
      <c r="B2259" s="206">
        <v>41828</v>
      </c>
      <c r="C2259" s="85">
        <v>5.97</v>
      </c>
    </row>
    <row r="2260" spans="2:3" x14ac:dyDescent="0.25">
      <c r="B2260" s="206">
        <v>41828.083333333336</v>
      </c>
      <c r="C2260" s="85">
        <v>5.94</v>
      </c>
    </row>
    <row r="2261" spans="2:3" x14ac:dyDescent="0.25">
      <c r="B2261" s="206">
        <v>41828.166666666664</v>
      </c>
      <c r="C2261" s="85">
        <v>5.93</v>
      </c>
    </row>
    <row r="2262" spans="2:3" x14ac:dyDescent="0.25">
      <c r="B2262" s="206">
        <v>41828.25</v>
      </c>
      <c r="C2262" s="85">
        <v>5.92</v>
      </c>
    </row>
    <row r="2263" spans="2:3" x14ac:dyDescent="0.25">
      <c r="B2263" s="206">
        <v>41828.333333333336</v>
      </c>
      <c r="C2263" s="85">
        <v>5.9</v>
      </c>
    </row>
    <row r="2264" spans="2:3" x14ac:dyDescent="0.25">
      <c r="B2264" s="206">
        <v>41828.416666666664</v>
      </c>
      <c r="C2264" s="85">
        <v>5.9</v>
      </c>
    </row>
    <row r="2265" spans="2:3" x14ac:dyDescent="0.25">
      <c r="B2265" s="206">
        <v>41828.5</v>
      </c>
      <c r="C2265" s="85">
        <v>5.89</v>
      </c>
    </row>
    <row r="2266" spans="2:3" x14ac:dyDescent="0.25">
      <c r="B2266" s="206">
        <v>41828.583333333336</v>
      </c>
      <c r="C2266" s="85">
        <v>5.89</v>
      </c>
    </row>
    <row r="2267" spans="2:3" x14ac:dyDescent="0.25">
      <c r="B2267" s="206">
        <v>41828.666666666664</v>
      </c>
      <c r="C2267" s="85">
        <v>5.89</v>
      </c>
    </row>
    <row r="2268" spans="2:3" x14ac:dyDescent="0.25">
      <c r="B2268" s="206">
        <v>41828.75</v>
      </c>
      <c r="C2268" s="85">
        <v>5.89</v>
      </c>
    </row>
    <row r="2269" spans="2:3" x14ac:dyDescent="0.25">
      <c r="B2269" s="206">
        <v>41828.833333333336</v>
      </c>
      <c r="C2269" s="85">
        <v>5.88</v>
      </c>
    </row>
    <row r="2270" spans="2:3" x14ac:dyDescent="0.25">
      <c r="B2270" s="206">
        <v>41828.916666666664</v>
      </c>
      <c r="C2270" s="85">
        <v>5.87</v>
      </c>
    </row>
    <row r="2271" spans="2:3" x14ac:dyDescent="0.25">
      <c r="B2271" s="206">
        <v>41829</v>
      </c>
      <c r="C2271" s="85">
        <v>5.86</v>
      </c>
    </row>
    <row r="2272" spans="2:3" x14ac:dyDescent="0.25">
      <c r="B2272" s="206">
        <v>41829.083333333336</v>
      </c>
      <c r="C2272" s="85">
        <v>5.85</v>
      </c>
    </row>
    <row r="2273" spans="2:3" x14ac:dyDescent="0.25">
      <c r="B2273" s="206">
        <v>41829.166666666664</v>
      </c>
      <c r="C2273" s="85">
        <v>5.84</v>
      </c>
    </row>
    <row r="2274" spans="2:3" x14ac:dyDescent="0.25">
      <c r="B2274" s="206">
        <v>41829.25</v>
      </c>
      <c r="C2274" s="85">
        <v>5.84</v>
      </c>
    </row>
    <row r="2275" spans="2:3" x14ac:dyDescent="0.25">
      <c r="B2275" s="206">
        <v>41829.333333333336</v>
      </c>
      <c r="C2275" s="85">
        <v>5.84</v>
      </c>
    </row>
    <row r="2276" spans="2:3" x14ac:dyDescent="0.25">
      <c r="B2276" s="206">
        <v>41829.416666666664</v>
      </c>
      <c r="C2276" s="85">
        <v>5.84</v>
      </c>
    </row>
    <row r="2277" spans="2:3" x14ac:dyDescent="0.25">
      <c r="B2277" s="206">
        <v>41829.5</v>
      </c>
      <c r="C2277" s="85">
        <v>5.83</v>
      </c>
    </row>
    <row r="2278" spans="2:3" x14ac:dyDescent="0.25">
      <c r="B2278" s="206">
        <v>41829.583333333336</v>
      </c>
      <c r="C2278" s="85">
        <v>5.84</v>
      </c>
    </row>
    <row r="2279" spans="2:3" x14ac:dyDescent="0.25">
      <c r="B2279" s="206">
        <v>41829.666666666664</v>
      </c>
      <c r="C2279" s="85">
        <v>5.84</v>
      </c>
    </row>
    <row r="2280" spans="2:3" x14ac:dyDescent="0.25">
      <c r="B2280" s="206">
        <v>41829.75</v>
      </c>
      <c r="C2280" s="85">
        <v>5.83</v>
      </c>
    </row>
    <row r="2281" spans="2:3" x14ac:dyDescent="0.25">
      <c r="B2281" s="206">
        <v>41829.833333333336</v>
      </c>
      <c r="C2281" s="85">
        <v>5.83</v>
      </c>
    </row>
    <row r="2282" spans="2:3" x14ac:dyDescent="0.25">
      <c r="B2282" s="206">
        <v>41829.916666666664</v>
      </c>
      <c r="C2282" s="85">
        <v>5.82</v>
      </c>
    </row>
    <row r="2283" spans="2:3" x14ac:dyDescent="0.25">
      <c r="B2283" s="206">
        <v>41830</v>
      </c>
      <c r="C2283" s="85">
        <v>5.81</v>
      </c>
    </row>
    <row r="2284" spans="2:3" x14ac:dyDescent="0.25">
      <c r="B2284" s="206">
        <v>41830.083333333336</v>
      </c>
      <c r="C2284" s="85">
        <v>5.81</v>
      </c>
    </row>
    <row r="2285" spans="2:3" x14ac:dyDescent="0.25">
      <c r="B2285" s="206">
        <v>41830.166666666664</v>
      </c>
      <c r="C2285" s="85">
        <v>5.81</v>
      </c>
    </row>
    <row r="2286" spans="2:3" x14ac:dyDescent="0.25">
      <c r="B2286" s="206">
        <v>41830.25</v>
      </c>
      <c r="C2286" s="85">
        <v>5.81</v>
      </c>
    </row>
    <row r="2287" spans="2:3" x14ac:dyDescent="0.25">
      <c r="B2287" s="206">
        <v>41830.333333333336</v>
      </c>
      <c r="C2287" s="85">
        <v>5.82</v>
      </c>
    </row>
    <row r="2288" spans="2:3" x14ac:dyDescent="0.25">
      <c r="B2288" s="206">
        <v>41830.416666666664</v>
      </c>
      <c r="C2288" s="85">
        <v>5.83</v>
      </c>
    </row>
    <row r="2289" spans="2:4" x14ac:dyDescent="0.25">
      <c r="B2289" s="206">
        <v>41830.5</v>
      </c>
      <c r="C2289" s="85">
        <v>5.83</v>
      </c>
    </row>
    <row r="2290" spans="2:4" x14ac:dyDescent="0.25">
      <c r="B2290" s="206">
        <v>41830.583333333336</v>
      </c>
      <c r="C2290" s="85">
        <v>5.83</v>
      </c>
    </row>
    <row r="2291" spans="2:4" x14ac:dyDescent="0.25">
      <c r="B2291" s="206">
        <v>41830.666666666664</v>
      </c>
      <c r="C2291" s="85">
        <v>5.83</v>
      </c>
    </row>
    <row r="2292" spans="2:4" x14ac:dyDescent="0.25">
      <c r="B2292" s="206">
        <v>41830.75</v>
      </c>
      <c r="C2292" s="85">
        <v>5.81</v>
      </c>
    </row>
    <row r="2293" spans="2:4" x14ac:dyDescent="0.25">
      <c r="B2293" s="206">
        <v>41830.833333333336</v>
      </c>
      <c r="C2293" s="85">
        <v>5.79</v>
      </c>
    </row>
    <row r="2294" spans="2:4" x14ac:dyDescent="0.25">
      <c r="B2294" s="206">
        <v>41830.916666666664</v>
      </c>
      <c r="C2294" s="85">
        <v>5.77</v>
      </c>
    </row>
    <row r="2295" spans="2:4" x14ac:dyDescent="0.25">
      <c r="B2295" s="206">
        <v>41831</v>
      </c>
      <c r="C2295" s="85">
        <v>5.76</v>
      </c>
    </row>
    <row r="2296" spans="2:4" x14ac:dyDescent="0.25">
      <c r="B2296" s="206">
        <v>41831.083333333336</v>
      </c>
      <c r="C2296" s="85">
        <v>5.75</v>
      </c>
    </row>
    <row r="2297" spans="2:4" x14ac:dyDescent="0.25">
      <c r="B2297" s="206">
        <v>41831.166666666664</v>
      </c>
      <c r="C2297" s="85">
        <v>5.75</v>
      </c>
    </row>
    <row r="2298" spans="2:4" x14ac:dyDescent="0.25">
      <c r="B2298" s="206">
        <v>41831.25</v>
      </c>
      <c r="C2298" s="85">
        <v>5.75</v>
      </c>
    </row>
    <row r="2299" spans="2:4" x14ac:dyDescent="0.25">
      <c r="B2299" s="206">
        <v>41831.333333333336</v>
      </c>
      <c r="C2299" s="85">
        <v>5.76</v>
      </c>
    </row>
    <row r="2300" spans="2:4" x14ac:dyDescent="0.25">
      <c r="B2300" s="206">
        <v>41831.416666666664</v>
      </c>
      <c r="C2300" s="85">
        <v>5.74</v>
      </c>
    </row>
    <row r="2301" spans="2:4" x14ac:dyDescent="0.25">
      <c r="B2301" s="206">
        <v>41831.5</v>
      </c>
      <c r="C2301" s="85">
        <v>5.73</v>
      </c>
    </row>
    <row r="2302" spans="2:4" x14ac:dyDescent="0.25">
      <c r="B2302" s="206">
        <v>41831.583333333336</v>
      </c>
      <c r="C2302" s="85">
        <v>5.72</v>
      </c>
    </row>
    <row r="2303" spans="2:4" x14ac:dyDescent="0.25">
      <c r="B2303" s="206">
        <v>41831.666666666664</v>
      </c>
      <c r="C2303" s="85">
        <v>5.72</v>
      </c>
    </row>
    <row r="2304" spans="2:4" x14ac:dyDescent="0.25">
      <c r="B2304" s="206">
        <v>41831.75</v>
      </c>
      <c r="C2304" s="85">
        <v>5.71</v>
      </c>
      <c r="D2304" s="76">
        <v>5.71</v>
      </c>
    </row>
    <row r="2305" spans="2:3" x14ac:dyDescent="0.25">
      <c r="B2305" s="206">
        <v>41831.833333333336</v>
      </c>
      <c r="C2305" s="85">
        <v>5.73</v>
      </c>
    </row>
    <row r="2306" spans="2:3" x14ac:dyDescent="0.25">
      <c r="B2306" s="206">
        <v>41831.916666666664</v>
      </c>
      <c r="C2306" s="85">
        <v>5.74</v>
      </c>
    </row>
    <row r="2307" spans="2:3" x14ac:dyDescent="0.25">
      <c r="B2307" s="206">
        <v>41832</v>
      </c>
      <c r="C2307" s="85">
        <v>5.75</v>
      </c>
    </row>
    <row r="2308" spans="2:3" x14ac:dyDescent="0.25">
      <c r="B2308" s="206">
        <v>41832.083333333336</v>
      </c>
      <c r="C2308" s="85">
        <v>5.75</v>
      </c>
    </row>
    <row r="2309" spans="2:3" x14ac:dyDescent="0.25">
      <c r="B2309" s="206">
        <v>41832.166666666664</v>
      </c>
      <c r="C2309" s="85">
        <v>5.75</v>
      </c>
    </row>
    <row r="2310" spans="2:3" x14ac:dyDescent="0.25">
      <c r="B2310" s="206">
        <v>41832.25</v>
      </c>
      <c r="C2310" s="85">
        <v>5.75</v>
      </c>
    </row>
    <row r="2311" spans="2:3" x14ac:dyDescent="0.25">
      <c r="B2311" s="206">
        <v>41832.333333333336</v>
      </c>
      <c r="C2311" s="85">
        <v>5.75</v>
      </c>
    </row>
    <row r="2312" spans="2:3" x14ac:dyDescent="0.25">
      <c r="B2312" s="206">
        <v>41832.416666666664</v>
      </c>
      <c r="C2312" s="85">
        <v>5.75</v>
      </c>
    </row>
    <row r="2313" spans="2:3" x14ac:dyDescent="0.25">
      <c r="B2313" s="206">
        <v>41832.5</v>
      </c>
      <c r="C2313" s="85">
        <v>5.74</v>
      </c>
    </row>
    <row r="2314" spans="2:3" x14ac:dyDescent="0.25">
      <c r="B2314" s="206">
        <v>41832.583333333336</v>
      </c>
      <c r="C2314" s="85">
        <v>5.74</v>
      </c>
    </row>
    <row r="2315" spans="2:3" x14ac:dyDescent="0.25">
      <c r="B2315" s="206">
        <v>41832.666666666664</v>
      </c>
      <c r="C2315" s="85">
        <v>5.74</v>
      </c>
    </row>
    <row r="2316" spans="2:3" x14ac:dyDescent="0.25">
      <c r="B2316" s="206">
        <v>41832.75</v>
      </c>
      <c r="C2316" s="85">
        <v>5.73</v>
      </c>
    </row>
    <row r="2317" spans="2:3" x14ac:dyDescent="0.25">
      <c r="B2317" s="206">
        <v>41832.833333333336</v>
      </c>
      <c r="C2317" s="85">
        <v>5.72</v>
      </c>
    </row>
    <row r="2318" spans="2:3" x14ac:dyDescent="0.25">
      <c r="B2318" s="206">
        <v>41832.916666666664</v>
      </c>
      <c r="C2318" s="85">
        <v>5.72</v>
      </c>
    </row>
    <row r="2319" spans="2:3" x14ac:dyDescent="0.25">
      <c r="B2319" s="206">
        <v>41833</v>
      </c>
      <c r="C2319" s="85">
        <v>5.72</v>
      </c>
    </row>
    <row r="2320" spans="2:3" x14ac:dyDescent="0.25">
      <c r="B2320" s="206">
        <v>41833.083333333336</v>
      </c>
      <c r="C2320" s="85">
        <v>5.72</v>
      </c>
    </row>
    <row r="2321" spans="2:5" x14ac:dyDescent="0.25">
      <c r="B2321" s="206">
        <v>41833.166666666664</v>
      </c>
      <c r="C2321" s="85">
        <v>5.72</v>
      </c>
    </row>
    <row r="2322" spans="2:5" x14ac:dyDescent="0.25">
      <c r="B2322" s="206">
        <v>41833.25</v>
      </c>
      <c r="C2322" s="85">
        <v>5.73</v>
      </c>
    </row>
    <row r="2323" spans="2:5" x14ac:dyDescent="0.25">
      <c r="B2323" s="206">
        <v>41833.333333333336</v>
      </c>
      <c r="C2323" s="85">
        <v>5.73</v>
      </c>
    </row>
    <row r="2324" spans="2:5" x14ac:dyDescent="0.25">
      <c r="B2324" s="206">
        <v>41833.416666666664</v>
      </c>
      <c r="C2324" s="85">
        <v>5.74</v>
      </c>
    </row>
    <row r="2325" spans="2:5" x14ac:dyDescent="0.25">
      <c r="B2325" s="206">
        <v>41833.5</v>
      </c>
      <c r="C2325" s="85">
        <v>5.75</v>
      </c>
    </row>
    <row r="2326" spans="2:5" x14ac:dyDescent="0.25">
      <c r="B2326" s="206">
        <v>41833.583333333336</v>
      </c>
      <c r="C2326" s="85">
        <v>5.75</v>
      </c>
    </row>
    <row r="2327" spans="2:5" x14ac:dyDescent="0.25">
      <c r="B2327" s="206">
        <v>41833.666666666664</v>
      </c>
      <c r="C2327" s="85">
        <v>5.75</v>
      </c>
    </row>
    <row r="2328" spans="2:5" x14ac:dyDescent="0.25">
      <c r="B2328" s="206">
        <v>41833.75</v>
      </c>
      <c r="C2328" s="85">
        <v>5.78</v>
      </c>
    </row>
    <row r="2329" spans="2:5" x14ac:dyDescent="0.25">
      <c r="B2329" s="206">
        <v>41833.833333333336</v>
      </c>
      <c r="C2329" s="85">
        <v>5.83</v>
      </c>
    </row>
    <row r="2330" spans="2:5" x14ac:dyDescent="0.25">
      <c r="B2330" s="206">
        <v>41833.916666666664</v>
      </c>
      <c r="C2330" s="85">
        <v>5.85</v>
      </c>
      <c r="E2330" s="76">
        <v>5.85</v>
      </c>
    </row>
    <row r="2331" spans="2:5" x14ac:dyDescent="0.25">
      <c r="B2331" s="206">
        <v>41834</v>
      </c>
      <c r="C2331" s="85">
        <v>5.84</v>
      </c>
    </row>
    <row r="2332" spans="2:5" x14ac:dyDescent="0.25">
      <c r="B2332" s="206">
        <v>41834.083333333336</v>
      </c>
      <c r="C2332" s="85">
        <v>5.82</v>
      </c>
    </row>
    <row r="2333" spans="2:5" x14ac:dyDescent="0.25">
      <c r="B2333" s="206">
        <v>41834.166666666664</v>
      </c>
      <c r="C2333" s="85">
        <v>5.83</v>
      </c>
    </row>
    <row r="2334" spans="2:5" x14ac:dyDescent="0.25">
      <c r="B2334" s="206">
        <v>41834.25</v>
      </c>
      <c r="C2334" s="85">
        <v>5.82</v>
      </c>
    </row>
    <row r="2335" spans="2:5" x14ac:dyDescent="0.25">
      <c r="B2335" s="206">
        <v>41834.333333333336</v>
      </c>
      <c r="C2335" s="85">
        <v>5.82</v>
      </c>
    </row>
    <row r="2336" spans="2:5" x14ac:dyDescent="0.25">
      <c r="B2336" s="206">
        <v>41834.416666666664</v>
      </c>
      <c r="C2336" s="85">
        <v>5.83</v>
      </c>
    </row>
    <row r="2337" spans="2:5" x14ac:dyDescent="0.25">
      <c r="B2337" s="206">
        <v>41834.5</v>
      </c>
      <c r="C2337" s="85">
        <v>5.77</v>
      </c>
    </row>
    <row r="2338" spans="2:5" x14ac:dyDescent="0.25">
      <c r="B2338" s="206">
        <v>41834.583333333336</v>
      </c>
      <c r="C2338" s="85">
        <v>5.76</v>
      </c>
    </row>
    <row r="2339" spans="2:5" x14ac:dyDescent="0.25">
      <c r="B2339" s="206">
        <v>41834.666666666664</v>
      </c>
      <c r="C2339" s="85">
        <v>5.74</v>
      </c>
    </row>
    <row r="2340" spans="2:5" x14ac:dyDescent="0.25">
      <c r="B2340" s="206">
        <v>41834.75</v>
      </c>
      <c r="C2340" s="85">
        <v>5.7</v>
      </c>
    </row>
    <row r="2341" spans="2:5" x14ac:dyDescent="0.25">
      <c r="B2341" s="206">
        <v>41834.833333333336</v>
      </c>
      <c r="C2341" s="85">
        <v>5.67</v>
      </c>
    </row>
    <row r="2342" spans="2:5" x14ac:dyDescent="0.25">
      <c r="B2342" s="206">
        <v>41834.916666666664</v>
      </c>
      <c r="C2342" s="85">
        <v>5.64</v>
      </c>
    </row>
    <row r="2343" spans="2:5" x14ac:dyDescent="0.25">
      <c r="B2343" s="206">
        <v>41835</v>
      </c>
      <c r="C2343" s="85">
        <v>5.63</v>
      </c>
    </row>
    <row r="2344" spans="2:5" x14ac:dyDescent="0.25">
      <c r="B2344" s="206">
        <v>41835.083333333336</v>
      </c>
      <c r="C2344" s="85">
        <v>5.61</v>
      </c>
      <c r="D2344" s="76">
        <v>5.61</v>
      </c>
    </row>
    <row r="2345" spans="2:5" x14ac:dyDescent="0.25">
      <c r="B2345" s="206">
        <v>41835.166666666664</v>
      </c>
      <c r="C2345" s="85">
        <v>5.61</v>
      </c>
    </row>
    <row r="2346" spans="2:5" x14ac:dyDescent="0.25">
      <c r="B2346" s="206">
        <v>41835.25</v>
      </c>
      <c r="C2346" s="85">
        <v>5.62</v>
      </c>
    </row>
    <row r="2347" spans="2:5" x14ac:dyDescent="0.25">
      <c r="B2347" s="206">
        <v>41835.333333333336</v>
      </c>
      <c r="C2347" s="85">
        <v>5.62</v>
      </c>
    </row>
    <row r="2348" spans="2:5" x14ac:dyDescent="0.25">
      <c r="B2348" s="206">
        <v>41835.416666666664</v>
      </c>
      <c r="C2348" s="85">
        <v>5.63</v>
      </c>
    </row>
    <row r="2349" spans="2:5" x14ac:dyDescent="0.25">
      <c r="B2349" s="206">
        <v>41835.5</v>
      </c>
      <c r="C2349" s="85">
        <v>5.65</v>
      </c>
    </row>
    <row r="2350" spans="2:5" x14ac:dyDescent="0.25">
      <c r="B2350" s="206">
        <v>41835.583333333336</v>
      </c>
      <c r="C2350" s="85">
        <v>5.75</v>
      </c>
      <c r="E2350" s="76">
        <v>5.75</v>
      </c>
    </row>
    <row r="2351" spans="2:5" x14ac:dyDescent="0.25">
      <c r="B2351" s="206">
        <v>41835.666666666664</v>
      </c>
      <c r="C2351" s="85">
        <v>5.73</v>
      </c>
    </row>
    <row r="2352" spans="2:5" x14ac:dyDescent="0.25">
      <c r="B2352" s="206">
        <v>41835.75</v>
      </c>
      <c r="C2352" s="85">
        <v>5.7</v>
      </c>
    </row>
    <row r="2353" spans="2:3" x14ac:dyDescent="0.25">
      <c r="B2353" s="206">
        <v>41835.833333333336</v>
      </c>
      <c r="C2353" s="85">
        <v>5.69</v>
      </c>
    </row>
    <row r="2354" spans="2:3" x14ac:dyDescent="0.25">
      <c r="B2354" s="206">
        <v>41835.916666666664</v>
      </c>
      <c r="C2354" s="85">
        <v>5.66</v>
      </c>
    </row>
    <row r="2355" spans="2:3" x14ac:dyDescent="0.25">
      <c r="B2355" s="206">
        <v>41836</v>
      </c>
      <c r="C2355" s="85">
        <v>5.64</v>
      </c>
    </row>
    <row r="2356" spans="2:3" x14ac:dyDescent="0.25">
      <c r="B2356" s="206">
        <v>41836.083333333336</v>
      </c>
      <c r="C2356" s="85">
        <v>5.63</v>
      </c>
    </row>
    <row r="2357" spans="2:3" x14ac:dyDescent="0.25">
      <c r="B2357" s="206">
        <v>41836.166666666664</v>
      </c>
      <c r="C2357" s="85">
        <v>5.62</v>
      </c>
    </row>
    <row r="2358" spans="2:3" x14ac:dyDescent="0.25">
      <c r="B2358" s="206">
        <v>41836.25</v>
      </c>
      <c r="C2358" s="85">
        <v>5.62</v>
      </c>
    </row>
    <row r="2359" spans="2:3" x14ac:dyDescent="0.25">
      <c r="B2359" s="206">
        <v>41836.333333333336</v>
      </c>
      <c r="C2359" s="85">
        <v>5.63</v>
      </c>
    </row>
    <row r="2360" spans="2:3" x14ac:dyDescent="0.25">
      <c r="B2360" s="206">
        <v>41836.416666666664</v>
      </c>
      <c r="C2360" s="85">
        <v>5.63</v>
      </c>
    </row>
    <row r="2361" spans="2:3" x14ac:dyDescent="0.25">
      <c r="B2361" s="206">
        <v>41836.5</v>
      </c>
      <c r="C2361" s="85">
        <v>5.63</v>
      </c>
    </row>
    <row r="2362" spans="2:3" x14ac:dyDescent="0.25">
      <c r="B2362" s="206">
        <v>41836.583333333336</v>
      </c>
      <c r="C2362" s="85">
        <v>5.63</v>
      </c>
    </row>
    <row r="2363" spans="2:3" x14ac:dyDescent="0.25">
      <c r="B2363" s="206">
        <v>41836.666666666664</v>
      </c>
      <c r="C2363" s="85">
        <v>5.64</v>
      </c>
    </row>
    <row r="2364" spans="2:3" x14ac:dyDescent="0.25">
      <c r="B2364" s="206">
        <v>41836.75</v>
      </c>
      <c r="C2364" s="85">
        <v>5.64</v>
      </c>
    </row>
    <row r="2365" spans="2:3" x14ac:dyDescent="0.25">
      <c r="B2365" s="206">
        <v>41836.833333333336</v>
      </c>
      <c r="C2365" s="85">
        <v>5.63</v>
      </c>
    </row>
    <row r="2366" spans="2:3" x14ac:dyDescent="0.25">
      <c r="B2366" s="206">
        <v>41836.916666666664</v>
      </c>
      <c r="C2366" s="85">
        <v>5.62</v>
      </c>
    </row>
    <row r="2367" spans="2:3" x14ac:dyDescent="0.25">
      <c r="B2367" s="206">
        <v>41837</v>
      </c>
      <c r="C2367" s="85">
        <v>5.62</v>
      </c>
    </row>
    <row r="2368" spans="2:3" x14ac:dyDescent="0.25">
      <c r="B2368" s="206">
        <v>41837.083333333336</v>
      </c>
      <c r="C2368" s="85">
        <v>5.62</v>
      </c>
    </row>
    <row r="2369" spans="2:3" x14ac:dyDescent="0.25">
      <c r="B2369" s="206">
        <v>41837.166666666664</v>
      </c>
      <c r="C2369" s="85">
        <v>5.62</v>
      </c>
    </row>
    <row r="2370" spans="2:3" x14ac:dyDescent="0.25">
      <c r="B2370" s="206">
        <v>41837.25</v>
      </c>
      <c r="C2370" s="85">
        <v>5.62</v>
      </c>
    </row>
    <row r="2371" spans="2:3" x14ac:dyDescent="0.25">
      <c r="B2371" s="206">
        <v>41837.333333333336</v>
      </c>
      <c r="C2371" s="85">
        <v>5.63</v>
      </c>
    </row>
    <row r="2372" spans="2:3" x14ac:dyDescent="0.25">
      <c r="B2372" s="206">
        <v>41837.416666666664</v>
      </c>
      <c r="C2372" s="85">
        <v>5.64</v>
      </c>
    </row>
    <row r="2373" spans="2:3" x14ac:dyDescent="0.25">
      <c r="B2373" s="206">
        <v>41837.5</v>
      </c>
      <c r="C2373" s="85">
        <v>5.65</v>
      </c>
    </row>
    <row r="2374" spans="2:3" x14ac:dyDescent="0.25">
      <c r="B2374" s="206">
        <v>41837.583333333336</v>
      </c>
      <c r="C2374" s="85">
        <v>5.64</v>
      </c>
    </row>
    <row r="2375" spans="2:3" x14ac:dyDescent="0.25">
      <c r="B2375" s="206">
        <v>41837.666666666664</v>
      </c>
      <c r="C2375" s="85">
        <v>5.65</v>
      </c>
    </row>
    <row r="2376" spans="2:3" x14ac:dyDescent="0.25">
      <c r="B2376" s="206">
        <v>41837.75</v>
      </c>
      <c r="C2376" s="85">
        <v>5.64</v>
      </c>
    </row>
    <row r="2377" spans="2:3" x14ac:dyDescent="0.25">
      <c r="B2377" s="206">
        <v>41837.833333333336</v>
      </c>
      <c r="C2377" s="85">
        <v>5.64</v>
      </c>
    </row>
    <row r="2378" spans="2:3" x14ac:dyDescent="0.25">
      <c r="B2378" s="206">
        <v>41837.916666666664</v>
      </c>
      <c r="C2378" s="85">
        <v>5.64</v>
      </c>
    </row>
    <row r="2379" spans="2:3" x14ac:dyDescent="0.25">
      <c r="B2379" s="206">
        <v>41838</v>
      </c>
      <c r="C2379" s="85">
        <v>5.64</v>
      </c>
    </row>
    <row r="2380" spans="2:3" x14ac:dyDescent="0.25">
      <c r="B2380" s="206">
        <v>41838.083333333336</v>
      </c>
      <c r="C2380" s="85">
        <v>5.64</v>
      </c>
    </row>
    <row r="2381" spans="2:3" x14ac:dyDescent="0.25">
      <c r="B2381" s="206">
        <v>41838.166666666664</v>
      </c>
      <c r="C2381" s="85">
        <v>5.64</v>
      </c>
    </row>
    <row r="2382" spans="2:3" x14ac:dyDescent="0.25">
      <c r="B2382" s="206">
        <v>41838.25</v>
      </c>
      <c r="C2382" s="85">
        <v>5.65</v>
      </c>
    </row>
    <row r="2383" spans="2:3" x14ac:dyDescent="0.25">
      <c r="B2383" s="206">
        <v>41838.333333333336</v>
      </c>
      <c r="C2383" s="85">
        <v>5.65</v>
      </c>
    </row>
    <row r="2384" spans="2:3" x14ac:dyDescent="0.25">
      <c r="B2384" s="206">
        <v>41838.416666666664</v>
      </c>
      <c r="C2384" s="85">
        <v>5.65</v>
      </c>
    </row>
    <row r="2385" spans="2:3" x14ac:dyDescent="0.25">
      <c r="B2385" s="206">
        <v>41838.5</v>
      </c>
      <c r="C2385" s="85">
        <v>5.65</v>
      </c>
    </row>
    <row r="2386" spans="2:3" x14ac:dyDescent="0.25">
      <c r="B2386" s="206">
        <v>41838.583333333336</v>
      </c>
      <c r="C2386" s="85">
        <v>5.65</v>
      </c>
    </row>
    <row r="2387" spans="2:3" x14ac:dyDescent="0.25">
      <c r="B2387" s="206">
        <v>41838.666666666664</v>
      </c>
      <c r="C2387" s="85">
        <v>5.66</v>
      </c>
    </row>
    <row r="2388" spans="2:3" x14ac:dyDescent="0.25">
      <c r="B2388" s="206">
        <v>41838.75</v>
      </c>
      <c r="C2388" s="85">
        <v>5.66</v>
      </c>
    </row>
    <row r="2389" spans="2:3" x14ac:dyDescent="0.25">
      <c r="B2389" s="206">
        <v>41838.833333333336</v>
      </c>
      <c r="C2389" s="85">
        <v>5.66</v>
      </c>
    </row>
    <row r="2390" spans="2:3" x14ac:dyDescent="0.25">
      <c r="B2390" s="206">
        <v>41838.916666666664</v>
      </c>
      <c r="C2390" s="85">
        <v>5.66</v>
      </c>
    </row>
    <row r="2391" spans="2:3" x14ac:dyDescent="0.25">
      <c r="B2391" s="206">
        <v>41839</v>
      </c>
      <c r="C2391" s="85">
        <v>5.65</v>
      </c>
    </row>
    <row r="2392" spans="2:3" x14ac:dyDescent="0.25">
      <c r="B2392" s="206">
        <v>41839.083333333336</v>
      </c>
      <c r="C2392" s="85">
        <v>5.65</v>
      </c>
    </row>
    <row r="2393" spans="2:3" x14ac:dyDescent="0.25">
      <c r="B2393" s="206">
        <v>41839.166666666664</v>
      </c>
      <c r="C2393" s="85">
        <v>5.66</v>
      </c>
    </row>
    <row r="2394" spans="2:3" x14ac:dyDescent="0.25">
      <c r="B2394" s="206">
        <v>41839.25</v>
      </c>
      <c r="C2394" s="85">
        <v>5.67</v>
      </c>
    </row>
    <row r="2395" spans="2:3" x14ac:dyDescent="0.25">
      <c r="B2395" s="206">
        <v>41839.333333333336</v>
      </c>
      <c r="C2395" s="85">
        <v>5.67</v>
      </c>
    </row>
    <row r="2396" spans="2:3" x14ac:dyDescent="0.25">
      <c r="B2396" s="206">
        <v>41839.416666666664</v>
      </c>
      <c r="C2396" s="85">
        <v>5.67</v>
      </c>
    </row>
    <row r="2397" spans="2:3" x14ac:dyDescent="0.25">
      <c r="B2397" s="206">
        <v>41839.5</v>
      </c>
      <c r="C2397" s="85">
        <v>5.67</v>
      </c>
    </row>
    <row r="2398" spans="2:3" x14ac:dyDescent="0.25">
      <c r="B2398" s="206">
        <v>41839.583333333336</v>
      </c>
      <c r="C2398" s="85">
        <v>5.67</v>
      </c>
    </row>
    <row r="2399" spans="2:3" x14ac:dyDescent="0.25">
      <c r="B2399" s="206">
        <v>41839.666666666664</v>
      </c>
      <c r="C2399" s="85">
        <v>5.68</v>
      </c>
    </row>
    <row r="2400" spans="2:3" x14ac:dyDescent="0.25">
      <c r="B2400" s="206">
        <v>41839.75</v>
      </c>
      <c r="C2400" s="85">
        <v>5.66</v>
      </c>
    </row>
    <row r="2401" spans="2:3" x14ac:dyDescent="0.25">
      <c r="B2401" s="206">
        <v>41839.833333333336</v>
      </c>
      <c r="C2401" s="85">
        <v>5.66</v>
      </c>
    </row>
    <row r="2402" spans="2:3" x14ac:dyDescent="0.25">
      <c r="B2402" s="206">
        <v>41839.916666666664</v>
      </c>
      <c r="C2402" s="85">
        <v>5.66</v>
      </c>
    </row>
    <row r="2403" spans="2:3" x14ac:dyDescent="0.25">
      <c r="B2403" s="206">
        <v>41840</v>
      </c>
      <c r="C2403" s="85">
        <v>5.66</v>
      </c>
    </row>
    <row r="2404" spans="2:3" x14ac:dyDescent="0.25">
      <c r="B2404" s="206">
        <v>41840.083333333336</v>
      </c>
      <c r="C2404" s="85">
        <v>5.66</v>
      </c>
    </row>
    <row r="2405" spans="2:3" x14ac:dyDescent="0.25">
      <c r="B2405" s="206">
        <v>41840.166666666664</v>
      </c>
      <c r="C2405" s="85">
        <v>5.66</v>
      </c>
    </row>
    <row r="2406" spans="2:3" x14ac:dyDescent="0.25">
      <c r="B2406" s="206">
        <v>41840.25</v>
      </c>
      <c r="C2406" s="85">
        <v>5.66</v>
      </c>
    </row>
    <row r="2407" spans="2:3" x14ac:dyDescent="0.25">
      <c r="B2407" s="206">
        <v>41840.333333333336</v>
      </c>
      <c r="C2407" s="85">
        <v>5.66</v>
      </c>
    </row>
    <row r="2408" spans="2:3" x14ac:dyDescent="0.25">
      <c r="B2408" s="206">
        <v>41840.416666666664</v>
      </c>
      <c r="C2408" s="85">
        <v>5.66</v>
      </c>
    </row>
    <row r="2409" spans="2:3" x14ac:dyDescent="0.25">
      <c r="B2409" s="206">
        <v>41840.5</v>
      </c>
      <c r="C2409" s="85">
        <v>5.66</v>
      </c>
    </row>
    <row r="2410" spans="2:3" x14ac:dyDescent="0.25">
      <c r="B2410" s="206">
        <v>41840.583333333336</v>
      </c>
      <c r="C2410" s="85">
        <v>5.66</v>
      </c>
    </row>
    <row r="2411" spans="2:3" x14ac:dyDescent="0.25">
      <c r="B2411" s="206">
        <v>41840.666666666664</v>
      </c>
      <c r="C2411" s="85">
        <v>5.65</v>
      </c>
    </row>
    <row r="2412" spans="2:3" x14ac:dyDescent="0.25">
      <c r="B2412" s="206">
        <v>41840.75</v>
      </c>
      <c r="C2412" s="85">
        <v>5.65</v>
      </c>
    </row>
    <row r="2413" spans="2:3" x14ac:dyDescent="0.25">
      <c r="B2413" s="206">
        <v>41840.833333333336</v>
      </c>
      <c r="C2413" s="85">
        <v>5.64</v>
      </c>
    </row>
    <row r="2414" spans="2:3" x14ac:dyDescent="0.25">
      <c r="B2414" s="206">
        <v>41840.916666666664</v>
      </c>
      <c r="C2414" s="85">
        <v>5.64</v>
      </c>
    </row>
    <row r="2415" spans="2:3" x14ac:dyDescent="0.25">
      <c r="B2415" s="206">
        <v>41841</v>
      </c>
      <c r="C2415" s="85">
        <v>5.64</v>
      </c>
    </row>
    <row r="2416" spans="2:3" x14ac:dyDescent="0.25">
      <c r="B2416" s="206">
        <v>41841.083333333336</v>
      </c>
      <c r="C2416" s="85">
        <v>5.64</v>
      </c>
    </row>
    <row r="2417" spans="2:4" x14ac:dyDescent="0.25">
      <c r="B2417" s="206">
        <v>41841.166666666664</v>
      </c>
      <c r="C2417" s="85">
        <v>5.64</v>
      </c>
    </row>
    <row r="2418" spans="2:4" x14ac:dyDescent="0.25">
      <c r="B2418" s="206">
        <v>41841.25</v>
      </c>
      <c r="C2418" s="85">
        <v>5.64</v>
      </c>
    </row>
    <row r="2419" spans="2:4" x14ac:dyDescent="0.25">
      <c r="B2419" s="206">
        <v>41841.333333333336</v>
      </c>
      <c r="C2419" s="85">
        <v>5.64</v>
      </c>
    </row>
    <row r="2420" spans="2:4" x14ac:dyDescent="0.25">
      <c r="B2420" s="206">
        <v>41841.416666666664</v>
      </c>
      <c r="C2420" s="85">
        <v>5.64</v>
      </c>
    </row>
    <row r="2421" spans="2:4" x14ac:dyDescent="0.25">
      <c r="B2421" s="206">
        <v>41841.5</v>
      </c>
      <c r="C2421" s="85">
        <v>5.62</v>
      </c>
    </row>
    <row r="2422" spans="2:4" x14ac:dyDescent="0.25">
      <c r="B2422" s="206">
        <v>41841.583333333336</v>
      </c>
      <c r="C2422" s="85">
        <v>5.59</v>
      </c>
      <c r="D2422" s="76">
        <v>5.59</v>
      </c>
    </row>
    <row r="2423" spans="2:4" x14ac:dyDescent="0.25">
      <c r="B2423" s="206">
        <v>41841.666666666664</v>
      </c>
      <c r="C2423" s="85">
        <v>5.6</v>
      </c>
    </row>
    <row r="2424" spans="2:4" x14ac:dyDescent="0.25">
      <c r="B2424" s="206">
        <v>41841.75</v>
      </c>
      <c r="C2424" s="85">
        <v>5.6</v>
      </c>
    </row>
    <row r="2425" spans="2:4" x14ac:dyDescent="0.25">
      <c r="B2425" s="206">
        <v>41841.833333333336</v>
      </c>
      <c r="C2425" s="85">
        <v>5.6</v>
      </c>
    </row>
    <row r="2426" spans="2:4" x14ac:dyDescent="0.25">
      <c r="B2426" s="206">
        <v>41841.916666666664</v>
      </c>
      <c r="C2426" s="85">
        <v>5.61</v>
      </c>
    </row>
    <row r="2427" spans="2:4" x14ac:dyDescent="0.25">
      <c r="B2427" s="206">
        <v>41842</v>
      </c>
      <c r="C2427" s="85">
        <v>5.61</v>
      </c>
    </row>
    <row r="2428" spans="2:4" x14ac:dyDescent="0.25">
      <c r="B2428" s="206">
        <v>41842.083333333336</v>
      </c>
      <c r="C2428" s="85">
        <v>5.61</v>
      </c>
    </row>
    <row r="2429" spans="2:4" x14ac:dyDescent="0.25">
      <c r="B2429" s="206">
        <v>41842.166666666664</v>
      </c>
      <c r="C2429" s="85">
        <v>5.62</v>
      </c>
    </row>
    <row r="2430" spans="2:4" x14ac:dyDescent="0.25">
      <c r="B2430" s="206">
        <v>41842.25</v>
      </c>
      <c r="C2430" s="85">
        <v>5.61</v>
      </c>
    </row>
    <row r="2431" spans="2:4" x14ac:dyDescent="0.25">
      <c r="B2431" s="206">
        <v>41842.333333333336</v>
      </c>
      <c r="C2431" s="85">
        <v>5.61</v>
      </c>
    </row>
    <row r="2432" spans="2:4" x14ac:dyDescent="0.25">
      <c r="B2432" s="206">
        <v>41842.416666666664</v>
      </c>
      <c r="C2432" s="85">
        <v>5.61</v>
      </c>
    </row>
    <row r="2433" spans="2:3" x14ac:dyDescent="0.25">
      <c r="B2433" s="206">
        <v>41842.5</v>
      </c>
      <c r="C2433" s="85">
        <v>5.62</v>
      </c>
    </row>
    <row r="2434" spans="2:3" x14ac:dyDescent="0.25">
      <c r="B2434" s="206">
        <v>41842.583333333336</v>
      </c>
      <c r="C2434" s="85">
        <v>5.62</v>
      </c>
    </row>
    <row r="2435" spans="2:3" x14ac:dyDescent="0.25">
      <c r="B2435" s="206">
        <v>41842.666666666664</v>
      </c>
      <c r="C2435" s="85">
        <v>5.62</v>
      </c>
    </row>
    <row r="2436" spans="2:3" x14ac:dyDescent="0.25">
      <c r="B2436" s="206">
        <v>41842.75</v>
      </c>
      <c r="C2436" s="85">
        <v>5.63</v>
      </c>
    </row>
    <row r="2437" spans="2:3" x14ac:dyDescent="0.25">
      <c r="B2437" s="206">
        <v>41842.833333333336</v>
      </c>
      <c r="C2437" s="85">
        <v>5.62</v>
      </c>
    </row>
    <row r="2438" spans="2:3" x14ac:dyDescent="0.25">
      <c r="B2438" s="206">
        <v>41842.916666666664</v>
      </c>
      <c r="C2438" s="85">
        <v>5.62</v>
      </c>
    </row>
    <row r="2439" spans="2:3" x14ac:dyDescent="0.25">
      <c r="B2439" s="206">
        <v>41843</v>
      </c>
      <c r="C2439" s="85">
        <v>5.63</v>
      </c>
    </row>
    <row r="2440" spans="2:3" x14ac:dyDescent="0.25">
      <c r="B2440" s="206">
        <v>41843.083333333336</v>
      </c>
      <c r="C2440" s="85">
        <v>5.63</v>
      </c>
    </row>
    <row r="2441" spans="2:3" x14ac:dyDescent="0.25">
      <c r="B2441" s="206">
        <v>41843.166666666664</v>
      </c>
      <c r="C2441" s="85">
        <v>5.63</v>
      </c>
    </row>
    <row r="2442" spans="2:3" x14ac:dyDescent="0.25">
      <c r="B2442" s="206">
        <v>41843.25</v>
      </c>
      <c r="C2442" s="85">
        <v>5.65</v>
      </c>
    </row>
    <row r="2443" spans="2:3" x14ac:dyDescent="0.25">
      <c r="B2443" s="206">
        <v>41843.333333333336</v>
      </c>
      <c r="C2443" s="85">
        <v>5.65</v>
      </c>
    </row>
    <row r="2444" spans="2:3" x14ac:dyDescent="0.25">
      <c r="B2444" s="206">
        <v>41843.416666666664</v>
      </c>
      <c r="C2444" s="85">
        <v>5.65</v>
      </c>
    </row>
    <row r="2445" spans="2:3" x14ac:dyDescent="0.25">
      <c r="B2445" s="206">
        <v>41843.5</v>
      </c>
      <c r="C2445" s="85">
        <v>5.71</v>
      </c>
    </row>
    <row r="2446" spans="2:3" x14ac:dyDescent="0.25">
      <c r="B2446" s="206">
        <v>41843.583333333336</v>
      </c>
      <c r="C2446" s="85">
        <v>5.72</v>
      </c>
    </row>
    <row r="2447" spans="2:3" x14ac:dyDescent="0.25">
      <c r="B2447" s="206">
        <v>41843.666666666664</v>
      </c>
      <c r="C2447" s="85">
        <v>5.74</v>
      </c>
    </row>
    <row r="2448" spans="2:3" x14ac:dyDescent="0.25">
      <c r="B2448" s="206">
        <v>41843.75</v>
      </c>
      <c r="C2448" s="85">
        <v>5.75</v>
      </c>
    </row>
    <row r="2449" spans="2:5" x14ac:dyDescent="0.25">
      <c r="B2449" s="206">
        <v>41843.833333333336</v>
      </c>
      <c r="C2449" s="85">
        <v>5.76</v>
      </c>
    </row>
    <row r="2450" spans="2:5" x14ac:dyDescent="0.25">
      <c r="B2450" s="206">
        <v>41843.916666666664</v>
      </c>
      <c r="C2450" s="85">
        <v>5.77</v>
      </c>
      <c r="E2450" s="76">
        <v>5.77</v>
      </c>
    </row>
    <row r="2451" spans="2:5" x14ac:dyDescent="0.25">
      <c r="B2451" s="206">
        <v>41844</v>
      </c>
      <c r="C2451" s="85">
        <v>5.77</v>
      </c>
    </row>
    <row r="2452" spans="2:5" x14ac:dyDescent="0.25">
      <c r="B2452" s="206">
        <v>41844.083333333336</v>
      </c>
      <c r="C2452" s="85">
        <v>5.76</v>
      </c>
    </row>
    <row r="2453" spans="2:5" x14ac:dyDescent="0.25">
      <c r="B2453" s="206">
        <v>41844.166666666664</v>
      </c>
      <c r="C2453" s="85">
        <v>5.75</v>
      </c>
    </row>
    <row r="2454" spans="2:5" x14ac:dyDescent="0.25">
      <c r="B2454" s="206">
        <v>41844.25</v>
      </c>
      <c r="C2454" s="85">
        <v>5.76</v>
      </c>
    </row>
    <row r="2455" spans="2:5" x14ac:dyDescent="0.25">
      <c r="B2455" s="206">
        <v>41844.333333333336</v>
      </c>
      <c r="C2455" s="85">
        <v>5.76</v>
      </c>
    </row>
    <row r="2456" spans="2:5" x14ac:dyDescent="0.25">
      <c r="B2456" s="206">
        <v>41844.416666666664</v>
      </c>
      <c r="C2456" s="85">
        <v>5.75</v>
      </c>
    </row>
    <row r="2457" spans="2:5" x14ac:dyDescent="0.25">
      <c r="B2457" s="206">
        <v>41844.5</v>
      </c>
      <c r="C2457" s="85">
        <v>5.74</v>
      </c>
    </row>
    <row r="2458" spans="2:5" x14ac:dyDescent="0.25">
      <c r="B2458" s="206">
        <v>41844.583333333336</v>
      </c>
      <c r="C2458" s="85">
        <v>5.73</v>
      </c>
    </row>
    <row r="2459" spans="2:5" x14ac:dyDescent="0.25">
      <c r="B2459" s="206">
        <v>41844.666666666664</v>
      </c>
      <c r="C2459" s="85">
        <v>5.73</v>
      </c>
    </row>
    <row r="2460" spans="2:5" x14ac:dyDescent="0.25">
      <c r="B2460" s="206">
        <v>41844.75</v>
      </c>
      <c r="C2460" s="85">
        <v>5.73</v>
      </c>
    </row>
    <row r="2461" spans="2:5" x14ac:dyDescent="0.25">
      <c r="B2461" s="206">
        <v>41844.833333333336</v>
      </c>
      <c r="C2461" s="85">
        <v>5.72</v>
      </c>
    </row>
    <row r="2462" spans="2:5" x14ac:dyDescent="0.25">
      <c r="B2462" s="206">
        <v>41844.916666666664</v>
      </c>
      <c r="C2462" s="85">
        <v>5.71</v>
      </c>
    </row>
    <row r="2463" spans="2:5" x14ac:dyDescent="0.25">
      <c r="B2463" s="206">
        <v>41845</v>
      </c>
      <c r="C2463" s="85">
        <v>5.71</v>
      </c>
    </row>
    <row r="2464" spans="2:5" x14ac:dyDescent="0.25">
      <c r="B2464" s="206">
        <v>41845.083333333336</v>
      </c>
      <c r="C2464" s="85">
        <v>5.7</v>
      </c>
    </row>
    <row r="2465" spans="2:3" x14ac:dyDescent="0.25">
      <c r="B2465" s="206">
        <v>41845.166666666664</v>
      </c>
      <c r="C2465" s="85">
        <v>5.7</v>
      </c>
    </row>
    <row r="2466" spans="2:3" x14ac:dyDescent="0.25">
      <c r="B2466" s="206">
        <v>41845.25</v>
      </c>
      <c r="C2466" s="85">
        <v>5.7</v>
      </c>
    </row>
    <row r="2467" spans="2:3" x14ac:dyDescent="0.25">
      <c r="B2467" s="206">
        <v>41845.333333333336</v>
      </c>
      <c r="C2467" s="85">
        <v>5.69</v>
      </c>
    </row>
    <row r="2468" spans="2:3" x14ac:dyDescent="0.25">
      <c r="B2468" s="206">
        <v>41845.416666666664</v>
      </c>
      <c r="C2468" s="85">
        <v>5.69</v>
      </c>
    </row>
    <row r="2469" spans="2:3" x14ac:dyDescent="0.25">
      <c r="B2469" s="206">
        <v>41845.5</v>
      </c>
      <c r="C2469" s="85">
        <v>5.69</v>
      </c>
    </row>
    <row r="2470" spans="2:3" x14ac:dyDescent="0.25">
      <c r="B2470" s="206">
        <v>41845.583333333336</v>
      </c>
      <c r="C2470" s="85">
        <v>5.69</v>
      </c>
    </row>
    <row r="2471" spans="2:3" x14ac:dyDescent="0.25">
      <c r="B2471" s="206">
        <v>41845.666666666664</v>
      </c>
      <c r="C2471" s="85">
        <v>5.68</v>
      </c>
    </row>
    <row r="2472" spans="2:3" x14ac:dyDescent="0.25">
      <c r="B2472" s="206">
        <v>41845.75</v>
      </c>
      <c r="C2472" s="85">
        <v>5.67</v>
      </c>
    </row>
    <row r="2473" spans="2:3" x14ac:dyDescent="0.25">
      <c r="B2473" s="206">
        <v>41845.833333333336</v>
      </c>
      <c r="C2473" s="85">
        <v>5.67</v>
      </c>
    </row>
    <row r="2474" spans="2:3" x14ac:dyDescent="0.25">
      <c r="B2474" s="206">
        <v>41845.916666666664</v>
      </c>
      <c r="C2474" s="85">
        <v>5.66</v>
      </c>
    </row>
    <row r="2475" spans="2:3" x14ac:dyDescent="0.25">
      <c r="B2475" s="206">
        <v>41846</v>
      </c>
      <c r="C2475" s="85">
        <v>5.66</v>
      </c>
    </row>
    <row r="2476" spans="2:3" x14ac:dyDescent="0.25">
      <c r="B2476" s="206">
        <v>41846.083333333336</v>
      </c>
      <c r="C2476" s="85">
        <v>5.66</v>
      </c>
    </row>
    <row r="2477" spans="2:3" x14ac:dyDescent="0.25">
      <c r="B2477" s="206">
        <v>41846.166666666664</v>
      </c>
      <c r="C2477" s="85">
        <v>5.66</v>
      </c>
    </row>
    <row r="2478" spans="2:3" x14ac:dyDescent="0.25">
      <c r="B2478" s="206">
        <v>41846.25</v>
      </c>
      <c r="C2478" s="85">
        <v>5.66</v>
      </c>
    </row>
    <row r="2479" spans="2:3" x14ac:dyDescent="0.25">
      <c r="B2479" s="206">
        <v>41846.333333333336</v>
      </c>
      <c r="C2479" s="85">
        <v>5.66</v>
      </c>
    </row>
    <row r="2480" spans="2:3" x14ac:dyDescent="0.25">
      <c r="B2480" s="206">
        <v>41846.416666666664</v>
      </c>
      <c r="C2480" s="85">
        <v>5.65</v>
      </c>
    </row>
    <row r="2481" spans="2:4" x14ac:dyDescent="0.25">
      <c r="B2481" s="206">
        <v>41846.5</v>
      </c>
      <c r="C2481" s="85">
        <v>5.65</v>
      </c>
    </row>
    <row r="2482" spans="2:4" x14ac:dyDescent="0.25">
      <c r="B2482" s="206">
        <v>41846.583333333336</v>
      </c>
      <c r="C2482" s="85">
        <v>5.65</v>
      </c>
    </row>
    <row r="2483" spans="2:4" x14ac:dyDescent="0.25">
      <c r="B2483" s="206">
        <v>41846.666666666664</v>
      </c>
      <c r="C2483" s="85">
        <v>5.64</v>
      </c>
    </row>
    <row r="2484" spans="2:4" x14ac:dyDescent="0.25">
      <c r="B2484" s="206">
        <v>41846.75</v>
      </c>
      <c r="C2484" s="85">
        <v>5.63</v>
      </c>
      <c r="D2484" s="76">
        <v>5.63</v>
      </c>
    </row>
    <row r="2485" spans="2:4" x14ac:dyDescent="0.25">
      <c r="B2485" s="206">
        <v>41846.833333333336</v>
      </c>
      <c r="C2485" s="85">
        <v>5.63</v>
      </c>
    </row>
    <row r="2486" spans="2:4" x14ac:dyDescent="0.25">
      <c r="B2486" s="206">
        <v>41846.916666666664</v>
      </c>
      <c r="C2486" s="85">
        <v>5.63</v>
      </c>
    </row>
    <row r="2487" spans="2:4" x14ac:dyDescent="0.25">
      <c r="B2487" s="206">
        <v>41847</v>
      </c>
      <c r="C2487" s="85">
        <v>5.63</v>
      </c>
    </row>
    <row r="2488" spans="2:4" x14ac:dyDescent="0.25">
      <c r="B2488" s="206">
        <v>41847.083333333336</v>
      </c>
      <c r="C2488" s="85">
        <v>5.63</v>
      </c>
    </row>
    <row r="2489" spans="2:4" x14ac:dyDescent="0.25">
      <c r="B2489" s="206">
        <v>41847.166666666664</v>
      </c>
      <c r="C2489" s="85">
        <v>5.63</v>
      </c>
    </row>
    <row r="2490" spans="2:4" x14ac:dyDescent="0.25">
      <c r="B2490" s="206">
        <v>41847.25</v>
      </c>
      <c r="C2490" s="85">
        <v>5.63</v>
      </c>
    </row>
    <row r="2491" spans="2:4" x14ac:dyDescent="0.25">
      <c r="B2491" s="206">
        <v>41847.333333333336</v>
      </c>
      <c r="C2491" s="85">
        <v>5.63</v>
      </c>
    </row>
    <row r="2492" spans="2:4" x14ac:dyDescent="0.25">
      <c r="B2492" s="206">
        <v>41847.416666666664</v>
      </c>
      <c r="C2492" s="85">
        <v>5.63</v>
      </c>
    </row>
    <row r="2493" spans="2:4" x14ac:dyDescent="0.25">
      <c r="B2493" s="206">
        <v>41847.5</v>
      </c>
      <c r="C2493" s="85">
        <v>5.63</v>
      </c>
    </row>
    <row r="2494" spans="2:4" x14ac:dyDescent="0.25">
      <c r="B2494" s="206">
        <v>41847.583333333336</v>
      </c>
      <c r="C2494" s="85">
        <v>5.63</v>
      </c>
    </row>
    <row r="2495" spans="2:4" x14ac:dyDescent="0.25">
      <c r="B2495" s="206">
        <v>41847.666666666664</v>
      </c>
      <c r="C2495" s="85">
        <v>5.63</v>
      </c>
    </row>
    <row r="2496" spans="2:4" x14ac:dyDescent="0.25">
      <c r="B2496" s="206">
        <v>41847.75</v>
      </c>
      <c r="C2496" s="85">
        <v>5.63</v>
      </c>
    </row>
    <row r="2497" spans="2:3" x14ac:dyDescent="0.25">
      <c r="B2497" s="206">
        <v>41847.833333333336</v>
      </c>
      <c r="C2497" s="85">
        <v>5.64</v>
      </c>
    </row>
    <row r="2498" spans="2:3" x14ac:dyDescent="0.25">
      <c r="B2498" s="206">
        <v>41847.916666666664</v>
      </c>
      <c r="C2498" s="85">
        <v>5.66</v>
      </c>
    </row>
    <row r="2499" spans="2:3" x14ac:dyDescent="0.25">
      <c r="B2499" s="206">
        <v>41848</v>
      </c>
      <c r="C2499" s="85">
        <v>5.65</v>
      </c>
    </row>
    <row r="2500" spans="2:3" x14ac:dyDescent="0.25">
      <c r="B2500" s="206">
        <v>41848.083333333336</v>
      </c>
      <c r="C2500" s="85">
        <v>5.64</v>
      </c>
    </row>
    <row r="2501" spans="2:3" x14ac:dyDescent="0.25">
      <c r="B2501" s="206">
        <v>41848.166666666664</v>
      </c>
      <c r="C2501" s="85">
        <v>5.65</v>
      </c>
    </row>
    <row r="2502" spans="2:3" x14ac:dyDescent="0.25">
      <c r="B2502" s="206">
        <v>41848.25</v>
      </c>
      <c r="C2502" s="85">
        <v>5.65</v>
      </c>
    </row>
    <row r="2503" spans="2:3" x14ac:dyDescent="0.25">
      <c r="B2503" s="206">
        <v>41848.333333333336</v>
      </c>
      <c r="C2503" s="85">
        <v>5.65</v>
      </c>
    </row>
    <row r="2504" spans="2:3" x14ac:dyDescent="0.25">
      <c r="B2504" s="206">
        <v>41848.416666666664</v>
      </c>
      <c r="C2504" s="85">
        <v>5.65</v>
      </c>
    </row>
    <row r="2505" spans="2:3" x14ac:dyDescent="0.25">
      <c r="B2505" s="206">
        <v>41848.5</v>
      </c>
      <c r="C2505" s="85">
        <v>5.65</v>
      </c>
    </row>
    <row r="2506" spans="2:3" x14ac:dyDescent="0.25">
      <c r="B2506" s="206">
        <v>41848.583333333336</v>
      </c>
      <c r="C2506" s="85">
        <v>5.65</v>
      </c>
    </row>
    <row r="2507" spans="2:3" x14ac:dyDescent="0.25">
      <c r="B2507" s="206">
        <v>41848.666666666664</v>
      </c>
      <c r="C2507" s="85">
        <v>5.65</v>
      </c>
    </row>
    <row r="2508" spans="2:3" x14ac:dyDescent="0.25">
      <c r="B2508" s="206">
        <v>41848.75</v>
      </c>
      <c r="C2508" s="85">
        <v>5.65</v>
      </c>
    </row>
    <row r="2509" spans="2:3" x14ac:dyDescent="0.25">
      <c r="B2509" s="206">
        <v>41848.833333333336</v>
      </c>
      <c r="C2509" s="85">
        <v>5.66</v>
      </c>
    </row>
    <row r="2510" spans="2:3" x14ac:dyDescent="0.25">
      <c r="B2510" s="206">
        <v>41848.916666666664</v>
      </c>
      <c r="C2510" s="85">
        <v>5.66</v>
      </c>
    </row>
    <row r="2511" spans="2:3" x14ac:dyDescent="0.25">
      <c r="B2511" s="206">
        <v>41849</v>
      </c>
      <c r="C2511" s="85">
        <v>5.66</v>
      </c>
    </row>
    <row r="2512" spans="2:3" x14ac:dyDescent="0.25">
      <c r="B2512" s="206">
        <v>41849.083333333336</v>
      </c>
      <c r="C2512" s="85">
        <v>5.66</v>
      </c>
    </row>
    <row r="2513" spans="2:3" x14ac:dyDescent="0.25">
      <c r="B2513" s="206">
        <v>41849.166666666664</v>
      </c>
      <c r="C2513" s="85">
        <v>5.66</v>
      </c>
    </row>
    <row r="2514" spans="2:3" x14ac:dyDescent="0.25">
      <c r="B2514" s="206">
        <v>41849.25</v>
      </c>
      <c r="C2514" s="85">
        <v>5.66</v>
      </c>
    </row>
    <row r="2515" spans="2:3" x14ac:dyDescent="0.25">
      <c r="B2515" s="206">
        <v>41849.333333333336</v>
      </c>
      <c r="C2515" s="85">
        <v>5.68</v>
      </c>
    </row>
    <row r="2516" spans="2:3" x14ac:dyDescent="0.25">
      <c r="B2516" s="206">
        <v>41849.416666666664</v>
      </c>
      <c r="C2516" s="85">
        <v>5.69</v>
      </c>
    </row>
    <row r="2517" spans="2:3" x14ac:dyDescent="0.25">
      <c r="B2517" s="206">
        <v>41849.5</v>
      </c>
      <c r="C2517" s="85">
        <v>5.69</v>
      </c>
    </row>
    <row r="2518" spans="2:3" x14ac:dyDescent="0.25">
      <c r="B2518" s="206">
        <v>41849.583333333336</v>
      </c>
      <c r="C2518" s="85">
        <v>5.69</v>
      </c>
    </row>
    <row r="2519" spans="2:3" x14ac:dyDescent="0.25">
      <c r="B2519" s="206">
        <v>41849.666666666664</v>
      </c>
      <c r="C2519" s="85">
        <v>5.71</v>
      </c>
    </row>
    <row r="2520" spans="2:3" x14ac:dyDescent="0.25">
      <c r="B2520" s="206">
        <v>41849.75</v>
      </c>
      <c r="C2520" s="85">
        <v>5.72</v>
      </c>
    </row>
    <row r="2521" spans="2:3" x14ac:dyDescent="0.25">
      <c r="B2521" s="206">
        <v>41849.833333333336</v>
      </c>
      <c r="C2521" s="85">
        <v>5.72</v>
      </c>
    </row>
    <row r="2522" spans="2:3" x14ac:dyDescent="0.25">
      <c r="B2522" s="206">
        <v>41849.916666666664</v>
      </c>
      <c r="C2522" s="85">
        <v>5.73</v>
      </c>
    </row>
    <row r="2523" spans="2:3" x14ac:dyDescent="0.25">
      <c r="B2523" s="206">
        <v>41850</v>
      </c>
      <c r="C2523" s="85">
        <v>5.73</v>
      </c>
    </row>
    <row r="2524" spans="2:3" x14ac:dyDescent="0.25">
      <c r="B2524" s="206">
        <v>41850.083333333336</v>
      </c>
      <c r="C2524" s="85">
        <v>5.73</v>
      </c>
    </row>
    <row r="2525" spans="2:3" x14ac:dyDescent="0.25">
      <c r="B2525" s="206">
        <v>41850.166666666664</v>
      </c>
      <c r="C2525" s="85">
        <v>5.74</v>
      </c>
    </row>
    <row r="2526" spans="2:3" x14ac:dyDescent="0.25">
      <c r="B2526" s="206">
        <v>41850.25</v>
      </c>
      <c r="C2526" s="85">
        <v>5.74</v>
      </c>
    </row>
    <row r="2527" spans="2:3" x14ac:dyDescent="0.25">
      <c r="B2527" s="206">
        <v>41850.333333333336</v>
      </c>
      <c r="C2527" s="85">
        <v>5.75</v>
      </c>
    </row>
    <row r="2528" spans="2:3" x14ac:dyDescent="0.25">
      <c r="B2528" s="206">
        <v>41850.416666666664</v>
      </c>
      <c r="C2528" s="85">
        <v>5.76</v>
      </c>
    </row>
    <row r="2529" spans="2:3" x14ac:dyDescent="0.25">
      <c r="B2529" s="206">
        <v>41850.5</v>
      </c>
      <c r="C2529" s="85">
        <v>5.76</v>
      </c>
    </row>
    <row r="2530" spans="2:3" x14ac:dyDescent="0.25">
      <c r="B2530" s="206">
        <v>41850.583333333336</v>
      </c>
      <c r="C2530" s="85">
        <v>5.78</v>
      </c>
    </row>
    <row r="2531" spans="2:3" x14ac:dyDescent="0.25">
      <c r="B2531" s="206">
        <v>41850.666666666664</v>
      </c>
      <c r="C2531" s="85">
        <v>5.8</v>
      </c>
    </row>
    <row r="2532" spans="2:3" x14ac:dyDescent="0.25">
      <c r="B2532" s="206">
        <v>41850.75</v>
      </c>
      <c r="C2532" s="85">
        <v>5.8</v>
      </c>
    </row>
    <row r="2533" spans="2:3" x14ac:dyDescent="0.25">
      <c r="B2533" s="206">
        <v>41850.833333333336</v>
      </c>
      <c r="C2533" s="85">
        <v>5.8</v>
      </c>
    </row>
    <row r="2534" spans="2:3" x14ac:dyDescent="0.25">
      <c r="B2534" s="206">
        <v>41850.916666666664</v>
      </c>
      <c r="C2534" s="85">
        <v>5.8</v>
      </c>
    </row>
    <row r="2535" spans="2:3" x14ac:dyDescent="0.25">
      <c r="B2535" s="206">
        <v>41851</v>
      </c>
      <c r="C2535" s="85">
        <v>5.81</v>
      </c>
    </row>
    <row r="2536" spans="2:3" x14ac:dyDescent="0.25">
      <c r="B2536" s="206">
        <v>41851.083333333336</v>
      </c>
      <c r="C2536" s="85">
        <v>5.8</v>
      </c>
    </row>
    <row r="2537" spans="2:3" x14ac:dyDescent="0.25">
      <c r="B2537" s="206">
        <v>41851.166666666664</v>
      </c>
      <c r="C2537" s="85">
        <v>5.8</v>
      </c>
    </row>
    <row r="2538" spans="2:3" x14ac:dyDescent="0.25">
      <c r="B2538" s="206">
        <v>41851.25</v>
      </c>
      <c r="C2538" s="85">
        <v>5.8</v>
      </c>
    </row>
    <row r="2539" spans="2:3" x14ac:dyDescent="0.25">
      <c r="B2539" s="206">
        <v>41851.333333333336</v>
      </c>
      <c r="C2539" s="85">
        <v>5.8</v>
      </c>
    </row>
    <row r="2540" spans="2:3" x14ac:dyDescent="0.25">
      <c r="B2540" s="206">
        <v>41851.416666666664</v>
      </c>
      <c r="C2540" s="85">
        <v>5.81</v>
      </c>
    </row>
    <row r="2541" spans="2:3" x14ac:dyDescent="0.25">
      <c r="B2541" s="206">
        <v>41851.5</v>
      </c>
      <c r="C2541" s="85">
        <v>5.81</v>
      </c>
    </row>
    <row r="2542" spans="2:3" x14ac:dyDescent="0.25">
      <c r="B2542" s="206">
        <v>41851.583333333336</v>
      </c>
      <c r="C2542" s="85">
        <v>5.82</v>
      </c>
    </row>
    <row r="2543" spans="2:3" x14ac:dyDescent="0.25">
      <c r="B2543" s="206">
        <v>41851.666666666664</v>
      </c>
      <c r="C2543" s="85">
        <v>5.83</v>
      </c>
    </row>
    <row r="2544" spans="2:3" x14ac:dyDescent="0.25">
      <c r="B2544" s="206">
        <v>41851.75</v>
      </c>
      <c r="C2544" s="85">
        <v>5.83</v>
      </c>
    </row>
    <row r="2545" spans="2:5" x14ac:dyDescent="0.25">
      <c r="B2545" s="206">
        <v>41851.833333333336</v>
      </c>
      <c r="C2545" s="85">
        <v>5.83</v>
      </c>
    </row>
    <row r="2546" spans="2:5" x14ac:dyDescent="0.25">
      <c r="B2546" s="206">
        <v>41851.916666666664</v>
      </c>
      <c r="C2546" s="85">
        <v>5.83</v>
      </c>
    </row>
    <row r="2547" spans="2:5" x14ac:dyDescent="0.25">
      <c r="B2547" s="206">
        <v>41852</v>
      </c>
      <c r="C2547" s="85">
        <v>5.82</v>
      </c>
    </row>
    <row r="2548" spans="2:5" x14ac:dyDescent="0.25">
      <c r="B2548" s="206">
        <v>41852.083333333336</v>
      </c>
      <c r="C2548" s="85">
        <v>5.83</v>
      </c>
    </row>
    <row r="2549" spans="2:5" x14ac:dyDescent="0.25">
      <c r="B2549" s="206">
        <v>41852.166666666664</v>
      </c>
      <c r="C2549" s="85">
        <v>5.83</v>
      </c>
    </row>
    <row r="2550" spans="2:5" x14ac:dyDescent="0.25">
      <c r="B2550" s="206">
        <v>41852.25</v>
      </c>
      <c r="C2550" s="85">
        <v>5.83</v>
      </c>
    </row>
    <row r="2551" spans="2:5" x14ac:dyDescent="0.25">
      <c r="B2551" s="206">
        <v>41852.333333333336</v>
      </c>
      <c r="C2551" s="85">
        <v>5.83</v>
      </c>
    </row>
    <row r="2552" spans="2:5" x14ac:dyDescent="0.25">
      <c r="B2552" s="206">
        <v>41852.416666666664</v>
      </c>
      <c r="C2552" s="85">
        <v>5.84</v>
      </c>
    </row>
    <row r="2553" spans="2:5" x14ac:dyDescent="0.25">
      <c r="B2553" s="206">
        <v>41852.5</v>
      </c>
      <c r="C2553" s="85">
        <v>5.86</v>
      </c>
    </row>
    <row r="2554" spans="2:5" x14ac:dyDescent="0.25">
      <c r="B2554" s="206">
        <v>41852.583333333336</v>
      </c>
      <c r="C2554" s="85">
        <v>5.87</v>
      </c>
    </row>
    <row r="2555" spans="2:5" x14ac:dyDescent="0.25">
      <c r="B2555" s="206">
        <v>41852.666666666664</v>
      </c>
      <c r="C2555" s="85">
        <v>5.88</v>
      </c>
      <c r="E2555" s="76">
        <v>5.88</v>
      </c>
    </row>
    <row r="2556" spans="2:5" x14ac:dyDescent="0.25">
      <c r="B2556" s="206">
        <v>41852.75</v>
      </c>
      <c r="C2556" s="85">
        <v>5.88</v>
      </c>
    </row>
    <row r="2557" spans="2:5" x14ac:dyDescent="0.25">
      <c r="B2557" s="206">
        <v>41852.833333333336</v>
      </c>
      <c r="C2557" s="85">
        <v>5.88</v>
      </c>
    </row>
    <row r="2558" spans="2:5" x14ac:dyDescent="0.25">
      <c r="B2558" s="206">
        <v>41852.916666666664</v>
      </c>
      <c r="C2558" s="85">
        <v>5.87</v>
      </c>
    </row>
    <row r="2559" spans="2:5" x14ac:dyDescent="0.25">
      <c r="B2559" s="206">
        <v>41853</v>
      </c>
      <c r="C2559" s="85">
        <v>5.87</v>
      </c>
    </row>
    <row r="2560" spans="2:5" x14ac:dyDescent="0.25">
      <c r="B2560" s="206">
        <v>41853.083333333336</v>
      </c>
      <c r="C2560" s="85">
        <v>5.86</v>
      </c>
    </row>
    <row r="2561" spans="2:3" x14ac:dyDescent="0.25">
      <c r="B2561" s="206">
        <v>41853.166666666664</v>
      </c>
      <c r="C2561" s="85">
        <v>5.85</v>
      </c>
    </row>
    <row r="2562" spans="2:3" x14ac:dyDescent="0.25">
      <c r="B2562" s="206">
        <v>41853.25</v>
      </c>
      <c r="C2562" s="85">
        <v>5.85</v>
      </c>
    </row>
    <row r="2563" spans="2:3" x14ac:dyDescent="0.25">
      <c r="B2563" s="206">
        <v>41853.333333333336</v>
      </c>
      <c r="C2563" s="85">
        <v>5.84</v>
      </c>
    </row>
    <row r="2564" spans="2:3" x14ac:dyDescent="0.25">
      <c r="B2564" s="206">
        <v>41853.416666666664</v>
      </c>
      <c r="C2564" s="85">
        <v>5.84</v>
      </c>
    </row>
    <row r="2565" spans="2:3" x14ac:dyDescent="0.25">
      <c r="B2565" s="206">
        <v>41853.5</v>
      </c>
      <c r="C2565" s="85">
        <v>5.84</v>
      </c>
    </row>
    <row r="2566" spans="2:3" x14ac:dyDescent="0.25">
      <c r="B2566" s="206">
        <v>41853.583333333336</v>
      </c>
      <c r="C2566" s="85">
        <v>5.84</v>
      </c>
    </row>
    <row r="2567" spans="2:3" x14ac:dyDescent="0.25">
      <c r="B2567" s="206">
        <v>41853.666666666664</v>
      </c>
      <c r="C2567" s="85">
        <v>5.84</v>
      </c>
    </row>
    <row r="2568" spans="2:3" x14ac:dyDescent="0.25">
      <c r="B2568" s="206">
        <v>41853.75</v>
      </c>
      <c r="C2568" s="85">
        <v>5.83</v>
      </c>
    </row>
    <row r="2569" spans="2:3" x14ac:dyDescent="0.25">
      <c r="B2569" s="206">
        <v>41853.833333333336</v>
      </c>
      <c r="C2569" s="85">
        <v>5.83</v>
      </c>
    </row>
    <row r="2570" spans="2:3" x14ac:dyDescent="0.25">
      <c r="B2570" s="206">
        <v>41853.916666666664</v>
      </c>
      <c r="C2570" s="85">
        <v>5.83</v>
      </c>
    </row>
    <row r="2571" spans="2:3" x14ac:dyDescent="0.25">
      <c r="B2571" s="206">
        <v>41854</v>
      </c>
      <c r="C2571" s="85">
        <v>5.82</v>
      </c>
    </row>
    <row r="2572" spans="2:3" x14ac:dyDescent="0.25">
      <c r="B2572" s="206">
        <v>41854.083333333336</v>
      </c>
      <c r="C2572" s="85">
        <v>5.82</v>
      </c>
    </row>
    <row r="2573" spans="2:3" x14ac:dyDescent="0.25">
      <c r="B2573" s="206">
        <v>41854.166666666664</v>
      </c>
      <c r="C2573" s="85">
        <v>5.82</v>
      </c>
    </row>
    <row r="2574" spans="2:3" x14ac:dyDescent="0.25">
      <c r="B2574" s="206">
        <v>41854.25</v>
      </c>
      <c r="C2574" s="85">
        <v>5.82</v>
      </c>
    </row>
    <row r="2575" spans="2:3" x14ac:dyDescent="0.25">
      <c r="B2575" s="206">
        <v>41854.333333333336</v>
      </c>
      <c r="C2575" s="85">
        <v>5.83</v>
      </c>
    </row>
    <row r="2576" spans="2:3" x14ac:dyDescent="0.25">
      <c r="B2576" s="206">
        <v>41854.416666666664</v>
      </c>
      <c r="C2576" s="85">
        <v>5.83</v>
      </c>
    </row>
    <row r="2577" spans="2:3" x14ac:dyDescent="0.25">
      <c r="B2577" s="206">
        <v>41854.5</v>
      </c>
      <c r="C2577" s="85">
        <v>5.81</v>
      </c>
    </row>
    <row r="2578" spans="2:3" x14ac:dyDescent="0.25">
      <c r="B2578" s="206">
        <v>41854.583333333336</v>
      </c>
      <c r="C2578" s="85">
        <v>5.78</v>
      </c>
    </row>
    <row r="2579" spans="2:3" x14ac:dyDescent="0.25">
      <c r="B2579" s="206">
        <v>41854.666666666664</v>
      </c>
      <c r="C2579" s="85">
        <v>5.75</v>
      </c>
    </row>
    <row r="2580" spans="2:3" x14ac:dyDescent="0.25">
      <c r="B2580" s="206">
        <v>41854.75</v>
      </c>
      <c r="C2580" s="85">
        <v>5.71</v>
      </c>
    </row>
    <row r="2581" spans="2:3" x14ac:dyDescent="0.25">
      <c r="B2581" s="206">
        <v>41854.833333333336</v>
      </c>
      <c r="C2581" s="85">
        <v>5.69</v>
      </c>
    </row>
    <row r="2582" spans="2:3" x14ac:dyDescent="0.25">
      <c r="B2582" s="206">
        <v>41854.916666666664</v>
      </c>
      <c r="C2582" s="85">
        <v>5.66</v>
      </c>
    </row>
    <row r="2583" spans="2:3" x14ac:dyDescent="0.25">
      <c r="B2583" s="206">
        <v>41855</v>
      </c>
      <c r="C2583" s="85">
        <v>5.65</v>
      </c>
    </row>
    <row r="2584" spans="2:3" x14ac:dyDescent="0.25">
      <c r="B2584" s="206">
        <v>41855.083333333336</v>
      </c>
      <c r="C2584" s="85">
        <v>5.64</v>
      </c>
    </row>
    <row r="2585" spans="2:3" x14ac:dyDescent="0.25">
      <c r="B2585" s="206">
        <v>41855.166666666664</v>
      </c>
      <c r="C2585" s="85">
        <v>5.63</v>
      </c>
    </row>
    <row r="2586" spans="2:3" x14ac:dyDescent="0.25">
      <c r="B2586" s="206">
        <v>41855.25</v>
      </c>
      <c r="C2586" s="85">
        <v>5.63</v>
      </c>
    </row>
    <row r="2587" spans="2:3" x14ac:dyDescent="0.25">
      <c r="B2587" s="206">
        <v>41855.333333333336</v>
      </c>
      <c r="C2587" s="85">
        <v>5.62</v>
      </c>
    </row>
    <row r="2588" spans="2:3" x14ac:dyDescent="0.25">
      <c r="B2588" s="206">
        <v>41855.416666666664</v>
      </c>
      <c r="C2588" s="85">
        <v>5.62</v>
      </c>
    </row>
    <row r="2589" spans="2:3" x14ac:dyDescent="0.25">
      <c r="B2589" s="206">
        <v>41855.5</v>
      </c>
      <c r="C2589" s="85">
        <v>5.62</v>
      </c>
    </row>
    <row r="2590" spans="2:3" x14ac:dyDescent="0.25">
      <c r="B2590" s="206">
        <v>41855.583333333336</v>
      </c>
      <c r="C2590" s="85">
        <v>5.62</v>
      </c>
    </row>
    <row r="2591" spans="2:3" x14ac:dyDescent="0.25">
      <c r="B2591" s="206">
        <v>41855.666666666664</v>
      </c>
      <c r="C2591" s="85">
        <v>5.62</v>
      </c>
    </row>
    <row r="2592" spans="2:3" x14ac:dyDescent="0.25">
      <c r="B2592" s="206">
        <v>41855.75</v>
      </c>
      <c r="C2592" s="85">
        <v>5.62</v>
      </c>
    </row>
    <row r="2593" spans="2:4" x14ac:dyDescent="0.25">
      <c r="B2593" s="206">
        <v>41855.833333333336</v>
      </c>
      <c r="C2593" s="85">
        <v>5.62</v>
      </c>
    </row>
    <row r="2594" spans="2:4" x14ac:dyDescent="0.25">
      <c r="B2594" s="206">
        <v>41855.916666666664</v>
      </c>
      <c r="C2594" s="85">
        <v>5.61</v>
      </c>
    </row>
    <row r="2595" spans="2:4" x14ac:dyDescent="0.25">
      <c r="B2595" s="206">
        <v>41856</v>
      </c>
      <c r="C2595" s="85">
        <v>5.6</v>
      </c>
      <c r="D2595" s="76">
        <v>5.6</v>
      </c>
    </row>
    <row r="2596" spans="2:4" x14ac:dyDescent="0.25">
      <c r="B2596" s="206">
        <v>41856.083333333336</v>
      </c>
      <c r="C2596" s="85">
        <v>5.62</v>
      </c>
    </row>
    <row r="2597" spans="2:4" x14ac:dyDescent="0.25">
      <c r="B2597" s="206">
        <v>41856.166666666664</v>
      </c>
      <c r="C2597" s="85">
        <v>5.63</v>
      </c>
    </row>
    <row r="2598" spans="2:4" x14ac:dyDescent="0.25">
      <c r="B2598" s="206">
        <v>41856.25</v>
      </c>
      <c r="C2598" s="85">
        <v>5.64</v>
      </c>
    </row>
    <row r="2599" spans="2:4" x14ac:dyDescent="0.25">
      <c r="B2599" s="206">
        <v>41856.333333333336</v>
      </c>
      <c r="C2599" s="85">
        <v>5.66</v>
      </c>
    </row>
    <row r="2600" spans="2:4" x14ac:dyDescent="0.25">
      <c r="B2600" s="206">
        <v>41856.416666666664</v>
      </c>
      <c r="C2600" s="85">
        <v>5.66</v>
      </c>
    </row>
    <row r="2601" spans="2:4" x14ac:dyDescent="0.25">
      <c r="B2601" s="206">
        <v>41856.5</v>
      </c>
      <c r="C2601" s="85">
        <v>5.68</v>
      </c>
    </row>
    <row r="2602" spans="2:4" x14ac:dyDescent="0.25">
      <c r="B2602" s="206">
        <v>41856.583333333336</v>
      </c>
      <c r="C2602" s="85">
        <v>5.7</v>
      </c>
    </row>
    <row r="2603" spans="2:4" x14ac:dyDescent="0.25">
      <c r="B2603" s="206">
        <v>41856.666666666664</v>
      </c>
      <c r="C2603" s="85">
        <v>5.71</v>
      </c>
    </row>
    <row r="2604" spans="2:4" x14ac:dyDescent="0.25">
      <c r="B2604" s="206">
        <v>41856.75</v>
      </c>
      <c r="C2604" s="85">
        <v>5.72</v>
      </c>
    </row>
    <row r="2605" spans="2:4" x14ac:dyDescent="0.25">
      <c r="B2605" s="206">
        <v>41856.833333333336</v>
      </c>
      <c r="C2605" s="85">
        <v>5.72</v>
      </c>
    </row>
    <row r="2606" spans="2:4" x14ac:dyDescent="0.25">
      <c r="B2606" s="206">
        <v>41856.916666666664</v>
      </c>
      <c r="C2606" s="85">
        <v>5.71</v>
      </c>
    </row>
    <row r="2607" spans="2:4" x14ac:dyDescent="0.25">
      <c r="B2607" s="206">
        <v>41857</v>
      </c>
      <c r="C2607" s="85">
        <v>5.71</v>
      </c>
    </row>
    <row r="2608" spans="2:4" x14ac:dyDescent="0.25">
      <c r="B2608" s="206">
        <v>41857.083333333336</v>
      </c>
      <c r="C2608" s="85">
        <v>5.71</v>
      </c>
    </row>
    <row r="2609" spans="2:3" x14ac:dyDescent="0.25">
      <c r="B2609" s="206">
        <v>41857.166666666664</v>
      </c>
      <c r="C2609" s="85">
        <v>5.73</v>
      </c>
    </row>
    <row r="2610" spans="2:3" x14ac:dyDescent="0.25">
      <c r="B2610" s="206">
        <v>41857.25</v>
      </c>
      <c r="C2610" s="85">
        <v>5.74</v>
      </c>
    </row>
    <row r="2611" spans="2:3" x14ac:dyDescent="0.25">
      <c r="B2611" s="206">
        <v>41857.333333333336</v>
      </c>
      <c r="C2611" s="85">
        <v>5.76</v>
      </c>
    </row>
    <row r="2612" spans="2:3" x14ac:dyDescent="0.25">
      <c r="B2612" s="206">
        <v>41857.416666666664</v>
      </c>
      <c r="C2612" s="85">
        <v>5.77</v>
      </c>
    </row>
    <row r="2613" spans="2:3" x14ac:dyDescent="0.25">
      <c r="B2613" s="206">
        <v>41857.5</v>
      </c>
      <c r="C2613" s="85">
        <v>5.79</v>
      </c>
    </row>
    <row r="2614" spans="2:3" x14ac:dyDescent="0.25">
      <c r="B2614" s="206">
        <v>41857.583333333336</v>
      </c>
      <c r="C2614" s="85">
        <v>5.81</v>
      </c>
    </row>
    <row r="2615" spans="2:3" x14ac:dyDescent="0.25">
      <c r="B2615" s="206">
        <v>41857.666666666664</v>
      </c>
      <c r="C2615" s="85">
        <v>5.83</v>
      </c>
    </row>
    <row r="2616" spans="2:3" x14ac:dyDescent="0.25">
      <c r="B2616" s="206">
        <v>41857.75</v>
      </c>
      <c r="C2616" s="85">
        <v>5.83</v>
      </c>
    </row>
    <row r="2617" spans="2:3" x14ac:dyDescent="0.25">
      <c r="B2617" s="206">
        <v>41857.833333333336</v>
      </c>
      <c r="C2617" s="85">
        <v>5.83</v>
      </c>
    </row>
    <row r="2618" spans="2:3" x14ac:dyDescent="0.25">
      <c r="B2618" s="206">
        <v>41857.916666666664</v>
      </c>
      <c r="C2618" s="85">
        <v>5.83</v>
      </c>
    </row>
    <row r="2619" spans="2:3" x14ac:dyDescent="0.25">
      <c r="B2619" s="206">
        <v>41858</v>
      </c>
      <c r="C2619" s="85">
        <v>5.83</v>
      </c>
    </row>
    <row r="2620" spans="2:3" x14ac:dyDescent="0.25">
      <c r="B2620" s="206">
        <v>41858.083333333336</v>
      </c>
      <c r="C2620" s="85">
        <v>5.82</v>
      </c>
    </row>
    <row r="2621" spans="2:3" x14ac:dyDescent="0.25">
      <c r="B2621" s="206">
        <v>41858.166666666664</v>
      </c>
      <c r="C2621" s="85">
        <v>5.83</v>
      </c>
    </row>
    <row r="2622" spans="2:3" x14ac:dyDescent="0.25">
      <c r="B2622" s="206">
        <v>41858.25</v>
      </c>
      <c r="C2622" s="85">
        <v>5.83</v>
      </c>
    </row>
    <row r="2623" spans="2:3" x14ac:dyDescent="0.25">
      <c r="B2623" s="206">
        <v>41858.333333333336</v>
      </c>
      <c r="C2623" s="85">
        <v>5.84</v>
      </c>
    </row>
    <row r="2624" spans="2:3" x14ac:dyDescent="0.25">
      <c r="B2624" s="206">
        <v>41858.416666666664</v>
      </c>
      <c r="C2624" s="85">
        <v>5.85</v>
      </c>
    </row>
    <row r="2625" spans="2:3" x14ac:dyDescent="0.25">
      <c r="B2625" s="206">
        <v>41858.5</v>
      </c>
      <c r="C2625" s="85">
        <v>5.88</v>
      </c>
    </row>
    <row r="2626" spans="2:3" x14ac:dyDescent="0.25">
      <c r="B2626" s="206">
        <v>41858.583333333336</v>
      </c>
      <c r="C2626" s="85">
        <v>5.88</v>
      </c>
    </row>
    <row r="2627" spans="2:3" x14ac:dyDescent="0.25">
      <c r="B2627" s="206">
        <v>41858.666666666664</v>
      </c>
      <c r="C2627" s="85">
        <v>5.89</v>
      </c>
    </row>
    <row r="2628" spans="2:3" x14ac:dyDescent="0.25">
      <c r="B2628" s="206">
        <v>41858.75</v>
      </c>
      <c r="C2628" s="85">
        <v>5.86</v>
      </c>
    </row>
    <row r="2629" spans="2:3" x14ac:dyDescent="0.25">
      <c r="B2629" s="206">
        <v>41858.833333333336</v>
      </c>
      <c r="C2629" s="85">
        <v>5.87</v>
      </c>
    </row>
    <row r="2630" spans="2:3" x14ac:dyDescent="0.25">
      <c r="B2630" s="206">
        <v>41858.916666666664</v>
      </c>
      <c r="C2630" s="85">
        <v>5.86</v>
      </c>
    </row>
    <row r="2631" spans="2:3" x14ac:dyDescent="0.25">
      <c r="B2631" s="206">
        <v>41859</v>
      </c>
      <c r="C2631" s="85">
        <v>5.84</v>
      </c>
    </row>
    <row r="2632" spans="2:3" x14ac:dyDescent="0.25">
      <c r="B2632" s="206">
        <v>41859.083333333336</v>
      </c>
      <c r="C2632" s="85">
        <v>5.84</v>
      </c>
    </row>
    <row r="2633" spans="2:3" x14ac:dyDescent="0.25">
      <c r="B2633" s="206">
        <v>41859.166666666664</v>
      </c>
      <c r="C2633" s="85">
        <v>5.84</v>
      </c>
    </row>
    <row r="2634" spans="2:3" x14ac:dyDescent="0.25">
      <c r="B2634" s="206">
        <v>41859.25</v>
      </c>
      <c r="C2634" s="85">
        <v>5.84</v>
      </c>
    </row>
    <row r="2635" spans="2:3" x14ac:dyDescent="0.25">
      <c r="B2635" s="206">
        <v>41859.333333333336</v>
      </c>
      <c r="C2635" s="85">
        <v>5.85</v>
      </c>
    </row>
    <row r="2636" spans="2:3" x14ac:dyDescent="0.25">
      <c r="B2636" s="206">
        <v>41859.416666666664</v>
      </c>
      <c r="C2636" s="85">
        <v>5.87</v>
      </c>
    </row>
    <row r="2637" spans="2:3" x14ac:dyDescent="0.25">
      <c r="B2637" s="206">
        <v>41859.5</v>
      </c>
      <c r="C2637" s="85">
        <v>5.88</v>
      </c>
    </row>
    <row r="2638" spans="2:3" x14ac:dyDescent="0.25">
      <c r="B2638" s="206">
        <v>41859.583333333336</v>
      </c>
      <c r="C2638" s="85">
        <v>5.89</v>
      </c>
    </row>
    <row r="2639" spans="2:3" x14ac:dyDescent="0.25">
      <c r="B2639" s="206">
        <v>41859.666666666664</v>
      </c>
      <c r="C2639" s="85">
        <v>5.91</v>
      </c>
    </row>
    <row r="2640" spans="2:3" x14ac:dyDescent="0.25">
      <c r="B2640" s="206">
        <v>41859.75</v>
      </c>
      <c r="C2640" s="85">
        <v>5.91</v>
      </c>
    </row>
    <row r="2641" spans="2:3" x14ac:dyDescent="0.25">
      <c r="B2641" s="206">
        <v>41859.833333333336</v>
      </c>
      <c r="C2641" s="85">
        <v>5.92</v>
      </c>
    </row>
    <row r="2642" spans="2:3" x14ac:dyDescent="0.25">
      <c r="B2642" s="206">
        <v>41859.916666666664</v>
      </c>
      <c r="C2642" s="85">
        <v>5.92</v>
      </c>
    </row>
    <row r="2643" spans="2:3" x14ac:dyDescent="0.25">
      <c r="B2643" s="206">
        <v>41860</v>
      </c>
      <c r="C2643" s="85">
        <v>5.9</v>
      </c>
    </row>
    <row r="2644" spans="2:3" x14ac:dyDescent="0.25">
      <c r="B2644" s="206">
        <v>41860.083333333336</v>
      </c>
      <c r="C2644" s="85">
        <v>5.91</v>
      </c>
    </row>
    <row r="2645" spans="2:3" x14ac:dyDescent="0.25">
      <c r="B2645" s="206">
        <v>41860.166666666664</v>
      </c>
      <c r="C2645" s="85">
        <v>5.91</v>
      </c>
    </row>
    <row r="2646" spans="2:3" x14ac:dyDescent="0.25">
      <c r="B2646" s="206">
        <v>41860.25</v>
      </c>
      <c r="C2646" s="85">
        <v>5.92</v>
      </c>
    </row>
    <row r="2647" spans="2:3" x14ac:dyDescent="0.25">
      <c r="B2647" s="206">
        <v>41860.333333333336</v>
      </c>
      <c r="C2647" s="85">
        <v>5.93</v>
      </c>
    </row>
    <row r="2648" spans="2:3" x14ac:dyDescent="0.25">
      <c r="B2648" s="206">
        <v>41860.416666666664</v>
      </c>
      <c r="C2648" s="85">
        <v>5.95</v>
      </c>
    </row>
    <row r="2649" spans="2:3" x14ac:dyDescent="0.25">
      <c r="B2649" s="206">
        <v>41860.5</v>
      </c>
      <c r="C2649" s="85">
        <v>5.96</v>
      </c>
    </row>
    <row r="2650" spans="2:3" x14ac:dyDescent="0.25">
      <c r="B2650" s="206">
        <v>41860.583333333336</v>
      </c>
      <c r="C2650" s="85">
        <v>5.97</v>
      </c>
    </row>
    <row r="2651" spans="2:3" x14ac:dyDescent="0.25">
      <c r="B2651" s="206">
        <v>41860.666666666664</v>
      </c>
      <c r="C2651" s="85">
        <v>5.97</v>
      </c>
    </row>
    <row r="2652" spans="2:3" x14ac:dyDescent="0.25">
      <c r="B2652" s="206">
        <v>41860.75</v>
      </c>
      <c r="C2652" s="85">
        <v>5.97</v>
      </c>
    </row>
    <row r="2653" spans="2:3" x14ac:dyDescent="0.25">
      <c r="B2653" s="206">
        <v>41860.833333333336</v>
      </c>
      <c r="C2653" s="85">
        <v>5.98</v>
      </c>
    </row>
    <row r="2654" spans="2:3" x14ac:dyDescent="0.25">
      <c r="B2654" s="206">
        <v>41860.916666666664</v>
      </c>
      <c r="C2654" s="85">
        <v>5.97</v>
      </c>
    </row>
    <row r="2655" spans="2:3" x14ac:dyDescent="0.25">
      <c r="B2655" s="206">
        <v>41861</v>
      </c>
      <c r="C2655" s="85">
        <v>5.97</v>
      </c>
    </row>
    <row r="2656" spans="2:3" x14ac:dyDescent="0.25">
      <c r="B2656" s="206">
        <v>41861.083333333336</v>
      </c>
      <c r="C2656" s="85">
        <v>5.96</v>
      </c>
    </row>
    <row r="2657" spans="2:3" x14ac:dyDescent="0.25">
      <c r="B2657" s="206">
        <v>41861.166666666664</v>
      </c>
      <c r="C2657" s="85">
        <v>5.96</v>
      </c>
    </row>
    <row r="2658" spans="2:3" x14ac:dyDescent="0.25">
      <c r="B2658" s="206">
        <v>41861.25</v>
      </c>
      <c r="C2658" s="85">
        <v>5.96</v>
      </c>
    </row>
    <row r="2659" spans="2:3" x14ac:dyDescent="0.25">
      <c r="B2659" s="206">
        <v>41861.333333333336</v>
      </c>
      <c r="C2659" s="85">
        <v>5.96</v>
      </c>
    </row>
    <row r="2660" spans="2:3" x14ac:dyDescent="0.25">
      <c r="B2660" s="206">
        <v>41861.416666666664</v>
      </c>
      <c r="C2660" s="85">
        <v>5.96</v>
      </c>
    </row>
    <row r="2661" spans="2:3" x14ac:dyDescent="0.25">
      <c r="B2661" s="206">
        <v>41861.5</v>
      </c>
      <c r="C2661" s="85">
        <v>5.96</v>
      </c>
    </row>
    <row r="2662" spans="2:3" x14ac:dyDescent="0.25">
      <c r="B2662" s="206">
        <v>41861.583333333336</v>
      </c>
      <c r="C2662" s="85">
        <v>5.95</v>
      </c>
    </row>
    <row r="2663" spans="2:3" x14ac:dyDescent="0.25">
      <c r="B2663" s="206">
        <v>41861.666666666664</v>
      </c>
      <c r="C2663" s="85">
        <v>5.95</v>
      </c>
    </row>
    <row r="2664" spans="2:3" x14ac:dyDescent="0.25">
      <c r="B2664" s="206">
        <v>41861.75</v>
      </c>
      <c r="C2664" s="85">
        <v>5.95</v>
      </c>
    </row>
    <row r="2665" spans="2:3" x14ac:dyDescent="0.25">
      <c r="B2665" s="206">
        <v>41861.833333333336</v>
      </c>
      <c r="C2665" s="85">
        <v>5.95</v>
      </c>
    </row>
    <row r="2666" spans="2:3" x14ac:dyDescent="0.25">
      <c r="B2666" s="206">
        <v>41861.916666666664</v>
      </c>
      <c r="C2666" s="85">
        <v>5.93</v>
      </c>
    </row>
    <row r="2667" spans="2:3" x14ac:dyDescent="0.25">
      <c r="B2667" s="206">
        <v>41862</v>
      </c>
      <c r="C2667" s="85">
        <v>5.92</v>
      </c>
    </row>
    <row r="2668" spans="2:3" x14ac:dyDescent="0.25">
      <c r="B2668" s="206">
        <v>41862.083333333336</v>
      </c>
      <c r="C2668" s="85">
        <v>5.91</v>
      </c>
    </row>
    <row r="2669" spans="2:3" x14ac:dyDescent="0.25">
      <c r="B2669" s="206">
        <v>41862.166666666664</v>
      </c>
      <c r="C2669" s="85">
        <v>5.91</v>
      </c>
    </row>
    <row r="2670" spans="2:3" x14ac:dyDescent="0.25">
      <c r="B2670" s="206">
        <v>41862.25</v>
      </c>
      <c r="C2670" s="85">
        <v>5.91</v>
      </c>
    </row>
    <row r="2671" spans="2:3" x14ac:dyDescent="0.25">
      <c r="B2671" s="206">
        <v>41862.333333333336</v>
      </c>
      <c r="C2671" s="85">
        <v>5.91</v>
      </c>
    </row>
    <row r="2672" spans="2:3" x14ac:dyDescent="0.25">
      <c r="B2672" s="206">
        <v>41862.416666666664</v>
      </c>
      <c r="C2672" s="85">
        <v>5.93</v>
      </c>
    </row>
    <row r="2673" spans="2:5" x14ac:dyDescent="0.25">
      <c r="B2673" s="206">
        <v>41862.5</v>
      </c>
      <c r="C2673" s="85">
        <v>6.1</v>
      </c>
      <c r="E2673" s="76">
        <v>6.1</v>
      </c>
    </row>
    <row r="2674" spans="2:5" x14ac:dyDescent="0.25">
      <c r="B2674" s="206">
        <v>41862.583333333336</v>
      </c>
      <c r="C2674" s="85">
        <v>6.06</v>
      </c>
    </row>
    <row r="2675" spans="2:5" x14ac:dyDescent="0.25">
      <c r="B2675" s="206">
        <v>41862.666666666664</v>
      </c>
      <c r="C2675" s="85">
        <v>6.01</v>
      </c>
    </row>
    <row r="2676" spans="2:5" x14ac:dyDescent="0.25">
      <c r="B2676" s="206">
        <v>41862.75</v>
      </c>
      <c r="C2676" s="85">
        <v>5.99</v>
      </c>
    </row>
    <row r="2677" spans="2:5" x14ac:dyDescent="0.25">
      <c r="B2677" s="206">
        <v>41862.833333333336</v>
      </c>
      <c r="C2677" s="85">
        <v>5.98</v>
      </c>
    </row>
    <row r="2678" spans="2:5" x14ac:dyDescent="0.25">
      <c r="B2678" s="206">
        <v>41862.916666666664</v>
      </c>
      <c r="C2678" s="85">
        <v>5.98</v>
      </c>
    </row>
    <row r="2679" spans="2:5" x14ac:dyDescent="0.25">
      <c r="B2679" s="206">
        <v>41863</v>
      </c>
      <c r="C2679" s="85">
        <v>5.97</v>
      </c>
    </row>
    <row r="2680" spans="2:5" x14ac:dyDescent="0.25">
      <c r="B2680" s="206">
        <v>41863.083333333336</v>
      </c>
      <c r="C2680" s="85">
        <v>5.96</v>
      </c>
    </row>
    <row r="2681" spans="2:5" x14ac:dyDescent="0.25">
      <c r="B2681" s="206">
        <v>41863.166666666664</v>
      </c>
      <c r="C2681" s="85">
        <v>5.95</v>
      </c>
    </row>
    <row r="2682" spans="2:5" x14ac:dyDescent="0.25">
      <c r="B2682" s="206">
        <v>41863.25</v>
      </c>
      <c r="C2682" s="85">
        <v>5.95</v>
      </c>
    </row>
    <row r="2683" spans="2:5" x14ac:dyDescent="0.25">
      <c r="B2683" s="206">
        <v>41863.333333333336</v>
      </c>
      <c r="C2683" s="85">
        <v>5.95</v>
      </c>
    </row>
    <row r="2684" spans="2:5" x14ac:dyDescent="0.25">
      <c r="B2684" s="206">
        <v>41863.416666666664</v>
      </c>
      <c r="C2684" s="85">
        <v>5.96</v>
      </c>
    </row>
    <row r="2685" spans="2:5" x14ac:dyDescent="0.25">
      <c r="B2685" s="206">
        <v>41863.5</v>
      </c>
      <c r="C2685" s="85">
        <v>5.97</v>
      </c>
    </row>
    <row r="2686" spans="2:5" x14ac:dyDescent="0.25">
      <c r="B2686" s="206">
        <v>41863.583333333336</v>
      </c>
      <c r="C2686" s="85">
        <v>5.98</v>
      </c>
    </row>
    <row r="2687" spans="2:5" x14ac:dyDescent="0.25">
      <c r="B2687" s="206">
        <v>41863.666666666664</v>
      </c>
      <c r="C2687" s="85">
        <v>5.97</v>
      </c>
    </row>
    <row r="2688" spans="2:5" x14ac:dyDescent="0.25">
      <c r="B2688" s="206">
        <v>41863.75</v>
      </c>
      <c r="C2688" s="85">
        <v>5.94</v>
      </c>
    </row>
    <row r="2689" spans="2:3" x14ac:dyDescent="0.25">
      <c r="B2689" s="206">
        <v>41863.833333333336</v>
      </c>
      <c r="C2689" s="85">
        <v>5.94</v>
      </c>
    </row>
    <row r="2690" spans="2:3" x14ac:dyDescent="0.25">
      <c r="B2690" s="206">
        <v>41863.916666666664</v>
      </c>
      <c r="C2690" s="85">
        <v>5.94</v>
      </c>
    </row>
    <row r="2691" spans="2:3" x14ac:dyDescent="0.25">
      <c r="B2691" s="206">
        <v>41864</v>
      </c>
      <c r="C2691" s="85">
        <v>5.93</v>
      </c>
    </row>
    <row r="2692" spans="2:3" x14ac:dyDescent="0.25">
      <c r="B2692" s="206">
        <v>41864.083333333336</v>
      </c>
      <c r="C2692" s="85">
        <v>5.93</v>
      </c>
    </row>
    <row r="2693" spans="2:3" x14ac:dyDescent="0.25">
      <c r="B2693" s="206">
        <v>41864.166666666664</v>
      </c>
      <c r="C2693" s="85">
        <v>5.95</v>
      </c>
    </row>
    <row r="2694" spans="2:3" x14ac:dyDescent="0.25">
      <c r="B2694" s="206">
        <v>41864.25</v>
      </c>
      <c r="C2694" s="85">
        <v>5.94</v>
      </c>
    </row>
    <row r="2695" spans="2:3" x14ac:dyDescent="0.25">
      <c r="B2695" s="206">
        <v>41864.333333333336</v>
      </c>
      <c r="C2695" s="85">
        <v>5.95</v>
      </c>
    </row>
    <row r="2696" spans="2:3" x14ac:dyDescent="0.25">
      <c r="B2696" s="206">
        <v>41864.416666666664</v>
      </c>
      <c r="C2696" s="85">
        <v>5.94</v>
      </c>
    </row>
    <row r="2697" spans="2:3" x14ac:dyDescent="0.25">
      <c r="B2697" s="206">
        <v>41864.5</v>
      </c>
      <c r="C2697" s="85">
        <v>5.94</v>
      </c>
    </row>
    <row r="2698" spans="2:3" x14ac:dyDescent="0.25">
      <c r="B2698" s="206">
        <v>41864.583333333336</v>
      </c>
      <c r="C2698" s="85">
        <v>5.94</v>
      </c>
    </row>
    <row r="2699" spans="2:3" x14ac:dyDescent="0.25">
      <c r="B2699" s="206">
        <v>41864.666666666664</v>
      </c>
      <c r="C2699" s="85">
        <v>5.95</v>
      </c>
    </row>
    <row r="2700" spans="2:3" x14ac:dyDescent="0.25">
      <c r="B2700" s="206">
        <v>41864.75</v>
      </c>
      <c r="C2700" s="85">
        <v>5.94</v>
      </c>
    </row>
    <row r="2701" spans="2:3" x14ac:dyDescent="0.25">
      <c r="B2701" s="206">
        <v>41864.833333333336</v>
      </c>
      <c r="C2701" s="85">
        <v>5.94</v>
      </c>
    </row>
    <row r="2702" spans="2:3" x14ac:dyDescent="0.25">
      <c r="B2702" s="206">
        <v>41864.916666666664</v>
      </c>
      <c r="C2702" s="85">
        <v>5.93</v>
      </c>
    </row>
    <row r="2703" spans="2:3" x14ac:dyDescent="0.25">
      <c r="B2703" s="206">
        <v>41865</v>
      </c>
      <c r="C2703" s="85">
        <v>5.93</v>
      </c>
    </row>
    <row r="2704" spans="2:3" x14ac:dyDescent="0.25">
      <c r="B2704" s="206">
        <v>41865.083333333336</v>
      </c>
      <c r="C2704" s="85">
        <v>5.93</v>
      </c>
    </row>
    <row r="2705" spans="2:3" x14ac:dyDescent="0.25">
      <c r="B2705" s="206">
        <v>41865.166666666664</v>
      </c>
      <c r="C2705" s="85">
        <v>5.94</v>
      </c>
    </row>
    <row r="2706" spans="2:3" x14ac:dyDescent="0.25">
      <c r="B2706" s="206">
        <v>41865.25</v>
      </c>
      <c r="C2706" s="85">
        <v>5.95</v>
      </c>
    </row>
    <row r="2707" spans="2:3" x14ac:dyDescent="0.25">
      <c r="B2707" s="206">
        <v>41865.333333333336</v>
      </c>
      <c r="C2707" s="85">
        <v>5.96</v>
      </c>
    </row>
    <row r="2708" spans="2:3" x14ac:dyDescent="0.25">
      <c r="B2708" s="206">
        <v>41865.416666666664</v>
      </c>
      <c r="C2708" s="85">
        <v>5.99</v>
      </c>
    </row>
    <row r="2709" spans="2:3" x14ac:dyDescent="0.25">
      <c r="B2709" s="206">
        <v>41865.5</v>
      </c>
      <c r="C2709" s="85">
        <v>6</v>
      </c>
    </row>
    <row r="2710" spans="2:3" x14ac:dyDescent="0.25">
      <c r="B2710" s="206">
        <v>41865.583333333336</v>
      </c>
      <c r="C2710" s="85">
        <v>5.95</v>
      </c>
    </row>
    <row r="2711" spans="2:3" x14ac:dyDescent="0.25">
      <c r="B2711" s="206">
        <v>41865.666666666664</v>
      </c>
      <c r="C2711" s="85">
        <v>5.92</v>
      </c>
    </row>
    <row r="2712" spans="2:3" x14ac:dyDescent="0.25">
      <c r="B2712" s="206">
        <v>41865.75</v>
      </c>
      <c r="C2712" s="85">
        <v>5.94</v>
      </c>
    </row>
    <row r="2713" spans="2:3" x14ac:dyDescent="0.25">
      <c r="B2713" s="206">
        <v>41865.833333333336</v>
      </c>
      <c r="C2713" s="85">
        <v>5.94</v>
      </c>
    </row>
    <row r="2714" spans="2:3" x14ac:dyDescent="0.25">
      <c r="B2714" s="206">
        <v>41865.916666666664</v>
      </c>
      <c r="C2714" s="85">
        <v>5.94</v>
      </c>
    </row>
    <row r="2715" spans="2:3" x14ac:dyDescent="0.25">
      <c r="B2715" s="206">
        <v>41866</v>
      </c>
      <c r="C2715" s="85">
        <v>5.93</v>
      </c>
    </row>
    <row r="2716" spans="2:3" x14ac:dyDescent="0.25">
      <c r="B2716" s="206">
        <v>41866.083333333336</v>
      </c>
      <c r="C2716" s="85">
        <v>5.93</v>
      </c>
    </row>
    <row r="2717" spans="2:3" x14ac:dyDescent="0.25">
      <c r="B2717" s="206">
        <v>41866.166666666664</v>
      </c>
      <c r="C2717" s="85">
        <v>5.93</v>
      </c>
    </row>
    <row r="2718" spans="2:3" x14ac:dyDescent="0.25">
      <c r="B2718" s="206">
        <v>41866.25</v>
      </c>
      <c r="C2718" s="85">
        <v>5.93</v>
      </c>
    </row>
    <row r="2719" spans="2:3" x14ac:dyDescent="0.25">
      <c r="B2719" s="206">
        <v>41866.333333333336</v>
      </c>
      <c r="C2719" s="85">
        <v>5.94</v>
      </c>
    </row>
    <row r="2720" spans="2:3" x14ac:dyDescent="0.25">
      <c r="B2720" s="206">
        <v>41866.416666666664</v>
      </c>
      <c r="C2720" s="85">
        <v>5.91</v>
      </c>
    </row>
    <row r="2721" spans="2:4" x14ac:dyDescent="0.25">
      <c r="B2721" s="206">
        <v>41866.5</v>
      </c>
      <c r="C2721" s="85">
        <v>5.89</v>
      </c>
      <c r="D2721" s="76">
        <v>5.89</v>
      </c>
    </row>
    <row r="2722" spans="2:4" x14ac:dyDescent="0.25">
      <c r="B2722" s="206">
        <v>41866.583333333336</v>
      </c>
      <c r="C2722" s="85">
        <v>5.89</v>
      </c>
    </row>
    <row r="2723" spans="2:4" x14ac:dyDescent="0.25">
      <c r="B2723" s="206">
        <v>41866.666666666664</v>
      </c>
      <c r="C2723" s="85">
        <v>5.92</v>
      </c>
    </row>
    <row r="2724" spans="2:4" x14ac:dyDescent="0.25">
      <c r="B2724" s="206">
        <v>41866.75</v>
      </c>
      <c r="C2724" s="85">
        <v>5.92</v>
      </c>
    </row>
    <row r="2725" spans="2:4" x14ac:dyDescent="0.25">
      <c r="B2725" s="206">
        <v>41866.833333333336</v>
      </c>
      <c r="C2725" s="85">
        <v>5.92</v>
      </c>
    </row>
    <row r="2726" spans="2:4" x14ac:dyDescent="0.25">
      <c r="B2726" s="206">
        <v>41866.916666666664</v>
      </c>
      <c r="C2726" s="85">
        <v>5.93</v>
      </c>
    </row>
    <row r="2727" spans="2:4" x14ac:dyDescent="0.25">
      <c r="B2727" s="206">
        <v>41867</v>
      </c>
      <c r="C2727" s="85">
        <v>5.94</v>
      </c>
    </row>
    <row r="2728" spans="2:4" x14ac:dyDescent="0.25">
      <c r="B2728" s="206">
        <v>41867.083333333336</v>
      </c>
      <c r="C2728" s="85">
        <v>5.96</v>
      </c>
    </row>
    <row r="2729" spans="2:4" x14ac:dyDescent="0.25">
      <c r="B2729" s="206">
        <v>41867.166666666664</v>
      </c>
      <c r="C2729" s="85">
        <v>5.97</v>
      </c>
    </row>
    <row r="2730" spans="2:4" x14ac:dyDescent="0.25">
      <c r="B2730" s="206">
        <v>41867.25</v>
      </c>
      <c r="C2730" s="85">
        <v>5.99</v>
      </c>
    </row>
    <row r="2731" spans="2:4" x14ac:dyDescent="0.25">
      <c r="B2731" s="206">
        <v>41867.333333333336</v>
      </c>
      <c r="C2731" s="85">
        <v>5.99</v>
      </c>
    </row>
    <row r="2732" spans="2:4" x14ac:dyDescent="0.25">
      <c r="B2732" s="206">
        <v>41867.416666666664</v>
      </c>
      <c r="C2732" s="85">
        <v>6</v>
      </c>
    </row>
    <row r="2733" spans="2:4" x14ac:dyDescent="0.25">
      <c r="B2733" s="206">
        <v>41867.5</v>
      </c>
      <c r="C2733" s="85">
        <v>6</v>
      </c>
    </row>
    <row r="2734" spans="2:4" x14ac:dyDescent="0.25">
      <c r="B2734" s="206">
        <v>41867.583333333336</v>
      </c>
      <c r="C2734" s="85">
        <v>6</v>
      </c>
    </row>
    <row r="2735" spans="2:4" x14ac:dyDescent="0.25">
      <c r="B2735" s="206">
        <v>41867.666666666664</v>
      </c>
      <c r="C2735" s="85">
        <v>6.08</v>
      </c>
    </row>
    <row r="2736" spans="2:4" x14ac:dyDescent="0.25">
      <c r="B2736" s="206">
        <v>41867.75</v>
      </c>
      <c r="C2736" s="85">
        <v>6.08</v>
      </c>
    </row>
    <row r="2737" spans="2:3" x14ac:dyDescent="0.25">
      <c r="B2737" s="206">
        <v>41867.833333333336</v>
      </c>
      <c r="C2737" s="85">
        <v>6.05</v>
      </c>
    </row>
    <row r="2738" spans="2:3" x14ac:dyDescent="0.25">
      <c r="B2738" s="206">
        <v>41867.916666666664</v>
      </c>
      <c r="C2738" s="85">
        <v>6.05</v>
      </c>
    </row>
    <row r="2739" spans="2:3" x14ac:dyDescent="0.25">
      <c r="B2739" s="206">
        <v>41868</v>
      </c>
      <c r="C2739" s="85">
        <v>6.05</v>
      </c>
    </row>
    <row r="2740" spans="2:3" x14ac:dyDescent="0.25">
      <c r="B2740" s="206">
        <v>41868.083333333336</v>
      </c>
      <c r="C2740" s="85">
        <v>6.05</v>
      </c>
    </row>
    <row r="2741" spans="2:3" x14ac:dyDescent="0.25">
      <c r="B2741" s="206">
        <v>41868.166666666664</v>
      </c>
      <c r="C2741" s="85">
        <v>6.05</v>
      </c>
    </row>
    <row r="2742" spans="2:3" x14ac:dyDescent="0.25">
      <c r="B2742" s="206">
        <v>41868.25</v>
      </c>
      <c r="C2742" s="85">
        <v>6.05</v>
      </c>
    </row>
    <row r="2743" spans="2:3" x14ac:dyDescent="0.25">
      <c r="B2743" s="206">
        <v>41868.333333333336</v>
      </c>
      <c r="C2743" s="85">
        <v>6.06</v>
      </c>
    </row>
    <row r="2744" spans="2:3" x14ac:dyDescent="0.25">
      <c r="B2744" s="206">
        <v>41868.416666666664</v>
      </c>
      <c r="C2744" s="85">
        <v>6.07</v>
      </c>
    </row>
    <row r="2745" spans="2:3" x14ac:dyDescent="0.25">
      <c r="B2745" s="206">
        <v>41868.5</v>
      </c>
      <c r="C2745" s="85">
        <v>6.08</v>
      </c>
    </row>
    <row r="2746" spans="2:3" x14ac:dyDescent="0.25">
      <c r="B2746" s="206">
        <v>41868.583333333336</v>
      </c>
      <c r="C2746" s="85">
        <v>6.09</v>
      </c>
    </row>
    <row r="2747" spans="2:3" x14ac:dyDescent="0.25">
      <c r="B2747" s="206">
        <v>41868.666666666664</v>
      </c>
      <c r="C2747" s="85">
        <v>6.09</v>
      </c>
    </row>
    <row r="2748" spans="2:3" x14ac:dyDescent="0.25">
      <c r="B2748" s="206">
        <v>41868.75</v>
      </c>
      <c r="C2748" s="85">
        <v>6.1</v>
      </c>
    </row>
    <row r="2749" spans="2:3" x14ac:dyDescent="0.25">
      <c r="B2749" s="206">
        <v>41868.833333333336</v>
      </c>
      <c r="C2749" s="85">
        <v>6.16</v>
      </c>
    </row>
    <row r="2750" spans="2:3" x14ac:dyDescent="0.25">
      <c r="B2750" s="206">
        <v>41868.916666666664</v>
      </c>
      <c r="C2750" s="85">
        <v>6.17</v>
      </c>
    </row>
    <row r="2751" spans="2:3" x14ac:dyDescent="0.25">
      <c r="B2751" s="206">
        <v>41869</v>
      </c>
      <c r="C2751" s="85">
        <v>6.17</v>
      </c>
    </row>
    <row r="2752" spans="2:3" x14ac:dyDescent="0.25">
      <c r="B2752" s="206">
        <v>41869.083333333336</v>
      </c>
      <c r="C2752" s="85">
        <v>6.17</v>
      </c>
    </row>
    <row r="2753" spans="2:5" x14ac:dyDescent="0.25">
      <c r="B2753" s="206">
        <v>41869.166666666664</v>
      </c>
      <c r="C2753" s="85">
        <v>6.17</v>
      </c>
    </row>
    <row r="2754" spans="2:5" x14ac:dyDescent="0.25">
      <c r="B2754" s="206">
        <v>41869.25</v>
      </c>
      <c r="C2754" s="85">
        <v>6.18</v>
      </c>
      <c r="E2754" s="76">
        <v>6.18</v>
      </c>
    </row>
    <row r="2755" spans="2:5" x14ac:dyDescent="0.25">
      <c r="B2755" s="206">
        <v>41869.333333333336</v>
      </c>
      <c r="C2755" s="85">
        <v>6.18</v>
      </c>
    </row>
    <row r="2756" spans="2:5" x14ac:dyDescent="0.25">
      <c r="B2756" s="206">
        <v>41869.416666666664</v>
      </c>
      <c r="C2756" s="85">
        <v>6.17</v>
      </c>
    </row>
    <row r="2757" spans="2:5" x14ac:dyDescent="0.25">
      <c r="B2757" s="206">
        <v>41869.5</v>
      </c>
      <c r="C2757" s="85">
        <v>6.16</v>
      </c>
    </row>
    <row r="2758" spans="2:5" x14ac:dyDescent="0.25">
      <c r="B2758" s="206">
        <v>41869.583333333336</v>
      </c>
      <c r="C2758" s="85">
        <v>6.08</v>
      </c>
    </row>
    <row r="2759" spans="2:5" x14ac:dyDescent="0.25">
      <c r="B2759" s="206">
        <v>41869.666666666664</v>
      </c>
      <c r="C2759" s="85">
        <v>6.03</v>
      </c>
    </row>
    <row r="2760" spans="2:5" x14ac:dyDescent="0.25">
      <c r="B2760" s="206">
        <v>41869.75</v>
      </c>
      <c r="C2760" s="85">
        <v>6.12</v>
      </c>
    </row>
    <row r="2761" spans="2:5" x14ac:dyDescent="0.25">
      <c r="B2761" s="206">
        <v>41869.833333333336</v>
      </c>
      <c r="C2761" s="85">
        <v>6.07</v>
      </c>
    </row>
    <row r="2762" spans="2:5" x14ac:dyDescent="0.25">
      <c r="B2762" s="206">
        <v>41869.916666666664</v>
      </c>
      <c r="C2762" s="85">
        <v>6.03</v>
      </c>
    </row>
    <row r="2763" spans="2:5" x14ac:dyDescent="0.25">
      <c r="B2763" s="206">
        <v>41870</v>
      </c>
      <c r="C2763" s="85">
        <v>6.01</v>
      </c>
    </row>
    <row r="2764" spans="2:5" x14ac:dyDescent="0.25">
      <c r="B2764" s="206">
        <v>41870.083333333336</v>
      </c>
      <c r="C2764" s="85">
        <v>5.98</v>
      </c>
    </row>
    <row r="2765" spans="2:5" x14ac:dyDescent="0.25">
      <c r="B2765" s="206">
        <v>41870.166666666664</v>
      </c>
      <c r="C2765" s="85">
        <v>5.96</v>
      </c>
    </row>
    <row r="2766" spans="2:5" x14ac:dyDescent="0.25">
      <c r="B2766" s="206">
        <v>41870.25</v>
      </c>
      <c r="C2766" s="85">
        <v>5.95</v>
      </c>
    </row>
    <row r="2767" spans="2:5" x14ac:dyDescent="0.25">
      <c r="B2767" s="206">
        <v>41870.333333333336</v>
      </c>
      <c r="C2767" s="85">
        <v>5.95</v>
      </c>
    </row>
    <row r="2768" spans="2:5" x14ac:dyDescent="0.25">
      <c r="B2768" s="206">
        <v>41870.416666666664</v>
      </c>
      <c r="C2768" s="85">
        <v>5.93</v>
      </c>
    </row>
    <row r="2769" spans="2:3" x14ac:dyDescent="0.25">
      <c r="B2769" s="206">
        <v>41870.5</v>
      </c>
      <c r="C2769" s="85">
        <v>5.9</v>
      </c>
    </row>
    <row r="2770" spans="2:3" x14ac:dyDescent="0.25">
      <c r="B2770" s="206">
        <v>41870.583333333336</v>
      </c>
      <c r="C2770" s="85">
        <v>5.89</v>
      </c>
    </row>
    <row r="2771" spans="2:3" x14ac:dyDescent="0.25">
      <c r="B2771" s="206">
        <v>41870.666666666664</v>
      </c>
      <c r="C2771" s="85">
        <v>5.89</v>
      </c>
    </row>
    <row r="2772" spans="2:3" x14ac:dyDescent="0.25">
      <c r="B2772" s="206">
        <v>41870.75</v>
      </c>
      <c r="C2772" s="85">
        <v>5.87</v>
      </c>
    </row>
    <row r="2773" spans="2:3" x14ac:dyDescent="0.25">
      <c r="B2773" s="206">
        <v>41870.833333333336</v>
      </c>
      <c r="C2773" s="85">
        <v>5.9</v>
      </c>
    </row>
    <row r="2774" spans="2:3" x14ac:dyDescent="0.25">
      <c r="B2774" s="206">
        <v>41870.916666666664</v>
      </c>
      <c r="C2774" s="85">
        <v>5.9</v>
      </c>
    </row>
    <row r="2775" spans="2:3" x14ac:dyDescent="0.25">
      <c r="B2775" s="206">
        <v>41871</v>
      </c>
      <c r="C2775" s="85">
        <v>5.9</v>
      </c>
    </row>
    <row r="2776" spans="2:3" x14ac:dyDescent="0.25">
      <c r="B2776" s="206">
        <v>41871.083333333336</v>
      </c>
      <c r="C2776" s="85">
        <v>5.91</v>
      </c>
    </row>
    <row r="2777" spans="2:3" x14ac:dyDescent="0.25">
      <c r="B2777" s="206">
        <v>41871.166666666664</v>
      </c>
      <c r="C2777" s="85">
        <v>5.92</v>
      </c>
    </row>
    <row r="2778" spans="2:3" x14ac:dyDescent="0.25">
      <c r="B2778" s="206">
        <v>41871.25</v>
      </c>
      <c r="C2778" s="85">
        <v>5.87</v>
      </c>
    </row>
    <row r="2779" spans="2:3" x14ac:dyDescent="0.25">
      <c r="B2779" s="206">
        <v>41871.333333333336</v>
      </c>
      <c r="C2779" s="85">
        <v>5.85</v>
      </c>
    </row>
    <row r="2780" spans="2:3" x14ac:dyDescent="0.25">
      <c r="B2780" s="206">
        <v>41871.416666666664</v>
      </c>
      <c r="C2780" s="85">
        <v>5.84</v>
      </c>
    </row>
    <row r="2781" spans="2:3" x14ac:dyDescent="0.25">
      <c r="B2781" s="206">
        <v>41871.5</v>
      </c>
      <c r="C2781" s="85">
        <v>5.84</v>
      </c>
    </row>
    <row r="2782" spans="2:3" x14ac:dyDescent="0.25">
      <c r="B2782" s="206">
        <v>41871.583333333336</v>
      </c>
      <c r="C2782" s="85">
        <v>5.84</v>
      </c>
    </row>
    <row r="2783" spans="2:3" x14ac:dyDescent="0.25">
      <c r="B2783" s="206">
        <v>41871.666666666664</v>
      </c>
      <c r="C2783" s="85">
        <v>5.83</v>
      </c>
    </row>
    <row r="2784" spans="2:3" x14ac:dyDescent="0.25">
      <c r="B2784" s="206">
        <v>41871.75</v>
      </c>
      <c r="C2784" s="85">
        <v>5.82</v>
      </c>
    </row>
    <row r="2785" spans="2:3" x14ac:dyDescent="0.25">
      <c r="B2785" s="206">
        <v>41871.833333333336</v>
      </c>
      <c r="C2785" s="85">
        <v>5.77</v>
      </c>
    </row>
    <row r="2786" spans="2:3" x14ac:dyDescent="0.25">
      <c r="B2786" s="206">
        <v>41871.916666666664</v>
      </c>
      <c r="C2786" s="85">
        <v>5.77</v>
      </c>
    </row>
    <row r="2787" spans="2:3" x14ac:dyDescent="0.25">
      <c r="B2787" s="206">
        <v>41872</v>
      </c>
      <c r="C2787" s="85">
        <v>5.76</v>
      </c>
    </row>
    <row r="2788" spans="2:3" x14ac:dyDescent="0.25">
      <c r="B2788" s="206">
        <v>41872.083333333336</v>
      </c>
      <c r="C2788" s="85">
        <v>5.75</v>
      </c>
    </row>
    <row r="2789" spans="2:3" x14ac:dyDescent="0.25">
      <c r="B2789" s="206">
        <v>41872.166666666664</v>
      </c>
      <c r="C2789" s="85">
        <v>5.75</v>
      </c>
    </row>
    <row r="2790" spans="2:3" x14ac:dyDescent="0.25">
      <c r="B2790" s="206">
        <v>41872.25</v>
      </c>
      <c r="C2790" s="85">
        <v>5.75</v>
      </c>
    </row>
    <row r="2791" spans="2:3" x14ac:dyDescent="0.25">
      <c r="B2791" s="206">
        <v>41872.333333333336</v>
      </c>
      <c r="C2791" s="85">
        <v>5.75</v>
      </c>
    </row>
    <row r="2792" spans="2:3" x14ac:dyDescent="0.25">
      <c r="B2792" s="206">
        <v>41872.416666666664</v>
      </c>
      <c r="C2792" s="85">
        <v>5.75</v>
      </c>
    </row>
    <row r="2793" spans="2:3" x14ac:dyDescent="0.25">
      <c r="B2793" s="206">
        <v>41872.5</v>
      </c>
      <c r="C2793" s="85">
        <v>5.76</v>
      </c>
    </row>
    <row r="2794" spans="2:3" x14ac:dyDescent="0.25">
      <c r="B2794" s="206">
        <v>41872.583333333336</v>
      </c>
      <c r="C2794" s="85">
        <v>5.76</v>
      </c>
    </row>
    <row r="2795" spans="2:3" x14ac:dyDescent="0.25">
      <c r="B2795" s="206">
        <v>41872.666666666664</v>
      </c>
      <c r="C2795" s="85">
        <v>5.75</v>
      </c>
    </row>
    <row r="2796" spans="2:3" x14ac:dyDescent="0.25">
      <c r="B2796" s="206">
        <v>41872.75</v>
      </c>
      <c r="C2796" s="85">
        <v>5.75</v>
      </c>
    </row>
    <row r="2797" spans="2:3" x14ac:dyDescent="0.25">
      <c r="B2797" s="206">
        <v>41872.833333333336</v>
      </c>
      <c r="C2797" s="85">
        <v>5.76</v>
      </c>
    </row>
    <row r="2798" spans="2:3" x14ac:dyDescent="0.25">
      <c r="B2798" s="206">
        <v>41872.916666666664</v>
      </c>
      <c r="C2798" s="85">
        <v>5.75</v>
      </c>
    </row>
    <row r="2799" spans="2:3" x14ac:dyDescent="0.25">
      <c r="B2799" s="206">
        <v>41873</v>
      </c>
      <c r="C2799" s="85">
        <v>5.74</v>
      </c>
    </row>
    <row r="2800" spans="2:3" x14ac:dyDescent="0.25">
      <c r="B2800" s="206">
        <v>41873.083333333336</v>
      </c>
      <c r="C2800" s="85">
        <v>5.74</v>
      </c>
    </row>
    <row r="2801" spans="2:3" x14ac:dyDescent="0.25">
      <c r="B2801" s="206">
        <v>41873.166666666664</v>
      </c>
      <c r="C2801" s="85">
        <v>5.73</v>
      </c>
    </row>
    <row r="2802" spans="2:3" x14ac:dyDescent="0.25">
      <c r="B2802" s="206">
        <v>41873.25</v>
      </c>
      <c r="C2802" s="85">
        <v>5.72</v>
      </c>
    </row>
    <row r="2803" spans="2:3" x14ac:dyDescent="0.25">
      <c r="B2803" s="206">
        <v>41873.333333333336</v>
      </c>
      <c r="C2803" s="85">
        <v>5.75</v>
      </c>
    </row>
    <row r="2804" spans="2:3" x14ac:dyDescent="0.25">
      <c r="B2804" s="206">
        <v>41873.416666666664</v>
      </c>
      <c r="C2804" s="85">
        <v>5.75</v>
      </c>
    </row>
    <row r="2805" spans="2:3" x14ac:dyDescent="0.25">
      <c r="B2805" s="206">
        <v>41873.5</v>
      </c>
      <c r="C2805" s="85">
        <v>5.74</v>
      </c>
    </row>
    <row r="2806" spans="2:3" x14ac:dyDescent="0.25">
      <c r="B2806" s="206">
        <v>41873.583333333336</v>
      </c>
      <c r="C2806" s="85">
        <v>5.74</v>
      </c>
    </row>
    <row r="2807" spans="2:3" x14ac:dyDescent="0.25">
      <c r="B2807" s="206">
        <v>41873.666666666664</v>
      </c>
      <c r="C2807" s="85">
        <v>5.74</v>
      </c>
    </row>
    <row r="2808" spans="2:3" x14ac:dyDescent="0.25">
      <c r="B2808" s="206">
        <v>41873.75</v>
      </c>
      <c r="C2808" s="85">
        <v>5.74</v>
      </c>
    </row>
    <row r="2809" spans="2:3" x14ac:dyDescent="0.25">
      <c r="B2809" s="206">
        <v>41873.833333333336</v>
      </c>
      <c r="C2809" s="85">
        <v>5.7</v>
      </c>
    </row>
    <row r="2810" spans="2:3" x14ac:dyDescent="0.25">
      <c r="B2810" s="206">
        <v>41873.916666666664</v>
      </c>
      <c r="C2810" s="85">
        <v>5.69</v>
      </c>
    </row>
    <row r="2811" spans="2:3" x14ac:dyDescent="0.25">
      <c r="B2811" s="206">
        <v>41874</v>
      </c>
      <c r="C2811" s="85">
        <v>5.69</v>
      </c>
    </row>
    <row r="2812" spans="2:3" x14ac:dyDescent="0.25">
      <c r="B2812" s="206">
        <v>41874.083333333336</v>
      </c>
      <c r="C2812" s="85">
        <v>5.68</v>
      </c>
    </row>
    <row r="2813" spans="2:3" x14ac:dyDescent="0.25">
      <c r="B2813" s="206">
        <v>41874.166666666664</v>
      </c>
      <c r="C2813" s="85">
        <v>5.68</v>
      </c>
    </row>
    <row r="2814" spans="2:3" x14ac:dyDescent="0.25">
      <c r="B2814" s="206">
        <v>41874.25</v>
      </c>
      <c r="C2814" s="85">
        <v>5.68</v>
      </c>
    </row>
    <row r="2815" spans="2:3" x14ac:dyDescent="0.25">
      <c r="B2815" s="206">
        <v>41874.333333333336</v>
      </c>
      <c r="C2815" s="85">
        <v>5.69</v>
      </c>
    </row>
    <row r="2816" spans="2:3" x14ac:dyDescent="0.25">
      <c r="B2816" s="206">
        <v>41874.416666666664</v>
      </c>
      <c r="C2816" s="85">
        <v>5.69</v>
      </c>
    </row>
    <row r="2817" spans="2:3" x14ac:dyDescent="0.25">
      <c r="B2817" s="206">
        <v>41874.5</v>
      </c>
      <c r="C2817" s="85">
        <v>5.68</v>
      </c>
    </row>
    <row r="2818" spans="2:3" x14ac:dyDescent="0.25">
      <c r="B2818" s="206">
        <v>41874.583333333336</v>
      </c>
      <c r="C2818" s="85">
        <v>5.67</v>
      </c>
    </row>
    <row r="2819" spans="2:3" x14ac:dyDescent="0.25">
      <c r="B2819" s="206">
        <v>41874.666666666664</v>
      </c>
      <c r="C2819" s="85">
        <v>5.66</v>
      </c>
    </row>
    <row r="2820" spans="2:3" x14ac:dyDescent="0.25">
      <c r="B2820" s="206">
        <v>41874.75</v>
      </c>
      <c r="C2820" s="85">
        <v>5.65</v>
      </c>
    </row>
    <row r="2821" spans="2:3" x14ac:dyDescent="0.25">
      <c r="B2821" s="206">
        <v>41874.833333333336</v>
      </c>
      <c r="C2821" s="85">
        <v>5.68</v>
      </c>
    </row>
    <row r="2822" spans="2:3" x14ac:dyDescent="0.25">
      <c r="B2822" s="206">
        <v>41874.916666666664</v>
      </c>
      <c r="C2822" s="85">
        <v>5.68</v>
      </c>
    </row>
    <row r="2823" spans="2:3" x14ac:dyDescent="0.25">
      <c r="B2823" s="206">
        <v>41875</v>
      </c>
      <c r="C2823" s="85">
        <v>5.67</v>
      </c>
    </row>
    <row r="2824" spans="2:3" x14ac:dyDescent="0.25">
      <c r="B2824" s="206">
        <v>41875.083333333336</v>
      </c>
      <c r="C2824" s="85">
        <v>5.67</v>
      </c>
    </row>
    <row r="2825" spans="2:3" x14ac:dyDescent="0.25">
      <c r="B2825" s="206">
        <v>41875.166666666664</v>
      </c>
      <c r="C2825" s="85">
        <v>5.67</v>
      </c>
    </row>
    <row r="2826" spans="2:3" x14ac:dyDescent="0.25">
      <c r="B2826" s="206">
        <v>41875.25</v>
      </c>
      <c r="C2826" s="85">
        <v>5.68</v>
      </c>
    </row>
    <row r="2827" spans="2:3" x14ac:dyDescent="0.25">
      <c r="B2827" s="206">
        <v>41875.333333333336</v>
      </c>
      <c r="C2827" s="85">
        <v>5.68</v>
      </c>
    </row>
    <row r="2828" spans="2:3" x14ac:dyDescent="0.25">
      <c r="B2828" s="206">
        <v>41875.416666666664</v>
      </c>
      <c r="C2828" s="85">
        <v>5.69</v>
      </c>
    </row>
    <row r="2829" spans="2:3" x14ac:dyDescent="0.25">
      <c r="B2829" s="206">
        <v>41875.5</v>
      </c>
      <c r="C2829" s="85">
        <v>5.69</v>
      </c>
    </row>
    <row r="2830" spans="2:3" x14ac:dyDescent="0.25">
      <c r="B2830" s="206">
        <v>41875.583333333336</v>
      </c>
      <c r="C2830" s="85">
        <v>5.69</v>
      </c>
    </row>
    <row r="2831" spans="2:3" x14ac:dyDescent="0.25">
      <c r="B2831" s="206">
        <v>41875.666666666664</v>
      </c>
      <c r="C2831" s="85">
        <v>5.69</v>
      </c>
    </row>
    <row r="2832" spans="2:3" x14ac:dyDescent="0.25">
      <c r="B2832" s="206">
        <v>41875.75</v>
      </c>
      <c r="C2832" s="85">
        <v>5.69</v>
      </c>
    </row>
    <row r="2833" spans="2:3" x14ac:dyDescent="0.25">
      <c r="B2833" s="206">
        <v>41875.833333333336</v>
      </c>
      <c r="C2833" s="85">
        <v>5.65</v>
      </c>
    </row>
    <row r="2834" spans="2:3" x14ac:dyDescent="0.25">
      <c r="B2834" s="206">
        <v>41875.916666666664</v>
      </c>
      <c r="C2834" s="85">
        <v>5.65</v>
      </c>
    </row>
    <row r="2835" spans="2:3" x14ac:dyDescent="0.25">
      <c r="B2835" s="206">
        <v>41876</v>
      </c>
      <c r="C2835" s="85">
        <v>5.65</v>
      </c>
    </row>
    <row r="2836" spans="2:3" x14ac:dyDescent="0.25">
      <c r="B2836" s="206">
        <v>41876.083333333336</v>
      </c>
      <c r="C2836" s="85">
        <v>5.65</v>
      </c>
    </row>
    <row r="2837" spans="2:3" x14ac:dyDescent="0.25">
      <c r="B2837" s="206">
        <v>41876.166666666664</v>
      </c>
      <c r="C2837" s="85">
        <v>5.65</v>
      </c>
    </row>
    <row r="2838" spans="2:3" x14ac:dyDescent="0.25">
      <c r="B2838" s="206">
        <v>41876.25</v>
      </c>
      <c r="C2838" s="85">
        <v>5.65</v>
      </c>
    </row>
    <row r="2839" spans="2:3" x14ac:dyDescent="0.25">
      <c r="B2839" s="206">
        <v>41876.333333333336</v>
      </c>
      <c r="C2839" s="85">
        <v>5.65</v>
      </c>
    </row>
    <row r="2840" spans="2:3" x14ac:dyDescent="0.25">
      <c r="B2840" s="206">
        <v>41876.416666666664</v>
      </c>
      <c r="C2840" s="85">
        <v>5.65</v>
      </c>
    </row>
    <row r="2841" spans="2:3" x14ac:dyDescent="0.25">
      <c r="B2841" s="206">
        <v>41876.5</v>
      </c>
      <c r="C2841" s="85">
        <v>5.65</v>
      </c>
    </row>
    <row r="2842" spans="2:3" x14ac:dyDescent="0.25">
      <c r="B2842" s="206">
        <v>41876.583333333336</v>
      </c>
      <c r="C2842" s="85">
        <v>5.64</v>
      </c>
    </row>
    <row r="2843" spans="2:3" x14ac:dyDescent="0.25">
      <c r="B2843" s="206">
        <v>41876.666666666664</v>
      </c>
      <c r="C2843" s="85">
        <v>5.62</v>
      </c>
    </row>
    <row r="2844" spans="2:3" x14ac:dyDescent="0.25">
      <c r="B2844" s="206">
        <v>41876.75</v>
      </c>
      <c r="C2844" s="85">
        <v>5.62</v>
      </c>
    </row>
    <row r="2845" spans="2:3" x14ac:dyDescent="0.25">
      <c r="B2845" s="206">
        <v>41876.833333333336</v>
      </c>
      <c r="C2845" s="85">
        <v>5.61</v>
      </c>
    </row>
    <row r="2846" spans="2:3" x14ac:dyDescent="0.25">
      <c r="B2846" s="206">
        <v>41876.916666666664</v>
      </c>
      <c r="C2846" s="85">
        <v>5.6</v>
      </c>
    </row>
    <row r="2847" spans="2:3" x14ac:dyDescent="0.25">
      <c r="B2847" s="206">
        <v>41877</v>
      </c>
      <c r="C2847" s="85">
        <v>5.59</v>
      </c>
    </row>
    <row r="2848" spans="2:3" x14ac:dyDescent="0.25">
      <c r="B2848" s="206">
        <v>41877.083333333336</v>
      </c>
      <c r="C2848" s="85">
        <v>5.58</v>
      </c>
    </row>
    <row r="2849" spans="2:3" x14ac:dyDescent="0.25">
      <c r="B2849" s="206">
        <v>41877.166666666664</v>
      </c>
      <c r="C2849" s="85">
        <v>5.58</v>
      </c>
    </row>
    <row r="2850" spans="2:3" x14ac:dyDescent="0.25">
      <c r="B2850" s="206">
        <v>41877.25</v>
      </c>
      <c r="C2850" s="85">
        <v>5.58</v>
      </c>
    </row>
    <row r="2851" spans="2:3" x14ac:dyDescent="0.25">
      <c r="B2851" s="206">
        <v>41877.333333333336</v>
      </c>
      <c r="C2851" s="85">
        <v>5.61</v>
      </c>
    </row>
    <row r="2852" spans="2:3" x14ac:dyDescent="0.25">
      <c r="B2852" s="206">
        <v>41877.416666666664</v>
      </c>
      <c r="C2852" s="85">
        <v>5.62</v>
      </c>
    </row>
    <row r="2853" spans="2:3" x14ac:dyDescent="0.25">
      <c r="B2853" s="206">
        <v>41877.5</v>
      </c>
      <c r="C2853" s="85">
        <v>5.67</v>
      </c>
    </row>
    <row r="2854" spans="2:3" x14ac:dyDescent="0.25">
      <c r="B2854" s="206">
        <v>41877.583333333336</v>
      </c>
      <c r="C2854" s="85">
        <v>5.68</v>
      </c>
    </row>
    <row r="2855" spans="2:3" x14ac:dyDescent="0.25">
      <c r="B2855" s="206">
        <v>41877.666666666664</v>
      </c>
      <c r="C2855" s="85">
        <v>5.64</v>
      </c>
    </row>
    <row r="2856" spans="2:3" x14ac:dyDescent="0.25">
      <c r="B2856" s="206">
        <v>41877.75</v>
      </c>
      <c r="C2856" s="85">
        <v>5.63</v>
      </c>
    </row>
    <row r="2857" spans="2:3" x14ac:dyDescent="0.25">
      <c r="B2857" s="206">
        <v>41877.833333333336</v>
      </c>
      <c r="C2857" s="85">
        <v>5.64</v>
      </c>
    </row>
    <row r="2858" spans="2:3" x14ac:dyDescent="0.25">
      <c r="B2858" s="206">
        <v>41877.916666666664</v>
      </c>
      <c r="C2858" s="85">
        <v>5.64</v>
      </c>
    </row>
    <row r="2859" spans="2:3" x14ac:dyDescent="0.25">
      <c r="B2859" s="206">
        <v>41878</v>
      </c>
      <c r="C2859" s="85">
        <v>5.62</v>
      </c>
    </row>
    <row r="2860" spans="2:3" x14ac:dyDescent="0.25">
      <c r="B2860" s="206">
        <v>41878.083333333336</v>
      </c>
      <c r="C2860" s="85">
        <v>5.6</v>
      </c>
    </row>
    <row r="2861" spans="2:3" x14ac:dyDescent="0.25">
      <c r="B2861" s="206">
        <v>41878.166666666664</v>
      </c>
      <c r="C2861" s="85">
        <v>5.59</v>
      </c>
    </row>
    <row r="2862" spans="2:3" x14ac:dyDescent="0.25">
      <c r="B2862" s="206">
        <v>41878.25</v>
      </c>
      <c r="C2862" s="85">
        <v>5.58</v>
      </c>
    </row>
    <row r="2863" spans="2:3" x14ac:dyDescent="0.25">
      <c r="B2863" s="206">
        <v>41878.333333333336</v>
      </c>
      <c r="C2863" s="85">
        <v>5.57</v>
      </c>
    </row>
    <row r="2864" spans="2:3" x14ac:dyDescent="0.25">
      <c r="B2864" s="206">
        <v>41878.416666666664</v>
      </c>
      <c r="C2864" s="85">
        <v>5.56</v>
      </c>
    </row>
    <row r="2865" spans="2:4" x14ac:dyDescent="0.25">
      <c r="B2865" s="206">
        <v>41878.5</v>
      </c>
      <c r="C2865" s="85">
        <v>5.55</v>
      </c>
    </row>
    <row r="2866" spans="2:4" x14ac:dyDescent="0.25">
      <c r="B2866" s="206">
        <v>41878.583333333336</v>
      </c>
      <c r="C2866" s="85">
        <v>5.54</v>
      </c>
    </row>
    <row r="2867" spans="2:4" x14ac:dyDescent="0.25">
      <c r="B2867" s="206">
        <v>41878.666666666664</v>
      </c>
      <c r="C2867" s="85">
        <v>5.55</v>
      </c>
    </row>
    <row r="2868" spans="2:4" x14ac:dyDescent="0.25">
      <c r="B2868" s="206">
        <v>41878.75</v>
      </c>
      <c r="C2868" s="85">
        <v>5.53</v>
      </c>
    </row>
    <row r="2869" spans="2:4" x14ac:dyDescent="0.25">
      <c r="B2869" s="206">
        <v>41878.833333333336</v>
      </c>
      <c r="C2869" s="85">
        <v>5.53</v>
      </c>
    </row>
    <row r="2870" spans="2:4" x14ac:dyDescent="0.25">
      <c r="B2870" s="206">
        <v>41878.916666666664</v>
      </c>
      <c r="C2870" s="85">
        <v>5.53</v>
      </c>
    </row>
    <row r="2871" spans="2:4" x14ac:dyDescent="0.25">
      <c r="B2871" s="206">
        <v>41879</v>
      </c>
      <c r="C2871" s="85">
        <v>5.54</v>
      </c>
    </row>
    <row r="2872" spans="2:4" x14ac:dyDescent="0.25">
      <c r="B2872" s="206">
        <v>41879.083333333336</v>
      </c>
      <c r="C2872" s="85">
        <v>5.55</v>
      </c>
    </row>
    <row r="2873" spans="2:4" x14ac:dyDescent="0.25">
      <c r="B2873" s="206">
        <v>41879.166666666664</v>
      </c>
      <c r="C2873" s="85">
        <v>5.56</v>
      </c>
    </row>
    <row r="2874" spans="2:4" x14ac:dyDescent="0.25">
      <c r="B2874" s="206">
        <v>41879.25</v>
      </c>
      <c r="C2874" s="85">
        <v>5.56</v>
      </c>
    </row>
    <row r="2875" spans="2:4" x14ac:dyDescent="0.25">
      <c r="B2875" s="206">
        <v>41879.333333333336</v>
      </c>
      <c r="C2875" s="85">
        <v>5.56</v>
      </c>
    </row>
    <row r="2876" spans="2:4" x14ac:dyDescent="0.25">
      <c r="B2876" s="206">
        <v>41879.416666666664</v>
      </c>
      <c r="C2876" s="85">
        <v>5.57</v>
      </c>
    </row>
    <row r="2877" spans="2:4" x14ac:dyDescent="0.25">
      <c r="B2877" s="206">
        <v>41879.5</v>
      </c>
      <c r="C2877" s="85">
        <v>5.57</v>
      </c>
    </row>
    <row r="2878" spans="2:4" x14ac:dyDescent="0.25">
      <c r="B2878" s="206">
        <v>41879.583333333336</v>
      </c>
      <c r="C2878" s="85">
        <v>5.54</v>
      </c>
    </row>
    <row r="2879" spans="2:4" x14ac:dyDescent="0.25">
      <c r="B2879" s="206">
        <v>41879.666666666664</v>
      </c>
      <c r="C2879" s="85">
        <v>5.52</v>
      </c>
      <c r="D2879" s="76">
        <v>5.52</v>
      </c>
    </row>
    <row r="2880" spans="2:4" x14ac:dyDescent="0.25">
      <c r="B2880" s="206">
        <v>41879.75</v>
      </c>
      <c r="C2880" s="85">
        <v>5.52</v>
      </c>
    </row>
    <row r="2881" spans="2:3" x14ac:dyDescent="0.25">
      <c r="B2881" s="206">
        <v>41879.833333333336</v>
      </c>
      <c r="C2881" s="85">
        <v>5.52</v>
      </c>
    </row>
    <row r="2882" spans="2:3" x14ac:dyDescent="0.25">
      <c r="B2882" s="206">
        <v>41879.916666666664</v>
      </c>
      <c r="C2882" s="85">
        <v>5.53</v>
      </c>
    </row>
    <row r="2883" spans="2:3" x14ac:dyDescent="0.25">
      <c r="B2883" s="206">
        <v>41880</v>
      </c>
      <c r="C2883" s="85">
        <v>5.54</v>
      </c>
    </row>
    <row r="2884" spans="2:3" x14ac:dyDescent="0.25">
      <c r="B2884" s="206">
        <v>41880.083333333336</v>
      </c>
      <c r="C2884" s="85">
        <v>5.55</v>
      </c>
    </row>
    <row r="2885" spans="2:3" x14ac:dyDescent="0.25">
      <c r="B2885" s="206">
        <v>41880.166666666664</v>
      </c>
      <c r="C2885" s="85">
        <v>5.54</v>
      </c>
    </row>
    <row r="2886" spans="2:3" x14ac:dyDescent="0.25">
      <c r="B2886" s="206">
        <v>41880.25</v>
      </c>
      <c r="C2886" s="85">
        <v>5.58</v>
      </c>
    </row>
    <row r="2887" spans="2:3" x14ac:dyDescent="0.25">
      <c r="B2887" s="206">
        <v>41880.333333333336</v>
      </c>
      <c r="C2887" s="85">
        <v>5.59</v>
      </c>
    </row>
    <row r="2888" spans="2:3" x14ac:dyDescent="0.25">
      <c r="B2888" s="206">
        <v>41880.416666666664</v>
      </c>
      <c r="C2888" s="85">
        <v>5.6</v>
      </c>
    </row>
    <row r="2889" spans="2:3" x14ac:dyDescent="0.25">
      <c r="B2889" s="206">
        <v>41880.5</v>
      </c>
      <c r="C2889" s="85">
        <v>5.6</v>
      </c>
    </row>
    <row r="2890" spans="2:3" x14ac:dyDescent="0.25">
      <c r="B2890" s="206">
        <v>41880.583333333336</v>
      </c>
      <c r="C2890" s="85">
        <v>5.6</v>
      </c>
    </row>
    <row r="2891" spans="2:3" x14ac:dyDescent="0.25">
      <c r="B2891" s="206">
        <v>41880.666666666664</v>
      </c>
      <c r="C2891" s="85">
        <v>5.61</v>
      </c>
    </row>
    <row r="2892" spans="2:3" x14ac:dyDescent="0.25">
      <c r="B2892" s="206">
        <v>41880.75</v>
      </c>
      <c r="C2892" s="85">
        <v>5.61</v>
      </c>
    </row>
    <row r="2893" spans="2:3" x14ac:dyDescent="0.25">
      <c r="B2893" s="206">
        <v>41880.833333333336</v>
      </c>
      <c r="C2893" s="85">
        <v>5.61</v>
      </c>
    </row>
    <row r="2894" spans="2:3" x14ac:dyDescent="0.25">
      <c r="B2894" s="206">
        <v>41880.916666666664</v>
      </c>
      <c r="C2894" s="85">
        <v>5.61</v>
      </c>
    </row>
    <row r="2895" spans="2:3" x14ac:dyDescent="0.25">
      <c r="B2895" s="206">
        <v>41881</v>
      </c>
      <c r="C2895" s="85">
        <v>5.61</v>
      </c>
    </row>
    <row r="2896" spans="2:3" x14ac:dyDescent="0.25">
      <c r="B2896" s="206">
        <v>41881.083333333336</v>
      </c>
      <c r="C2896" s="85">
        <v>5.61</v>
      </c>
    </row>
    <row r="2897" spans="2:3" x14ac:dyDescent="0.25">
      <c r="B2897" s="206">
        <v>41881.166666666664</v>
      </c>
      <c r="C2897" s="85">
        <v>5.61</v>
      </c>
    </row>
    <row r="2898" spans="2:3" x14ac:dyDescent="0.25">
      <c r="B2898" s="206">
        <v>41881.25</v>
      </c>
      <c r="C2898" s="85">
        <v>5.61</v>
      </c>
    </row>
    <row r="2899" spans="2:3" x14ac:dyDescent="0.25">
      <c r="B2899" s="206">
        <v>41881.333333333336</v>
      </c>
      <c r="C2899" s="85">
        <v>5.62</v>
      </c>
    </row>
    <row r="2900" spans="2:3" x14ac:dyDescent="0.25">
      <c r="B2900" s="206">
        <v>41881.416666666664</v>
      </c>
      <c r="C2900" s="85">
        <v>5.61</v>
      </c>
    </row>
    <row r="2901" spans="2:3" x14ac:dyDescent="0.25">
      <c r="B2901" s="206">
        <v>41881.5</v>
      </c>
      <c r="C2901" s="85">
        <v>5.61</v>
      </c>
    </row>
    <row r="2902" spans="2:3" x14ac:dyDescent="0.25">
      <c r="B2902" s="206">
        <v>41881.583333333336</v>
      </c>
      <c r="C2902" s="85">
        <v>5.62</v>
      </c>
    </row>
    <row r="2903" spans="2:3" x14ac:dyDescent="0.25">
      <c r="B2903" s="206">
        <v>41881.666666666664</v>
      </c>
      <c r="C2903" s="85">
        <v>5.61</v>
      </c>
    </row>
    <row r="2904" spans="2:3" x14ac:dyDescent="0.25">
      <c r="B2904" s="206">
        <v>41881.75</v>
      </c>
      <c r="C2904" s="85">
        <v>5.61</v>
      </c>
    </row>
    <row r="2905" spans="2:3" x14ac:dyDescent="0.25">
      <c r="B2905" s="206">
        <v>41881.833333333336</v>
      </c>
      <c r="C2905" s="85">
        <v>5.61</v>
      </c>
    </row>
    <row r="2906" spans="2:3" x14ac:dyDescent="0.25">
      <c r="B2906" s="206">
        <v>41881.916666666664</v>
      </c>
      <c r="C2906" s="85">
        <v>5.61</v>
      </c>
    </row>
    <row r="2907" spans="2:3" x14ac:dyDescent="0.25">
      <c r="B2907" s="206">
        <v>41882</v>
      </c>
      <c r="C2907" s="85">
        <v>5.61</v>
      </c>
    </row>
    <row r="2908" spans="2:3" x14ac:dyDescent="0.25">
      <c r="B2908" s="206">
        <v>41882.083333333336</v>
      </c>
      <c r="C2908" s="85">
        <v>5.6</v>
      </c>
    </row>
    <row r="2909" spans="2:3" x14ac:dyDescent="0.25">
      <c r="B2909" s="206">
        <v>41882.166666666664</v>
      </c>
      <c r="C2909" s="85">
        <v>5.6</v>
      </c>
    </row>
    <row r="2910" spans="2:3" x14ac:dyDescent="0.25">
      <c r="B2910" s="206">
        <v>41882.25</v>
      </c>
      <c r="C2910" s="85">
        <v>5.6</v>
      </c>
    </row>
    <row r="2911" spans="2:3" x14ac:dyDescent="0.25">
      <c r="B2911" s="206">
        <v>41882.333333333336</v>
      </c>
      <c r="C2911" s="85">
        <v>5.61</v>
      </c>
    </row>
    <row r="2912" spans="2:3" x14ac:dyDescent="0.25">
      <c r="B2912" s="206">
        <v>41882.416666666664</v>
      </c>
      <c r="C2912" s="85">
        <v>5.6</v>
      </c>
    </row>
    <row r="2913" spans="2:3" x14ac:dyDescent="0.25">
      <c r="B2913" s="206">
        <v>41882.5</v>
      </c>
      <c r="C2913" s="85">
        <v>5.6</v>
      </c>
    </row>
    <row r="2914" spans="2:3" x14ac:dyDescent="0.25">
      <c r="B2914" s="206">
        <v>41882.583333333336</v>
      </c>
      <c r="C2914" s="85">
        <v>5.61</v>
      </c>
    </row>
    <row r="2915" spans="2:3" x14ac:dyDescent="0.25">
      <c r="B2915" s="206">
        <v>41882.666666666664</v>
      </c>
      <c r="C2915" s="85">
        <v>5.63</v>
      </c>
    </row>
    <row r="2916" spans="2:3" x14ac:dyDescent="0.25">
      <c r="B2916" s="206">
        <v>41882.75</v>
      </c>
      <c r="C2916" s="85">
        <v>5.63</v>
      </c>
    </row>
    <row r="2917" spans="2:3" x14ac:dyDescent="0.25">
      <c r="B2917" s="206">
        <v>41882.833333333336</v>
      </c>
      <c r="C2917" s="85">
        <v>5.63</v>
      </c>
    </row>
    <row r="2918" spans="2:3" x14ac:dyDescent="0.25">
      <c r="B2918" s="206">
        <v>41882.916666666664</v>
      </c>
      <c r="C2918" s="85">
        <v>5.63</v>
      </c>
    </row>
    <row r="2919" spans="2:3" x14ac:dyDescent="0.25">
      <c r="B2919" s="206">
        <v>41883</v>
      </c>
      <c r="C2919" s="85">
        <v>5.64</v>
      </c>
    </row>
    <row r="2920" spans="2:3" x14ac:dyDescent="0.25">
      <c r="B2920" s="206">
        <v>41883.083333333336</v>
      </c>
      <c r="C2920" s="85">
        <v>5.64</v>
      </c>
    </row>
    <row r="2921" spans="2:3" x14ac:dyDescent="0.25">
      <c r="B2921" s="206">
        <v>41883.166666666664</v>
      </c>
      <c r="C2921" s="85">
        <v>5.65</v>
      </c>
    </row>
    <row r="2922" spans="2:3" x14ac:dyDescent="0.25">
      <c r="B2922" s="206">
        <v>41883.25</v>
      </c>
      <c r="C2922" s="85">
        <v>5.65</v>
      </c>
    </row>
    <row r="2923" spans="2:3" x14ac:dyDescent="0.25">
      <c r="B2923" s="206">
        <v>41883.333333333336</v>
      </c>
      <c r="C2923" s="85">
        <v>5.66</v>
      </c>
    </row>
    <row r="2924" spans="2:3" x14ac:dyDescent="0.25">
      <c r="B2924" s="206">
        <v>41883.416666666664</v>
      </c>
      <c r="C2924" s="85">
        <v>5.67</v>
      </c>
    </row>
    <row r="2925" spans="2:3" x14ac:dyDescent="0.25">
      <c r="B2925" s="206">
        <v>41883.5</v>
      </c>
      <c r="C2925" s="85">
        <v>5.68</v>
      </c>
    </row>
    <row r="2926" spans="2:3" x14ac:dyDescent="0.25">
      <c r="B2926" s="206">
        <v>41883.583333333336</v>
      </c>
      <c r="C2926" s="85">
        <v>5.68</v>
      </c>
    </row>
    <row r="2927" spans="2:3" x14ac:dyDescent="0.25">
      <c r="B2927" s="206">
        <v>41883.666666666664</v>
      </c>
      <c r="C2927" s="85">
        <v>5.69</v>
      </c>
    </row>
    <row r="2928" spans="2:3" x14ac:dyDescent="0.25">
      <c r="B2928" s="206">
        <v>41883.75</v>
      </c>
      <c r="C2928" s="85">
        <v>5.69</v>
      </c>
    </row>
    <row r="2929" spans="2:3" x14ac:dyDescent="0.25">
      <c r="B2929" s="206">
        <v>41883.833333333336</v>
      </c>
      <c r="C2929" s="85">
        <v>5.69</v>
      </c>
    </row>
    <row r="2930" spans="2:3" x14ac:dyDescent="0.25">
      <c r="B2930" s="206">
        <v>41883.916666666664</v>
      </c>
      <c r="C2930" s="85">
        <v>5.69</v>
      </c>
    </row>
    <row r="2931" spans="2:3" x14ac:dyDescent="0.25">
      <c r="B2931" s="206">
        <v>41884</v>
      </c>
      <c r="C2931" s="85">
        <v>5.69</v>
      </c>
    </row>
    <row r="2932" spans="2:3" x14ac:dyDescent="0.25">
      <c r="B2932" s="206">
        <v>41884.083333333336</v>
      </c>
      <c r="C2932" s="85">
        <v>5.71</v>
      </c>
    </row>
    <row r="2933" spans="2:3" x14ac:dyDescent="0.25">
      <c r="B2933" s="206">
        <v>41884.166666666664</v>
      </c>
      <c r="C2933" s="85">
        <v>5.7</v>
      </c>
    </row>
    <row r="2934" spans="2:3" x14ac:dyDescent="0.25">
      <c r="B2934" s="206">
        <v>41884.25</v>
      </c>
      <c r="C2934" s="85">
        <v>5.71</v>
      </c>
    </row>
    <row r="2935" spans="2:3" x14ac:dyDescent="0.25">
      <c r="B2935" s="206">
        <v>41884.333333333336</v>
      </c>
      <c r="C2935" s="85">
        <v>5.72</v>
      </c>
    </row>
    <row r="2936" spans="2:3" x14ac:dyDescent="0.25">
      <c r="B2936" s="206">
        <v>41884.416666666664</v>
      </c>
      <c r="C2936" s="85">
        <v>5.72</v>
      </c>
    </row>
    <row r="2937" spans="2:3" x14ac:dyDescent="0.25">
      <c r="B2937" s="206">
        <v>41884.5</v>
      </c>
      <c r="C2937" s="85">
        <v>5.72</v>
      </c>
    </row>
    <row r="2938" spans="2:3" x14ac:dyDescent="0.25">
      <c r="B2938" s="206">
        <v>41884.583333333336</v>
      </c>
      <c r="C2938" s="85">
        <v>5.72</v>
      </c>
    </row>
    <row r="2939" spans="2:3" x14ac:dyDescent="0.25">
      <c r="B2939" s="206">
        <v>41884.666666666664</v>
      </c>
      <c r="C2939" s="85">
        <v>5.72</v>
      </c>
    </row>
    <row r="2940" spans="2:3" x14ac:dyDescent="0.25">
      <c r="B2940" s="206">
        <v>41884.75</v>
      </c>
      <c r="C2940" s="85">
        <v>5.71</v>
      </c>
    </row>
    <row r="2941" spans="2:3" x14ac:dyDescent="0.25">
      <c r="B2941" s="206">
        <v>41884.833333333336</v>
      </c>
      <c r="C2941" s="85">
        <v>5.7</v>
      </c>
    </row>
    <row r="2942" spans="2:3" x14ac:dyDescent="0.25">
      <c r="B2942" s="206">
        <v>41884.916666666664</v>
      </c>
      <c r="C2942" s="85">
        <v>5.69</v>
      </c>
    </row>
    <row r="2943" spans="2:3" x14ac:dyDescent="0.25">
      <c r="B2943" s="206">
        <v>41885</v>
      </c>
      <c r="C2943" s="85">
        <v>5.69</v>
      </c>
    </row>
    <row r="2944" spans="2:3" x14ac:dyDescent="0.25">
      <c r="B2944" s="206">
        <v>41885.083333333336</v>
      </c>
      <c r="C2944" s="85">
        <v>5.68</v>
      </c>
    </row>
    <row r="2945" spans="2:3" x14ac:dyDescent="0.25">
      <c r="B2945" s="206">
        <v>41885.166666666664</v>
      </c>
      <c r="C2945" s="85">
        <v>5.68</v>
      </c>
    </row>
    <row r="2946" spans="2:3" x14ac:dyDescent="0.25">
      <c r="B2946" s="206">
        <v>41885.25</v>
      </c>
      <c r="C2946" s="85">
        <v>5.68</v>
      </c>
    </row>
    <row r="2947" spans="2:3" x14ac:dyDescent="0.25">
      <c r="B2947" s="206">
        <v>41885.333333333336</v>
      </c>
      <c r="C2947" s="85">
        <v>5.68</v>
      </c>
    </row>
    <row r="2948" spans="2:3" x14ac:dyDescent="0.25">
      <c r="B2948" s="206">
        <v>41885.416666666664</v>
      </c>
      <c r="C2948" s="85">
        <v>5.68</v>
      </c>
    </row>
    <row r="2949" spans="2:3" x14ac:dyDescent="0.25">
      <c r="B2949" s="206">
        <v>41885.5</v>
      </c>
      <c r="C2949" s="85">
        <v>5.69</v>
      </c>
    </row>
    <row r="2950" spans="2:3" x14ac:dyDescent="0.25">
      <c r="B2950" s="206">
        <v>41885.583333333336</v>
      </c>
      <c r="C2950" s="85">
        <v>5.68</v>
      </c>
    </row>
    <row r="2951" spans="2:3" x14ac:dyDescent="0.25">
      <c r="B2951" s="206">
        <v>41885.666666666664</v>
      </c>
      <c r="C2951" s="85">
        <v>5.67</v>
      </c>
    </row>
    <row r="2952" spans="2:3" x14ac:dyDescent="0.25">
      <c r="B2952" s="206">
        <v>41885.75</v>
      </c>
      <c r="C2952" s="85">
        <v>5.67</v>
      </c>
    </row>
    <row r="2953" spans="2:3" x14ac:dyDescent="0.25">
      <c r="B2953" s="206">
        <v>41885.833333333336</v>
      </c>
      <c r="C2953" s="85">
        <v>5.67</v>
      </c>
    </row>
    <row r="2954" spans="2:3" x14ac:dyDescent="0.25">
      <c r="B2954" s="206">
        <v>41885.916666666664</v>
      </c>
      <c r="C2954" s="85">
        <v>5.67</v>
      </c>
    </row>
    <row r="2955" spans="2:3" x14ac:dyDescent="0.25">
      <c r="B2955" s="206">
        <v>41886</v>
      </c>
      <c r="C2955" s="85">
        <v>5.68</v>
      </c>
    </row>
    <row r="2956" spans="2:3" x14ac:dyDescent="0.25">
      <c r="B2956" s="206">
        <v>41886.083333333336</v>
      </c>
      <c r="C2956" s="85">
        <v>5.69</v>
      </c>
    </row>
    <row r="2957" spans="2:3" x14ac:dyDescent="0.25">
      <c r="B2957" s="206">
        <v>41886.166666666664</v>
      </c>
      <c r="C2957" s="85">
        <v>5.7</v>
      </c>
    </row>
    <row r="2958" spans="2:3" x14ac:dyDescent="0.25">
      <c r="B2958" s="206">
        <v>41886.25</v>
      </c>
      <c r="C2958" s="85">
        <v>5.7</v>
      </c>
    </row>
    <row r="2959" spans="2:3" x14ac:dyDescent="0.25">
      <c r="B2959" s="206">
        <v>41886.333333333336</v>
      </c>
      <c r="C2959" s="85">
        <v>5.71</v>
      </c>
    </row>
    <row r="2960" spans="2:3" x14ac:dyDescent="0.25">
      <c r="B2960" s="206">
        <v>41886.416666666664</v>
      </c>
      <c r="C2960" s="85">
        <v>5.71</v>
      </c>
    </row>
    <row r="2961" spans="2:3" x14ac:dyDescent="0.25">
      <c r="B2961" s="206">
        <v>41886.5</v>
      </c>
      <c r="C2961" s="85">
        <v>5.71</v>
      </c>
    </row>
    <row r="2962" spans="2:3" x14ac:dyDescent="0.25">
      <c r="B2962" s="206">
        <v>41886.583333333336</v>
      </c>
      <c r="C2962" s="85">
        <v>5.71</v>
      </c>
    </row>
    <row r="2963" spans="2:3" x14ac:dyDescent="0.25">
      <c r="B2963" s="206">
        <v>41886.666666666664</v>
      </c>
      <c r="C2963" s="85">
        <v>5.71</v>
      </c>
    </row>
    <row r="2964" spans="2:3" x14ac:dyDescent="0.25">
      <c r="B2964" s="206">
        <v>41886.75</v>
      </c>
      <c r="C2964" s="85">
        <v>5.71</v>
      </c>
    </row>
    <row r="2965" spans="2:3" x14ac:dyDescent="0.25">
      <c r="B2965" s="206">
        <v>41886.833333333336</v>
      </c>
      <c r="C2965" s="85">
        <v>5.72</v>
      </c>
    </row>
    <row r="2966" spans="2:3" x14ac:dyDescent="0.25">
      <c r="B2966" s="206">
        <v>41886.916666666664</v>
      </c>
      <c r="C2966" s="85">
        <v>5.72</v>
      </c>
    </row>
    <row r="2967" spans="2:3" x14ac:dyDescent="0.25">
      <c r="B2967" s="206">
        <v>41887</v>
      </c>
      <c r="C2967" s="85">
        <v>5.73</v>
      </c>
    </row>
    <row r="2968" spans="2:3" x14ac:dyDescent="0.25">
      <c r="B2968" s="206">
        <v>41887.083333333336</v>
      </c>
      <c r="C2968" s="85">
        <v>5.73</v>
      </c>
    </row>
    <row r="2969" spans="2:3" x14ac:dyDescent="0.25">
      <c r="B2969" s="206">
        <v>41887.166666666664</v>
      </c>
      <c r="C2969" s="85">
        <v>5.74</v>
      </c>
    </row>
    <row r="2970" spans="2:3" x14ac:dyDescent="0.25">
      <c r="B2970" s="206">
        <v>41887.25</v>
      </c>
      <c r="C2970" s="85">
        <v>5.74</v>
      </c>
    </row>
    <row r="2971" spans="2:3" x14ac:dyDescent="0.25">
      <c r="B2971" s="206">
        <v>41887.333333333336</v>
      </c>
      <c r="C2971" s="85">
        <v>5.74</v>
      </c>
    </row>
    <row r="2972" spans="2:3" x14ac:dyDescent="0.25">
      <c r="B2972" s="206">
        <v>41887.416666666664</v>
      </c>
      <c r="C2972" s="85">
        <v>5.74</v>
      </c>
    </row>
    <row r="2973" spans="2:3" x14ac:dyDescent="0.25">
      <c r="B2973" s="206">
        <v>41887.5</v>
      </c>
      <c r="C2973" s="85">
        <v>5.74</v>
      </c>
    </row>
    <row r="2974" spans="2:3" x14ac:dyDescent="0.25">
      <c r="B2974" s="206">
        <v>41887.583333333336</v>
      </c>
      <c r="C2974" s="85">
        <v>5.74</v>
      </c>
    </row>
    <row r="2975" spans="2:3" x14ac:dyDescent="0.25">
      <c r="B2975" s="206">
        <v>41887.666666666664</v>
      </c>
      <c r="C2975" s="85">
        <v>5.74</v>
      </c>
    </row>
    <row r="2976" spans="2:3" x14ac:dyDescent="0.25">
      <c r="B2976" s="206">
        <v>41887.75</v>
      </c>
      <c r="C2976" s="85">
        <v>5.74</v>
      </c>
    </row>
    <row r="2977" spans="2:3" x14ac:dyDescent="0.25">
      <c r="B2977" s="206">
        <v>41887.833333333336</v>
      </c>
      <c r="C2977" s="85">
        <v>5.76</v>
      </c>
    </row>
    <row r="2978" spans="2:3" x14ac:dyDescent="0.25">
      <c r="B2978" s="206">
        <v>41887.916666666664</v>
      </c>
      <c r="C2978" s="85">
        <v>5.76</v>
      </c>
    </row>
    <row r="2979" spans="2:3" x14ac:dyDescent="0.25">
      <c r="B2979" s="206">
        <v>41888</v>
      </c>
      <c r="C2979" s="85">
        <v>5.76</v>
      </c>
    </row>
    <row r="2980" spans="2:3" x14ac:dyDescent="0.25">
      <c r="B2980" s="206">
        <v>41888.083333333336</v>
      </c>
      <c r="C2980" s="85">
        <v>5.76</v>
      </c>
    </row>
    <row r="2981" spans="2:3" x14ac:dyDescent="0.25">
      <c r="B2981" s="206">
        <v>41888.166666666664</v>
      </c>
      <c r="C2981" s="85">
        <v>5.76</v>
      </c>
    </row>
    <row r="2982" spans="2:3" x14ac:dyDescent="0.25">
      <c r="B2982" s="206">
        <v>41888.25</v>
      </c>
      <c r="C2982" s="85">
        <v>5.76</v>
      </c>
    </row>
    <row r="2983" spans="2:3" x14ac:dyDescent="0.25">
      <c r="B2983" s="206">
        <v>41888.333333333336</v>
      </c>
      <c r="C2983" s="85">
        <v>5.77</v>
      </c>
    </row>
    <row r="2984" spans="2:3" x14ac:dyDescent="0.25">
      <c r="B2984" s="206">
        <v>41888.416666666664</v>
      </c>
      <c r="C2984" s="85">
        <v>5.76</v>
      </c>
    </row>
    <row r="2985" spans="2:3" x14ac:dyDescent="0.25">
      <c r="B2985" s="206">
        <v>41888.5</v>
      </c>
      <c r="C2985" s="85">
        <v>5.76</v>
      </c>
    </row>
    <row r="2986" spans="2:3" x14ac:dyDescent="0.25">
      <c r="B2986" s="206">
        <v>41888.583333333336</v>
      </c>
      <c r="C2986" s="85">
        <v>5.78</v>
      </c>
    </row>
    <row r="2987" spans="2:3" x14ac:dyDescent="0.25">
      <c r="B2987" s="206">
        <v>41888.666666666664</v>
      </c>
      <c r="C2987" s="85">
        <v>5.78</v>
      </c>
    </row>
    <row r="2988" spans="2:3" x14ac:dyDescent="0.25">
      <c r="B2988" s="206">
        <v>41888.75</v>
      </c>
      <c r="C2988" s="85">
        <v>5.77</v>
      </c>
    </row>
    <row r="2989" spans="2:3" x14ac:dyDescent="0.25">
      <c r="B2989" s="206">
        <v>41888.833333333336</v>
      </c>
      <c r="C2989" s="85">
        <v>5.77</v>
      </c>
    </row>
    <row r="2990" spans="2:3" x14ac:dyDescent="0.25">
      <c r="B2990" s="206">
        <v>41888.916666666664</v>
      </c>
      <c r="C2990" s="85">
        <v>5.77</v>
      </c>
    </row>
    <row r="2991" spans="2:3" x14ac:dyDescent="0.25">
      <c r="B2991" s="206">
        <v>41889</v>
      </c>
      <c r="C2991" s="85">
        <v>5.76</v>
      </c>
    </row>
    <row r="2992" spans="2:3" x14ac:dyDescent="0.25">
      <c r="B2992" s="206">
        <v>41889.083333333336</v>
      </c>
      <c r="C2992" s="85">
        <v>5.77</v>
      </c>
    </row>
    <row r="2993" spans="2:3" x14ac:dyDescent="0.25">
      <c r="B2993" s="206">
        <v>41889.166666666664</v>
      </c>
      <c r="C2993" s="85">
        <v>5.77</v>
      </c>
    </row>
    <row r="2994" spans="2:3" x14ac:dyDescent="0.25">
      <c r="B2994" s="206">
        <v>41889.25</v>
      </c>
      <c r="C2994" s="85">
        <v>5.77</v>
      </c>
    </row>
    <row r="2995" spans="2:3" x14ac:dyDescent="0.25">
      <c r="B2995" s="206">
        <v>41889.333333333336</v>
      </c>
      <c r="C2995" s="85">
        <v>5.77</v>
      </c>
    </row>
    <row r="2996" spans="2:3" x14ac:dyDescent="0.25">
      <c r="B2996" s="206">
        <v>41889.416666666664</v>
      </c>
      <c r="C2996" s="85">
        <v>5.77</v>
      </c>
    </row>
    <row r="2997" spans="2:3" x14ac:dyDescent="0.25">
      <c r="B2997" s="206">
        <v>41889.5</v>
      </c>
      <c r="C2997" s="85">
        <v>5.78</v>
      </c>
    </row>
    <row r="2998" spans="2:3" x14ac:dyDescent="0.25">
      <c r="B2998" s="206">
        <v>41889.583333333336</v>
      </c>
      <c r="C2998" s="85">
        <v>5.78</v>
      </c>
    </row>
    <row r="2999" spans="2:3" x14ac:dyDescent="0.25">
      <c r="B2999" s="206">
        <v>41889.666666666664</v>
      </c>
      <c r="C2999" s="85">
        <v>5.79</v>
      </c>
    </row>
    <row r="3000" spans="2:3" x14ac:dyDescent="0.25">
      <c r="B3000" s="206">
        <v>41889.75</v>
      </c>
      <c r="C3000" s="85">
        <v>5.79</v>
      </c>
    </row>
    <row r="3001" spans="2:3" x14ac:dyDescent="0.25">
      <c r="B3001" s="206">
        <v>41889.833333333336</v>
      </c>
      <c r="C3001" s="85">
        <v>5.79</v>
      </c>
    </row>
    <row r="3002" spans="2:3" x14ac:dyDescent="0.25">
      <c r="B3002" s="206">
        <v>41889.916666666664</v>
      </c>
      <c r="C3002" s="85">
        <v>5.8</v>
      </c>
    </row>
    <row r="3003" spans="2:3" x14ac:dyDescent="0.25">
      <c r="B3003" s="206">
        <v>41890</v>
      </c>
      <c r="C3003" s="85">
        <v>5.81</v>
      </c>
    </row>
    <row r="3004" spans="2:3" x14ac:dyDescent="0.25">
      <c r="B3004" s="206">
        <v>41890.083333333336</v>
      </c>
      <c r="C3004" s="85">
        <v>5.82</v>
      </c>
    </row>
    <row r="3005" spans="2:3" x14ac:dyDescent="0.25">
      <c r="B3005" s="206">
        <v>41890.166666666664</v>
      </c>
      <c r="C3005" s="85">
        <v>5.83</v>
      </c>
    </row>
    <row r="3006" spans="2:3" x14ac:dyDescent="0.25">
      <c r="B3006" s="206">
        <v>41890.25</v>
      </c>
      <c r="C3006" s="85">
        <v>5.83</v>
      </c>
    </row>
    <row r="3007" spans="2:3" x14ac:dyDescent="0.25">
      <c r="B3007" s="206">
        <v>41890.333333333336</v>
      </c>
      <c r="C3007" s="85">
        <v>5.83</v>
      </c>
    </row>
    <row r="3008" spans="2:3" x14ac:dyDescent="0.25">
      <c r="B3008" s="206">
        <v>41890.416666666664</v>
      </c>
      <c r="C3008" s="85">
        <v>5.83</v>
      </c>
    </row>
    <row r="3009" spans="2:3" x14ac:dyDescent="0.25">
      <c r="B3009" s="206">
        <v>41890.5</v>
      </c>
      <c r="C3009" s="85">
        <v>5.85</v>
      </c>
    </row>
    <row r="3010" spans="2:3" x14ac:dyDescent="0.25">
      <c r="B3010" s="206">
        <v>41890.583333333336</v>
      </c>
      <c r="C3010" s="85">
        <v>5.84</v>
      </c>
    </row>
    <row r="3011" spans="2:3" x14ac:dyDescent="0.25">
      <c r="B3011" s="206">
        <v>41890.666666666664</v>
      </c>
      <c r="C3011" s="85">
        <v>5.85</v>
      </c>
    </row>
    <row r="3012" spans="2:3" x14ac:dyDescent="0.25">
      <c r="B3012" s="206">
        <v>41890.75</v>
      </c>
      <c r="C3012" s="85">
        <v>5.85</v>
      </c>
    </row>
    <row r="3013" spans="2:3" x14ac:dyDescent="0.25">
      <c r="B3013" s="206">
        <v>41890.833333333336</v>
      </c>
      <c r="C3013" s="85">
        <v>5.85</v>
      </c>
    </row>
    <row r="3014" spans="2:3" x14ac:dyDescent="0.25">
      <c r="B3014" s="206">
        <v>41890.916666666664</v>
      </c>
      <c r="C3014" s="85">
        <v>5.84</v>
      </c>
    </row>
    <row r="3015" spans="2:3" x14ac:dyDescent="0.25">
      <c r="B3015" s="206">
        <v>41891</v>
      </c>
      <c r="C3015" s="85">
        <v>5.84</v>
      </c>
    </row>
    <row r="3016" spans="2:3" x14ac:dyDescent="0.25">
      <c r="B3016" s="206">
        <v>41891.083333333336</v>
      </c>
      <c r="C3016" s="85">
        <v>5.82</v>
      </c>
    </row>
    <row r="3017" spans="2:3" x14ac:dyDescent="0.25">
      <c r="B3017" s="206">
        <v>41891.166666666664</v>
      </c>
      <c r="C3017" s="85">
        <v>5.82</v>
      </c>
    </row>
    <row r="3018" spans="2:3" x14ac:dyDescent="0.25">
      <c r="B3018" s="206">
        <v>41891.25</v>
      </c>
      <c r="C3018" s="85">
        <v>5.83</v>
      </c>
    </row>
    <row r="3019" spans="2:3" x14ac:dyDescent="0.25">
      <c r="B3019" s="206">
        <v>41891.333333333336</v>
      </c>
      <c r="C3019" s="85">
        <v>5.83</v>
      </c>
    </row>
    <row r="3020" spans="2:3" x14ac:dyDescent="0.25">
      <c r="B3020" s="206">
        <v>41891.416666666664</v>
      </c>
      <c r="C3020" s="85">
        <v>5.81</v>
      </c>
    </row>
    <row r="3021" spans="2:3" x14ac:dyDescent="0.25">
      <c r="B3021" s="206">
        <v>41891.5</v>
      </c>
      <c r="C3021" s="85">
        <v>5.79</v>
      </c>
    </row>
    <row r="3022" spans="2:3" x14ac:dyDescent="0.25">
      <c r="B3022" s="206">
        <v>41891.583333333336</v>
      </c>
      <c r="C3022" s="85">
        <v>5.8</v>
      </c>
    </row>
    <row r="3023" spans="2:3" x14ac:dyDescent="0.25">
      <c r="B3023" s="206">
        <v>41891.666666666664</v>
      </c>
      <c r="C3023" s="85">
        <v>5.8</v>
      </c>
    </row>
    <row r="3024" spans="2:3" x14ac:dyDescent="0.25">
      <c r="B3024" s="206">
        <v>41891.75</v>
      </c>
      <c r="C3024" s="85">
        <v>5.8</v>
      </c>
    </row>
    <row r="3025" spans="2:3" x14ac:dyDescent="0.25">
      <c r="B3025" s="206">
        <v>41891.833333333336</v>
      </c>
      <c r="C3025" s="85">
        <v>5.81</v>
      </c>
    </row>
    <row r="3026" spans="2:3" x14ac:dyDescent="0.25">
      <c r="B3026" s="206">
        <v>41891.916666666664</v>
      </c>
      <c r="C3026" s="85">
        <v>5.81</v>
      </c>
    </row>
    <row r="3027" spans="2:3" x14ac:dyDescent="0.25">
      <c r="B3027" s="206">
        <v>41892</v>
      </c>
      <c r="C3027" s="85">
        <v>5.82</v>
      </c>
    </row>
    <row r="3028" spans="2:3" x14ac:dyDescent="0.25">
      <c r="B3028" s="206">
        <v>41892.083333333336</v>
      </c>
      <c r="C3028" s="85">
        <v>5.81</v>
      </c>
    </row>
    <row r="3029" spans="2:3" x14ac:dyDescent="0.25">
      <c r="B3029" s="206">
        <v>41892.166666666664</v>
      </c>
      <c r="C3029" s="85">
        <v>5.81</v>
      </c>
    </row>
    <row r="3030" spans="2:3" x14ac:dyDescent="0.25">
      <c r="B3030" s="206">
        <v>41892.25</v>
      </c>
      <c r="C3030" s="85">
        <v>5.82</v>
      </c>
    </row>
    <row r="3031" spans="2:3" x14ac:dyDescent="0.25">
      <c r="B3031" s="206">
        <v>41892.333333333336</v>
      </c>
      <c r="C3031" s="85">
        <v>5.82</v>
      </c>
    </row>
    <row r="3032" spans="2:3" x14ac:dyDescent="0.25">
      <c r="B3032" s="206">
        <v>41892.416666666664</v>
      </c>
      <c r="C3032" s="85">
        <v>5.82</v>
      </c>
    </row>
    <row r="3033" spans="2:3" x14ac:dyDescent="0.25">
      <c r="B3033" s="206">
        <v>41892.5</v>
      </c>
      <c r="C3033" s="85">
        <v>5.82</v>
      </c>
    </row>
    <row r="3034" spans="2:3" x14ac:dyDescent="0.25">
      <c r="B3034" s="206">
        <v>41892.583333333336</v>
      </c>
      <c r="C3034" s="85">
        <v>5.87</v>
      </c>
    </row>
    <row r="3035" spans="2:3" x14ac:dyDescent="0.25">
      <c r="B3035" s="206">
        <v>41892.666666666664</v>
      </c>
      <c r="C3035" s="85">
        <v>5.88</v>
      </c>
    </row>
    <row r="3036" spans="2:3" x14ac:dyDescent="0.25">
      <c r="B3036" s="206">
        <v>41892.75</v>
      </c>
      <c r="C3036" s="85">
        <v>5.89</v>
      </c>
    </row>
    <row r="3037" spans="2:3" x14ac:dyDescent="0.25">
      <c r="B3037" s="206">
        <v>41892.833333333336</v>
      </c>
      <c r="C3037" s="85">
        <v>5.87</v>
      </c>
    </row>
    <row r="3038" spans="2:3" x14ac:dyDescent="0.25">
      <c r="B3038" s="206">
        <v>41892.916666666664</v>
      </c>
      <c r="C3038" s="85">
        <v>5.85</v>
      </c>
    </row>
    <row r="3039" spans="2:3" x14ac:dyDescent="0.25">
      <c r="B3039" s="206">
        <v>41893</v>
      </c>
      <c r="C3039" s="85">
        <v>5.85</v>
      </c>
    </row>
    <row r="3040" spans="2:3" x14ac:dyDescent="0.25">
      <c r="B3040" s="206">
        <v>41893.083333333336</v>
      </c>
      <c r="C3040" s="85">
        <v>5.85</v>
      </c>
    </row>
    <row r="3041" spans="2:3" x14ac:dyDescent="0.25">
      <c r="B3041" s="206">
        <v>41893.166666666664</v>
      </c>
      <c r="C3041" s="85">
        <v>5.86</v>
      </c>
    </row>
    <row r="3042" spans="2:3" x14ac:dyDescent="0.25">
      <c r="B3042" s="206">
        <v>41893.25</v>
      </c>
      <c r="C3042" s="85">
        <v>5.86</v>
      </c>
    </row>
    <row r="3043" spans="2:3" x14ac:dyDescent="0.25">
      <c r="B3043" s="206">
        <v>41893.333333333336</v>
      </c>
      <c r="C3043" s="85">
        <v>5.86</v>
      </c>
    </row>
    <row r="3044" spans="2:3" x14ac:dyDescent="0.25">
      <c r="B3044" s="206">
        <v>41893.416666666664</v>
      </c>
      <c r="C3044" s="85">
        <v>5.87</v>
      </c>
    </row>
    <row r="3045" spans="2:3" x14ac:dyDescent="0.25">
      <c r="B3045" s="206">
        <v>41893.5</v>
      </c>
      <c r="C3045" s="85">
        <v>5.87</v>
      </c>
    </row>
    <row r="3046" spans="2:3" x14ac:dyDescent="0.25">
      <c r="B3046" s="206">
        <v>41893.583333333336</v>
      </c>
      <c r="C3046" s="85">
        <v>5.88</v>
      </c>
    </row>
    <row r="3047" spans="2:3" x14ac:dyDescent="0.25">
      <c r="B3047" s="206">
        <v>41893.666666666664</v>
      </c>
      <c r="C3047" s="85">
        <v>5.88</v>
      </c>
    </row>
    <row r="3048" spans="2:3" x14ac:dyDescent="0.25">
      <c r="B3048" s="206">
        <v>41893.75</v>
      </c>
      <c r="C3048" s="85">
        <v>5.88</v>
      </c>
    </row>
    <row r="3049" spans="2:3" x14ac:dyDescent="0.25">
      <c r="B3049" s="206">
        <v>41893.833333333336</v>
      </c>
      <c r="C3049" s="85">
        <v>5.88</v>
      </c>
    </row>
    <row r="3050" spans="2:3" x14ac:dyDescent="0.25">
      <c r="B3050" s="206">
        <v>41893.916666666664</v>
      </c>
      <c r="C3050" s="85">
        <v>5.88</v>
      </c>
    </row>
    <row r="3051" spans="2:3" x14ac:dyDescent="0.25">
      <c r="B3051" s="206">
        <v>41894</v>
      </c>
      <c r="C3051" s="85">
        <v>5.88</v>
      </c>
    </row>
    <row r="3052" spans="2:3" x14ac:dyDescent="0.25">
      <c r="B3052" s="206">
        <v>41894.083333333336</v>
      </c>
      <c r="C3052" s="85">
        <v>5.87</v>
      </c>
    </row>
    <row r="3053" spans="2:3" x14ac:dyDescent="0.25">
      <c r="B3053" s="206">
        <v>41894.166666666664</v>
      </c>
      <c r="C3053" s="85">
        <v>5.87</v>
      </c>
    </row>
    <row r="3054" spans="2:3" x14ac:dyDescent="0.25">
      <c r="B3054" s="206">
        <v>41894.25</v>
      </c>
      <c r="C3054" s="85">
        <v>5.87</v>
      </c>
    </row>
    <row r="3055" spans="2:3" x14ac:dyDescent="0.25">
      <c r="B3055" s="206">
        <v>41894.333333333336</v>
      </c>
      <c r="C3055" s="85">
        <v>5.86</v>
      </c>
    </row>
    <row r="3056" spans="2:3" x14ac:dyDescent="0.25">
      <c r="B3056" s="206">
        <v>41894.416666666664</v>
      </c>
      <c r="C3056" s="85">
        <v>5.87</v>
      </c>
    </row>
    <row r="3057" spans="2:3" x14ac:dyDescent="0.25">
      <c r="B3057" s="206">
        <v>41894.5</v>
      </c>
      <c r="C3057" s="85">
        <v>5.85</v>
      </c>
    </row>
    <row r="3058" spans="2:3" x14ac:dyDescent="0.25">
      <c r="B3058" s="206">
        <v>41894.583333333336</v>
      </c>
      <c r="C3058" s="85">
        <v>5.85</v>
      </c>
    </row>
    <row r="3059" spans="2:3" x14ac:dyDescent="0.25">
      <c r="B3059" s="206">
        <v>41894.666666666664</v>
      </c>
      <c r="C3059" s="85">
        <v>5.85</v>
      </c>
    </row>
    <row r="3060" spans="2:3" x14ac:dyDescent="0.25">
      <c r="B3060" s="206">
        <v>41894.75</v>
      </c>
      <c r="C3060" s="85">
        <v>5.86</v>
      </c>
    </row>
    <row r="3061" spans="2:3" x14ac:dyDescent="0.25">
      <c r="B3061" s="206">
        <v>41894.833333333336</v>
      </c>
      <c r="C3061" s="85">
        <v>5.86</v>
      </c>
    </row>
    <row r="3062" spans="2:3" x14ac:dyDescent="0.25">
      <c r="B3062" s="206">
        <v>41894.916666666664</v>
      </c>
      <c r="C3062" s="85">
        <v>5.86</v>
      </c>
    </row>
    <row r="3063" spans="2:3" x14ac:dyDescent="0.25">
      <c r="B3063" s="206">
        <v>41895</v>
      </c>
      <c r="C3063" s="85">
        <v>5.87</v>
      </c>
    </row>
    <row r="3064" spans="2:3" x14ac:dyDescent="0.25">
      <c r="B3064" s="206">
        <v>41895.083333333336</v>
      </c>
      <c r="C3064" s="85">
        <v>5.86</v>
      </c>
    </row>
    <row r="3065" spans="2:3" x14ac:dyDescent="0.25">
      <c r="B3065" s="206">
        <v>41895.166666666664</v>
      </c>
      <c r="C3065" s="85">
        <v>5.86</v>
      </c>
    </row>
    <row r="3066" spans="2:3" x14ac:dyDescent="0.25">
      <c r="B3066" s="206">
        <v>41895.25</v>
      </c>
      <c r="C3066" s="85">
        <v>5.86</v>
      </c>
    </row>
    <row r="3067" spans="2:3" x14ac:dyDescent="0.25">
      <c r="B3067" s="206">
        <v>41895.333333333336</v>
      </c>
      <c r="C3067" s="85">
        <v>5.86</v>
      </c>
    </row>
    <row r="3068" spans="2:3" x14ac:dyDescent="0.25">
      <c r="B3068" s="206">
        <v>41895.416666666664</v>
      </c>
      <c r="C3068" s="85">
        <v>5.86</v>
      </c>
    </row>
    <row r="3069" spans="2:3" x14ac:dyDescent="0.25">
      <c r="B3069" s="206">
        <v>41895.5</v>
      </c>
      <c r="C3069" s="85">
        <v>5.86</v>
      </c>
    </row>
    <row r="3070" spans="2:3" x14ac:dyDescent="0.25">
      <c r="B3070" s="206">
        <v>41895.583333333336</v>
      </c>
      <c r="C3070" s="85">
        <v>5.86</v>
      </c>
    </row>
    <row r="3071" spans="2:3" x14ac:dyDescent="0.25">
      <c r="B3071" s="206">
        <v>41895.666666666664</v>
      </c>
      <c r="C3071" s="85">
        <v>5.87</v>
      </c>
    </row>
    <row r="3072" spans="2:3" x14ac:dyDescent="0.25">
      <c r="B3072" s="206">
        <v>41895.75</v>
      </c>
      <c r="C3072" s="85">
        <v>5.86</v>
      </c>
    </row>
    <row r="3073" spans="2:3" x14ac:dyDescent="0.25">
      <c r="B3073" s="206">
        <v>41895.833333333336</v>
      </c>
      <c r="C3073" s="85">
        <v>5.86</v>
      </c>
    </row>
    <row r="3074" spans="2:3" x14ac:dyDescent="0.25">
      <c r="B3074" s="206">
        <v>41895.916666666664</v>
      </c>
      <c r="C3074" s="85">
        <v>5.86</v>
      </c>
    </row>
    <row r="3075" spans="2:3" x14ac:dyDescent="0.25">
      <c r="B3075" s="206">
        <v>41896</v>
      </c>
      <c r="C3075" s="85">
        <v>5.86</v>
      </c>
    </row>
    <row r="3076" spans="2:3" x14ac:dyDescent="0.25">
      <c r="B3076" s="206">
        <v>41896.083333333336</v>
      </c>
      <c r="C3076" s="85">
        <v>5.86</v>
      </c>
    </row>
    <row r="3077" spans="2:3" x14ac:dyDescent="0.25">
      <c r="B3077" s="206">
        <v>41896.166666666664</v>
      </c>
      <c r="C3077" s="85">
        <v>5.86</v>
      </c>
    </row>
    <row r="3078" spans="2:3" x14ac:dyDescent="0.25">
      <c r="B3078" s="206">
        <v>41896.25</v>
      </c>
      <c r="C3078" s="85">
        <v>5.86</v>
      </c>
    </row>
    <row r="3079" spans="2:3" x14ac:dyDescent="0.25">
      <c r="B3079" s="206">
        <v>41896.333333333336</v>
      </c>
      <c r="C3079" s="85">
        <v>5.9</v>
      </c>
    </row>
    <row r="3080" spans="2:3" x14ac:dyDescent="0.25">
      <c r="B3080" s="206">
        <v>41896.416666666664</v>
      </c>
      <c r="C3080" s="85">
        <v>5.9</v>
      </c>
    </row>
    <row r="3081" spans="2:3" x14ac:dyDescent="0.25">
      <c r="B3081" s="206">
        <v>41896.5</v>
      </c>
      <c r="C3081" s="85">
        <v>5.9</v>
      </c>
    </row>
    <row r="3082" spans="2:3" x14ac:dyDescent="0.25">
      <c r="B3082" s="206">
        <v>41896.583333333336</v>
      </c>
      <c r="C3082" s="85">
        <v>5.9</v>
      </c>
    </row>
    <row r="3083" spans="2:3" x14ac:dyDescent="0.25">
      <c r="B3083" s="206">
        <v>41896.666666666664</v>
      </c>
      <c r="C3083" s="85">
        <v>5.91</v>
      </c>
    </row>
    <row r="3084" spans="2:3" x14ac:dyDescent="0.25">
      <c r="B3084" s="206">
        <v>41896.75</v>
      </c>
      <c r="C3084" s="85">
        <v>5.91</v>
      </c>
    </row>
    <row r="3085" spans="2:3" x14ac:dyDescent="0.25">
      <c r="B3085" s="206">
        <v>41896.833333333336</v>
      </c>
      <c r="C3085" s="85">
        <v>5.92</v>
      </c>
    </row>
    <row r="3086" spans="2:3" x14ac:dyDescent="0.25">
      <c r="B3086" s="206">
        <v>41896.916666666664</v>
      </c>
      <c r="C3086" s="85">
        <v>5.93</v>
      </c>
    </row>
    <row r="3087" spans="2:3" x14ac:dyDescent="0.25">
      <c r="B3087" s="206">
        <v>41897</v>
      </c>
      <c r="C3087" s="85">
        <v>5.93</v>
      </c>
    </row>
    <row r="3088" spans="2:3" x14ac:dyDescent="0.25">
      <c r="B3088" s="206">
        <v>41897.083333333336</v>
      </c>
      <c r="C3088" s="85">
        <v>5.9</v>
      </c>
    </row>
    <row r="3089" spans="2:5" x14ac:dyDescent="0.25">
      <c r="B3089" s="206">
        <v>41897.166666666664</v>
      </c>
      <c r="C3089" s="85">
        <v>5.92</v>
      </c>
    </row>
    <row r="3090" spans="2:5" x14ac:dyDescent="0.25">
      <c r="B3090" s="206">
        <v>41897.25</v>
      </c>
      <c r="C3090" s="85">
        <v>5.96</v>
      </c>
    </row>
    <row r="3091" spans="2:5" x14ac:dyDescent="0.25">
      <c r="B3091" s="206">
        <v>41897.333333333336</v>
      </c>
      <c r="C3091" s="85">
        <v>5.97</v>
      </c>
    </row>
    <row r="3092" spans="2:5" x14ac:dyDescent="0.25">
      <c r="B3092" s="206">
        <v>41897.416666666664</v>
      </c>
      <c r="C3092" s="85">
        <v>5.99</v>
      </c>
    </row>
    <row r="3093" spans="2:5" x14ac:dyDescent="0.25">
      <c r="B3093" s="206">
        <v>41897.5</v>
      </c>
      <c r="C3093" s="85">
        <v>5.99</v>
      </c>
    </row>
    <row r="3094" spans="2:5" x14ac:dyDescent="0.25">
      <c r="B3094" s="206">
        <v>41897.583333333336</v>
      </c>
      <c r="C3094" s="85">
        <v>6</v>
      </c>
      <c r="E3094" s="76">
        <v>6</v>
      </c>
    </row>
    <row r="3095" spans="2:5" x14ac:dyDescent="0.25">
      <c r="B3095" s="206">
        <v>41897.666666666664</v>
      </c>
      <c r="C3095" s="85">
        <v>5.95</v>
      </c>
    </row>
    <row r="3096" spans="2:5" x14ac:dyDescent="0.25">
      <c r="B3096" s="206">
        <v>41897.75</v>
      </c>
      <c r="C3096" s="85">
        <v>5.96</v>
      </c>
    </row>
    <row r="3097" spans="2:5" x14ac:dyDescent="0.25">
      <c r="B3097" s="206">
        <v>41897.833333333336</v>
      </c>
      <c r="C3097" s="85">
        <v>5.96</v>
      </c>
    </row>
    <row r="3098" spans="2:5" x14ac:dyDescent="0.25">
      <c r="B3098" s="206">
        <v>41897.916666666664</v>
      </c>
      <c r="C3098" s="85">
        <v>5.95</v>
      </c>
    </row>
    <row r="3099" spans="2:5" x14ac:dyDescent="0.25">
      <c r="B3099" s="206">
        <v>41898</v>
      </c>
      <c r="C3099" s="85">
        <v>5.95</v>
      </c>
    </row>
    <row r="3100" spans="2:5" x14ac:dyDescent="0.25">
      <c r="B3100" s="206">
        <v>41898.083333333336</v>
      </c>
      <c r="C3100" s="85">
        <v>5.95</v>
      </c>
    </row>
    <row r="3101" spans="2:5" x14ac:dyDescent="0.25">
      <c r="B3101" s="206">
        <v>41898.166666666664</v>
      </c>
      <c r="C3101" s="85">
        <v>5.95</v>
      </c>
    </row>
    <row r="3102" spans="2:5" x14ac:dyDescent="0.25">
      <c r="B3102" s="206">
        <v>41898.25</v>
      </c>
      <c r="C3102" s="85">
        <v>5.95</v>
      </c>
    </row>
    <row r="3103" spans="2:5" x14ac:dyDescent="0.25">
      <c r="B3103" s="206">
        <v>41898.333333333336</v>
      </c>
      <c r="C3103" s="85">
        <v>5.95</v>
      </c>
    </row>
    <row r="3104" spans="2:5" x14ac:dyDescent="0.25">
      <c r="B3104" s="206">
        <v>41898.416666666664</v>
      </c>
      <c r="C3104" s="85">
        <v>5.95</v>
      </c>
    </row>
    <row r="3105" spans="2:3" x14ac:dyDescent="0.25">
      <c r="B3105" s="206">
        <v>41898.5</v>
      </c>
      <c r="C3105" s="85">
        <v>5.95</v>
      </c>
    </row>
    <row r="3106" spans="2:3" x14ac:dyDescent="0.25">
      <c r="B3106" s="206">
        <v>41898.583333333336</v>
      </c>
      <c r="C3106" s="85">
        <v>5.95</v>
      </c>
    </row>
    <row r="3107" spans="2:3" x14ac:dyDescent="0.25">
      <c r="B3107" s="206">
        <v>41898.666666666664</v>
      </c>
      <c r="C3107" s="85">
        <v>5.95</v>
      </c>
    </row>
    <row r="3108" spans="2:3" x14ac:dyDescent="0.25">
      <c r="B3108" s="206">
        <v>41898.75</v>
      </c>
      <c r="C3108" s="85">
        <v>5.95</v>
      </c>
    </row>
    <row r="3109" spans="2:3" x14ac:dyDescent="0.25">
      <c r="B3109" s="206">
        <v>41898.833333333336</v>
      </c>
      <c r="C3109" s="85">
        <v>5.95</v>
      </c>
    </row>
    <row r="3110" spans="2:3" x14ac:dyDescent="0.25">
      <c r="B3110" s="206">
        <v>41898.916666666664</v>
      </c>
      <c r="C3110" s="85">
        <v>5.95</v>
      </c>
    </row>
    <row r="3111" spans="2:3" x14ac:dyDescent="0.25">
      <c r="B3111" s="206">
        <v>41899</v>
      </c>
      <c r="C3111" s="85">
        <v>5.95</v>
      </c>
    </row>
    <row r="3112" spans="2:3" x14ac:dyDescent="0.25">
      <c r="B3112" s="206">
        <v>41899.083333333336</v>
      </c>
      <c r="C3112" s="85">
        <v>5.95</v>
      </c>
    </row>
    <row r="3113" spans="2:3" x14ac:dyDescent="0.25">
      <c r="B3113" s="206">
        <v>41899.166666666664</v>
      </c>
      <c r="C3113" s="85">
        <v>5.95</v>
      </c>
    </row>
    <row r="3114" spans="2:3" x14ac:dyDescent="0.25">
      <c r="B3114" s="206">
        <v>41899.25</v>
      </c>
      <c r="C3114" s="85">
        <v>5.95</v>
      </c>
    </row>
    <row r="3115" spans="2:3" x14ac:dyDescent="0.25">
      <c r="B3115" s="206">
        <v>41899.333333333336</v>
      </c>
      <c r="C3115" s="85">
        <v>5.88</v>
      </c>
    </row>
    <row r="3116" spans="2:3" x14ac:dyDescent="0.25">
      <c r="B3116" s="206">
        <v>41899.416666666664</v>
      </c>
      <c r="C3116" s="85">
        <v>5.89</v>
      </c>
    </row>
    <row r="3117" spans="2:3" x14ac:dyDescent="0.25">
      <c r="B3117" s="206">
        <v>41899.5</v>
      </c>
      <c r="C3117" s="85">
        <v>5.94</v>
      </c>
    </row>
    <row r="3118" spans="2:3" x14ac:dyDescent="0.25">
      <c r="B3118" s="206">
        <v>41899.583333333336</v>
      </c>
      <c r="C3118" s="85">
        <v>5.94</v>
      </c>
    </row>
    <row r="3119" spans="2:3" x14ac:dyDescent="0.25">
      <c r="B3119" s="206">
        <v>41899.666666666664</v>
      </c>
      <c r="C3119" s="85">
        <v>5.93</v>
      </c>
    </row>
    <row r="3120" spans="2:3" x14ac:dyDescent="0.25">
      <c r="B3120" s="206">
        <v>41899.75</v>
      </c>
      <c r="C3120" s="85">
        <v>5.93</v>
      </c>
    </row>
    <row r="3121" spans="2:3" x14ac:dyDescent="0.25">
      <c r="B3121" s="206">
        <v>41899.833333333336</v>
      </c>
      <c r="C3121" s="85">
        <v>5.93</v>
      </c>
    </row>
    <row r="3122" spans="2:3" x14ac:dyDescent="0.25">
      <c r="B3122" s="206">
        <v>41899.916666666664</v>
      </c>
      <c r="C3122" s="85">
        <v>5.93</v>
      </c>
    </row>
    <row r="3123" spans="2:3" x14ac:dyDescent="0.25">
      <c r="B3123" s="206">
        <v>41900</v>
      </c>
      <c r="C3123" s="85">
        <v>5.93</v>
      </c>
    </row>
    <row r="3124" spans="2:3" x14ac:dyDescent="0.25">
      <c r="B3124" s="206">
        <v>41900.083333333336</v>
      </c>
      <c r="C3124" s="85">
        <v>5.93</v>
      </c>
    </row>
    <row r="3125" spans="2:3" x14ac:dyDescent="0.25">
      <c r="B3125" s="206">
        <v>41900.166666666664</v>
      </c>
      <c r="C3125" s="85">
        <v>5.93</v>
      </c>
    </row>
    <row r="3126" spans="2:3" x14ac:dyDescent="0.25">
      <c r="B3126" s="206">
        <v>41900.25</v>
      </c>
      <c r="C3126" s="85">
        <v>5.88</v>
      </c>
    </row>
    <row r="3127" spans="2:3" x14ac:dyDescent="0.25">
      <c r="B3127" s="206">
        <v>41900.333333333336</v>
      </c>
      <c r="C3127" s="85">
        <v>5.86</v>
      </c>
    </row>
    <row r="3128" spans="2:3" x14ac:dyDescent="0.25">
      <c r="B3128" s="206">
        <v>41900.416666666664</v>
      </c>
      <c r="C3128" s="85">
        <v>5.86</v>
      </c>
    </row>
    <row r="3129" spans="2:3" x14ac:dyDescent="0.25">
      <c r="B3129" s="206">
        <v>41900.5</v>
      </c>
      <c r="C3129" s="85">
        <v>5.84</v>
      </c>
    </row>
    <row r="3130" spans="2:3" x14ac:dyDescent="0.25">
      <c r="B3130" s="206">
        <v>41900.583333333336</v>
      </c>
      <c r="C3130" s="85">
        <v>5.83</v>
      </c>
    </row>
    <row r="3131" spans="2:3" x14ac:dyDescent="0.25">
      <c r="B3131" s="206">
        <v>41900.666666666664</v>
      </c>
      <c r="C3131" s="85">
        <v>5.8</v>
      </c>
    </row>
    <row r="3132" spans="2:3" x14ac:dyDescent="0.25">
      <c r="B3132" s="206">
        <v>41900.75</v>
      </c>
      <c r="C3132" s="85">
        <v>5.79</v>
      </c>
    </row>
    <row r="3133" spans="2:3" x14ac:dyDescent="0.25">
      <c r="B3133" s="206">
        <v>41900.833333333336</v>
      </c>
      <c r="C3133" s="85">
        <v>5.82</v>
      </c>
    </row>
    <row r="3134" spans="2:3" x14ac:dyDescent="0.25">
      <c r="B3134" s="206">
        <v>41900.916666666664</v>
      </c>
      <c r="C3134" s="85">
        <v>5.81</v>
      </c>
    </row>
    <row r="3135" spans="2:3" x14ac:dyDescent="0.25">
      <c r="B3135" s="206">
        <v>41901</v>
      </c>
      <c r="C3135" s="85">
        <v>5.8</v>
      </c>
    </row>
    <row r="3136" spans="2:3" x14ac:dyDescent="0.25">
      <c r="B3136" s="206">
        <v>41901.083333333336</v>
      </c>
      <c r="C3136" s="85">
        <v>5.79</v>
      </c>
    </row>
    <row r="3137" spans="2:3" x14ac:dyDescent="0.25">
      <c r="B3137" s="206">
        <v>41901.166666666664</v>
      </c>
      <c r="C3137" s="85">
        <v>5.78</v>
      </c>
    </row>
    <row r="3138" spans="2:3" x14ac:dyDescent="0.25">
      <c r="B3138" s="206">
        <v>41901.25</v>
      </c>
      <c r="C3138" s="85">
        <v>5.77</v>
      </c>
    </row>
    <row r="3139" spans="2:3" x14ac:dyDescent="0.25">
      <c r="B3139" s="206">
        <v>41901.333333333336</v>
      </c>
      <c r="C3139" s="85">
        <v>5.77</v>
      </c>
    </row>
    <row r="3140" spans="2:3" x14ac:dyDescent="0.25">
      <c r="B3140" s="206">
        <v>41901.416666666664</v>
      </c>
      <c r="C3140" s="85">
        <v>5.76</v>
      </c>
    </row>
    <row r="3141" spans="2:3" x14ac:dyDescent="0.25">
      <c r="B3141" s="206">
        <v>41901.5</v>
      </c>
      <c r="C3141" s="85">
        <v>5.73</v>
      </c>
    </row>
    <row r="3142" spans="2:3" x14ac:dyDescent="0.25">
      <c r="B3142" s="206">
        <v>41901.583333333336</v>
      </c>
      <c r="C3142" s="85">
        <v>5.73</v>
      </c>
    </row>
    <row r="3143" spans="2:3" x14ac:dyDescent="0.25">
      <c r="B3143" s="206">
        <v>41901.666666666664</v>
      </c>
      <c r="C3143" s="85">
        <v>5.71</v>
      </c>
    </row>
    <row r="3144" spans="2:3" x14ac:dyDescent="0.25">
      <c r="B3144" s="206">
        <v>41901.75</v>
      </c>
      <c r="C3144" s="85">
        <v>5.7</v>
      </c>
    </row>
    <row r="3145" spans="2:3" x14ac:dyDescent="0.25">
      <c r="B3145" s="206">
        <v>41901.833333333336</v>
      </c>
      <c r="C3145" s="85">
        <v>5.7</v>
      </c>
    </row>
    <row r="3146" spans="2:3" x14ac:dyDescent="0.25">
      <c r="B3146" s="206">
        <v>41901.916666666664</v>
      </c>
      <c r="C3146" s="85">
        <v>5.68</v>
      </c>
    </row>
    <row r="3147" spans="2:3" x14ac:dyDescent="0.25">
      <c r="B3147" s="206">
        <v>41902</v>
      </c>
      <c r="C3147" s="85">
        <v>5.68</v>
      </c>
    </row>
    <row r="3148" spans="2:3" x14ac:dyDescent="0.25">
      <c r="B3148" s="206">
        <v>41902.083333333336</v>
      </c>
      <c r="C3148" s="85">
        <v>5.68</v>
      </c>
    </row>
    <row r="3149" spans="2:3" x14ac:dyDescent="0.25">
      <c r="B3149" s="206">
        <v>41902.166666666664</v>
      </c>
      <c r="C3149" s="85">
        <v>5.68</v>
      </c>
    </row>
    <row r="3150" spans="2:3" x14ac:dyDescent="0.25">
      <c r="B3150" s="206">
        <v>41902.25</v>
      </c>
      <c r="C3150" s="85">
        <v>5.68</v>
      </c>
    </row>
    <row r="3151" spans="2:3" x14ac:dyDescent="0.25">
      <c r="B3151" s="206">
        <v>41902.333333333336</v>
      </c>
      <c r="C3151" s="85">
        <v>5.68</v>
      </c>
    </row>
    <row r="3152" spans="2:3" x14ac:dyDescent="0.25">
      <c r="B3152" s="206">
        <v>41902.416666666664</v>
      </c>
      <c r="C3152" s="85">
        <v>5.67</v>
      </c>
    </row>
    <row r="3153" spans="2:4" x14ac:dyDescent="0.25">
      <c r="B3153" s="206">
        <v>41902.5</v>
      </c>
      <c r="C3153" s="85">
        <v>5.66</v>
      </c>
    </row>
    <row r="3154" spans="2:4" x14ac:dyDescent="0.25">
      <c r="B3154" s="206">
        <v>41902.583333333336</v>
      </c>
      <c r="C3154" s="85">
        <v>5.66</v>
      </c>
    </row>
    <row r="3155" spans="2:4" x14ac:dyDescent="0.25">
      <c r="B3155" s="206">
        <v>41902.666666666664</v>
      </c>
      <c r="C3155" s="85">
        <v>5.64</v>
      </c>
    </row>
    <row r="3156" spans="2:4" x14ac:dyDescent="0.25">
      <c r="B3156" s="206">
        <v>41902.75</v>
      </c>
      <c r="C3156" s="85">
        <v>5.62</v>
      </c>
    </row>
    <row r="3157" spans="2:4" x14ac:dyDescent="0.25">
      <c r="B3157" s="206">
        <v>41902.833333333336</v>
      </c>
      <c r="C3157" s="85">
        <v>5.61</v>
      </c>
      <c r="D3157" s="76">
        <v>5.61</v>
      </c>
    </row>
    <row r="3158" spans="2:4" x14ac:dyDescent="0.25">
      <c r="B3158" s="206">
        <v>41902.916666666664</v>
      </c>
      <c r="C3158" s="85">
        <v>5.61</v>
      </c>
    </row>
    <row r="3159" spans="2:4" x14ac:dyDescent="0.25">
      <c r="B3159" s="206">
        <v>41903</v>
      </c>
      <c r="C3159" s="85">
        <v>5.62</v>
      </c>
    </row>
    <row r="3160" spans="2:4" x14ac:dyDescent="0.25">
      <c r="B3160" s="206">
        <v>41903.083333333336</v>
      </c>
      <c r="C3160" s="85">
        <v>5.62</v>
      </c>
    </row>
    <row r="3161" spans="2:4" x14ac:dyDescent="0.25">
      <c r="B3161" s="206">
        <v>41903.166666666664</v>
      </c>
      <c r="C3161" s="85">
        <v>5.63</v>
      </c>
    </row>
    <row r="3162" spans="2:4" x14ac:dyDescent="0.25">
      <c r="B3162" s="206">
        <v>41903.25</v>
      </c>
      <c r="C3162" s="85">
        <v>5.63</v>
      </c>
    </row>
    <row r="3163" spans="2:4" x14ac:dyDescent="0.25">
      <c r="B3163" s="206">
        <v>41903.333333333336</v>
      </c>
      <c r="C3163" s="85">
        <v>5.65</v>
      </c>
    </row>
    <row r="3164" spans="2:4" x14ac:dyDescent="0.25">
      <c r="B3164" s="206">
        <v>41903.416666666664</v>
      </c>
      <c r="C3164" s="85">
        <v>5.66</v>
      </c>
    </row>
    <row r="3165" spans="2:4" x14ac:dyDescent="0.25">
      <c r="B3165" s="206">
        <v>41903.5</v>
      </c>
      <c r="C3165" s="85">
        <v>5.66</v>
      </c>
    </row>
    <row r="3166" spans="2:4" x14ac:dyDescent="0.25">
      <c r="B3166" s="206">
        <v>41903.583333333336</v>
      </c>
      <c r="C3166" s="85">
        <v>5.67</v>
      </c>
    </row>
    <row r="3167" spans="2:4" x14ac:dyDescent="0.25">
      <c r="B3167" s="206">
        <v>41903.666666666664</v>
      </c>
      <c r="C3167" s="85">
        <v>5.67</v>
      </c>
    </row>
    <row r="3168" spans="2:4" x14ac:dyDescent="0.25">
      <c r="B3168" s="206">
        <v>41903.75</v>
      </c>
      <c r="C3168" s="85">
        <v>5.65</v>
      </c>
    </row>
    <row r="3169" spans="2:3" x14ac:dyDescent="0.25">
      <c r="B3169" s="206">
        <v>41903.833333333336</v>
      </c>
      <c r="C3169" s="85">
        <v>5.66</v>
      </c>
    </row>
    <row r="3170" spans="2:3" x14ac:dyDescent="0.25">
      <c r="B3170" s="206">
        <v>41903.916666666664</v>
      </c>
      <c r="C3170" s="85">
        <v>5.68</v>
      </c>
    </row>
    <row r="3171" spans="2:3" x14ac:dyDescent="0.25">
      <c r="B3171" s="206">
        <v>41904</v>
      </c>
      <c r="C3171" s="85">
        <v>5.68</v>
      </c>
    </row>
    <row r="3172" spans="2:3" x14ac:dyDescent="0.25">
      <c r="B3172" s="206">
        <v>41904.083333333336</v>
      </c>
      <c r="C3172" s="85">
        <v>5.68</v>
      </c>
    </row>
    <row r="3173" spans="2:3" x14ac:dyDescent="0.25">
      <c r="B3173" s="206">
        <v>41904.166666666664</v>
      </c>
      <c r="C3173" s="85">
        <v>5.69</v>
      </c>
    </row>
    <row r="3174" spans="2:3" x14ac:dyDescent="0.25">
      <c r="B3174" s="206">
        <v>41904.25</v>
      </c>
      <c r="C3174" s="85">
        <v>5.69</v>
      </c>
    </row>
    <row r="3175" spans="2:3" x14ac:dyDescent="0.25">
      <c r="B3175" s="206">
        <v>41904.333333333336</v>
      </c>
      <c r="C3175" s="85">
        <v>5.69</v>
      </c>
    </row>
    <row r="3176" spans="2:3" x14ac:dyDescent="0.25">
      <c r="B3176" s="206">
        <v>41904.416666666664</v>
      </c>
      <c r="C3176" s="85">
        <v>5.7</v>
      </c>
    </row>
    <row r="3177" spans="2:3" x14ac:dyDescent="0.25">
      <c r="B3177" s="206">
        <v>41904.5</v>
      </c>
      <c r="C3177" s="85">
        <v>5.83</v>
      </c>
    </row>
    <row r="3178" spans="2:3" x14ac:dyDescent="0.25">
      <c r="B3178" s="206">
        <v>41904.583333333336</v>
      </c>
      <c r="C3178" s="85">
        <v>5.87</v>
      </c>
    </row>
    <row r="3179" spans="2:3" x14ac:dyDescent="0.25">
      <c r="B3179" s="206">
        <v>41904.666666666664</v>
      </c>
      <c r="C3179" s="85">
        <v>5.89</v>
      </c>
    </row>
    <row r="3180" spans="2:3" x14ac:dyDescent="0.25">
      <c r="B3180" s="206">
        <v>41904.75</v>
      </c>
      <c r="C3180" s="85">
        <v>5.91</v>
      </c>
    </row>
    <row r="3181" spans="2:3" x14ac:dyDescent="0.25">
      <c r="B3181" s="206">
        <v>41904.833333333336</v>
      </c>
      <c r="C3181" s="85">
        <v>5.92</v>
      </c>
    </row>
    <row r="3182" spans="2:3" x14ac:dyDescent="0.25">
      <c r="B3182" s="206">
        <v>41904.916666666664</v>
      </c>
      <c r="C3182" s="85">
        <v>5.93</v>
      </c>
    </row>
    <row r="3183" spans="2:3" x14ac:dyDescent="0.25">
      <c r="B3183" s="206">
        <v>41905</v>
      </c>
      <c r="C3183" s="85">
        <v>5.93</v>
      </c>
    </row>
    <row r="3184" spans="2:3" x14ac:dyDescent="0.25">
      <c r="B3184" s="206">
        <v>41905.083333333336</v>
      </c>
      <c r="C3184" s="85">
        <v>5.93</v>
      </c>
    </row>
    <row r="3185" spans="2:5" x14ac:dyDescent="0.25">
      <c r="B3185" s="206">
        <v>41905.166666666664</v>
      </c>
      <c r="C3185" s="85">
        <v>5.94</v>
      </c>
    </row>
    <row r="3186" spans="2:5" x14ac:dyDescent="0.25">
      <c r="B3186" s="206">
        <v>41905.25</v>
      </c>
      <c r="C3186" s="85">
        <v>5.94</v>
      </c>
    </row>
    <row r="3187" spans="2:5" x14ac:dyDescent="0.25">
      <c r="B3187" s="206">
        <v>41905.333333333336</v>
      </c>
      <c r="C3187" s="85">
        <v>5.95</v>
      </c>
      <c r="E3187" s="76">
        <v>5.95</v>
      </c>
    </row>
    <row r="3188" spans="2:5" x14ac:dyDescent="0.25">
      <c r="B3188" s="206">
        <v>41905.416666666664</v>
      </c>
      <c r="C3188" s="85">
        <v>5.88</v>
      </c>
    </row>
    <row r="3189" spans="2:5" x14ac:dyDescent="0.25">
      <c r="B3189" s="206">
        <v>41905.5</v>
      </c>
      <c r="C3189" s="85">
        <v>5.83</v>
      </c>
      <c r="D3189" s="76">
        <v>5.83</v>
      </c>
    </row>
    <row r="3190" spans="2:5" x14ac:dyDescent="0.25">
      <c r="B3190" s="206">
        <v>41905.583333333336</v>
      </c>
      <c r="C3190" s="85">
        <v>5.83</v>
      </c>
    </row>
    <row r="3191" spans="2:5" x14ac:dyDescent="0.25">
      <c r="B3191" s="206">
        <v>41905.666666666664</v>
      </c>
      <c r="C3191" s="85">
        <v>5.83</v>
      </c>
    </row>
    <row r="3192" spans="2:5" x14ac:dyDescent="0.25">
      <c r="B3192" s="206">
        <v>41905.75</v>
      </c>
      <c r="C3192" s="85">
        <v>5.83</v>
      </c>
    </row>
    <row r="3193" spans="2:5" x14ac:dyDescent="0.25">
      <c r="B3193" s="206">
        <v>41905.833333333336</v>
      </c>
      <c r="C3193" s="85">
        <v>5.83</v>
      </c>
    </row>
    <row r="3194" spans="2:5" x14ac:dyDescent="0.25">
      <c r="B3194" s="206">
        <v>41905.916666666664</v>
      </c>
      <c r="C3194" s="85">
        <v>5.83</v>
      </c>
    </row>
    <row r="3195" spans="2:5" x14ac:dyDescent="0.25">
      <c r="B3195" s="206">
        <v>41906</v>
      </c>
      <c r="C3195" s="85">
        <v>5.83</v>
      </c>
    </row>
    <row r="3196" spans="2:5" x14ac:dyDescent="0.25">
      <c r="B3196" s="206">
        <v>41906.083333333336</v>
      </c>
      <c r="C3196" s="85">
        <v>5.83</v>
      </c>
    </row>
    <row r="3197" spans="2:5" x14ac:dyDescent="0.25">
      <c r="B3197" s="206">
        <v>41906.166666666664</v>
      </c>
      <c r="C3197" s="85">
        <v>5.83</v>
      </c>
    </row>
    <row r="3198" spans="2:5" x14ac:dyDescent="0.25">
      <c r="B3198" s="206">
        <v>41906.25</v>
      </c>
      <c r="C3198" s="85">
        <v>5.83</v>
      </c>
    </row>
    <row r="3199" spans="2:5" x14ac:dyDescent="0.25">
      <c r="B3199" s="206">
        <v>41906.333333333336</v>
      </c>
      <c r="C3199" s="85">
        <v>5.83</v>
      </c>
    </row>
    <row r="3200" spans="2:5" x14ac:dyDescent="0.25">
      <c r="B3200" s="206">
        <v>41906.416666666664</v>
      </c>
      <c r="C3200" s="85">
        <v>5.83</v>
      </c>
    </row>
    <row r="3201" spans="2:5" x14ac:dyDescent="0.25">
      <c r="B3201" s="206">
        <v>41906.5</v>
      </c>
      <c r="C3201" s="85">
        <v>5.83</v>
      </c>
    </row>
    <row r="3202" spans="2:5" x14ac:dyDescent="0.25">
      <c r="B3202" s="206">
        <v>41906.583333333336</v>
      </c>
      <c r="C3202" s="85">
        <v>5.83</v>
      </c>
    </row>
    <row r="3203" spans="2:5" x14ac:dyDescent="0.25">
      <c r="B3203" s="206">
        <v>41906.666666666664</v>
      </c>
      <c r="C3203" s="85">
        <v>5.84</v>
      </c>
    </row>
    <row r="3204" spans="2:5" x14ac:dyDescent="0.25">
      <c r="B3204" s="206">
        <v>41906.75</v>
      </c>
      <c r="C3204" s="85">
        <v>5.85</v>
      </c>
    </row>
    <row r="3205" spans="2:5" x14ac:dyDescent="0.25">
      <c r="B3205" s="206">
        <v>41906.833333333336</v>
      </c>
      <c r="C3205" s="85">
        <v>5.85</v>
      </c>
    </row>
    <row r="3206" spans="2:5" x14ac:dyDescent="0.25">
      <c r="B3206" s="206">
        <v>41906.916666666664</v>
      </c>
      <c r="C3206" s="85">
        <v>5.86</v>
      </c>
    </row>
    <row r="3207" spans="2:5" x14ac:dyDescent="0.25">
      <c r="B3207" s="206">
        <v>41907</v>
      </c>
      <c r="C3207" s="85">
        <v>5.95</v>
      </c>
    </row>
    <row r="3208" spans="2:5" x14ac:dyDescent="0.25">
      <c r="B3208" s="206">
        <v>41907.083333333336</v>
      </c>
      <c r="C3208" s="85">
        <v>5.99</v>
      </c>
    </row>
    <row r="3209" spans="2:5" x14ac:dyDescent="0.25">
      <c r="B3209" s="206">
        <v>41907.166666666664</v>
      </c>
      <c r="C3209" s="85">
        <v>6.01</v>
      </c>
      <c r="E3209" s="76">
        <v>6.01</v>
      </c>
    </row>
    <row r="3210" spans="2:5" x14ac:dyDescent="0.25">
      <c r="B3210" s="206">
        <v>41907.25</v>
      </c>
      <c r="C3210" s="85">
        <v>6.01</v>
      </c>
    </row>
    <row r="3211" spans="2:5" x14ac:dyDescent="0.25">
      <c r="B3211" s="206">
        <v>41907.333333333336</v>
      </c>
      <c r="C3211" s="85">
        <v>6.01</v>
      </c>
    </row>
    <row r="3212" spans="2:5" x14ac:dyDescent="0.25">
      <c r="B3212" s="206">
        <v>41907.416666666664</v>
      </c>
      <c r="C3212" s="85">
        <v>5.94</v>
      </c>
    </row>
    <row r="3213" spans="2:5" x14ac:dyDescent="0.25">
      <c r="B3213" s="206">
        <v>41907.5</v>
      </c>
      <c r="C3213" s="85">
        <v>5.85</v>
      </c>
    </row>
    <row r="3214" spans="2:5" x14ac:dyDescent="0.25">
      <c r="B3214" s="206">
        <v>41907.583333333336</v>
      </c>
      <c r="C3214" s="85">
        <v>5.82</v>
      </c>
    </row>
    <row r="3215" spans="2:5" x14ac:dyDescent="0.25">
      <c r="B3215" s="206">
        <v>41907.666666666664</v>
      </c>
      <c r="C3215" s="85">
        <v>5.81</v>
      </c>
    </row>
    <row r="3216" spans="2:5" x14ac:dyDescent="0.25">
      <c r="B3216" s="206">
        <v>41907.75</v>
      </c>
      <c r="C3216" s="85">
        <v>5.8</v>
      </c>
      <c r="D3216" s="76">
        <v>5.8</v>
      </c>
    </row>
    <row r="3217" spans="2:5" x14ac:dyDescent="0.25">
      <c r="B3217" s="206">
        <v>41907.833333333336</v>
      </c>
      <c r="C3217" s="85">
        <v>5.83</v>
      </c>
    </row>
    <row r="3218" spans="2:5" x14ac:dyDescent="0.25">
      <c r="B3218" s="206">
        <v>41907.916666666664</v>
      </c>
      <c r="C3218" s="85">
        <v>5.85</v>
      </c>
    </row>
    <row r="3219" spans="2:5" x14ac:dyDescent="0.25">
      <c r="B3219" s="206">
        <v>41908</v>
      </c>
      <c r="C3219" s="85">
        <v>5.86</v>
      </c>
    </row>
    <row r="3220" spans="2:5" x14ac:dyDescent="0.25">
      <c r="B3220" s="206">
        <v>41908.083333333336</v>
      </c>
      <c r="C3220" s="85">
        <v>5.86</v>
      </c>
    </row>
    <row r="3221" spans="2:5" x14ac:dyDescent="0.25">
      <c r="B3221" s="206">
        <v>41908.166666666664</v>
      </c>
      <c r="C3221" s="85">
        <v>5.87</v>
      </c>
    </row>
    <row r="3222" spans="2:5" x14ac:dyDescent="0.25">
      <c r="B3222" s="206">
        <v>41908.25</v>
      </c>
      <c r="C3222" s="85">
        <v>5.94</v>
      </c>
    </row>
    <row r="3223" spans="2:5" x14ac:dyDescent="0.25">
      <c r="B3223" s="206">
        <v>41908.333333333336</v>
      </c>
      <c r="C3223" s="85">
        <v>5.96</v>
      </c>
    </row>
    <row r="3224" spans="2:5" x14ac:dyDescent="0.25">
      <c r="B3224" s="206">
        <v>41908.416666666664</v>
      </c>
      <c r="C3224" s="85">
        <v>5.97</v>
      </c>
    </row>
    <row r="3225" spans="2:5" x14ac:dyDescent="0.25">
      <c r="B3225" s="206">
        <v>41908.5</v>
      </c>
      <c r="C3225" s="85">
        <v>5.98</v>
      </c>
    </row>
    <row r="3226" spans="2:5" x14ac:dyDescent="0.25">
      <c r="B3226" s="206">
        <v>41908.583333333336</v>
      </c>
      <c r="C3226" s="85">
        <v>6.02</v>
      </c>
    </row>
    <row r="3227" spans="2:5" x14ac:dyDescent="0.25">
      <c r="B3227" s="206">
        <v>41908.666666666664</v>
      </c>
      <c r="C3227" s="85">
        <v>6.03</v>
      </c>
      <c r="E3227" s="76">
        <v>6.03</v>
      </c>
    </row>
    <row r="3228" spans="2:5" x14ac:dyDescent="0.25">
      <c r="B3228" s="206">
        <v>41908.75</v>
      </c>
      <c r="C3228" s="85">
        <v>6.03</v>
      </c>
    </row>
    <row r="3229" spans="2:5" x14ac:dyDescent="0.25">
      <c r="B3229" s="206">
        <v>41908.833333333336</v>
      </c>
      <c r="C3229" s="85">
        <v>6.01</v>
      </c>
    </row>
    <row r="3230" spans="2:5" x14ac:dyDescent="0.25">
      <c r="B3230" s="206">
        <v>41908.916666666664</v>
      </c>
      <c r="C3230" s="85">
        <v>6</v>
      </c>
    </row>
    <row r="3231" spans="2:5" x14ac:dyDescent="0.25">
      <c r="B3231" s="206">
        <v>41909</v>
      </c>
      <c r="C3231" s="85">
        <v>5.99</v>
      </c>
    </row>
    <row r="3232" spans="2:5" x14ac:dyDescent="0.25">
      <c r="B3232" s="206">
        <v>41909.083333333336</v>
      </c>
      <c r="C3232" s="85">
        <v>5.97</v>
      </c>
    </row>
    <row r="3233" spans="2:3" x14ac:dyDescent="0.25">
      <c r="B3233" s="206">
        <v>41909.166666666664</v>
      </c>
      <c r="C3233" s="85">
        <v>5.99</v>
      </c>
    </row>
    <row r="3234" spans="2:3" x14ac:dyDescent="0.25">
      <c r="B3234" s="206">
        <v>41909.25</v>
      </c>
      <c r="C3234" s="85">
        <v>6</v>
      </c>
    </row>
    <row r="3235" spans="2:3" x14ac:dyDescent="0.25">
      <c r="B3235" s="206">
        <v>41909.333333333336</v>
      </c>
      <c r="C3235" s="85">
        <v>6</v>
      </c>
    </row>
    <row r="3236" spans="2:3" x14ac:dyDescent="0.25">
      <c r="B3236" s="206">
        <v>41909.416666666664</v>
      </c>
      <c r="C3236" s="85">
        <v>6</v>
      </c>
    </row>
    <row r="3237" spans="2:3" x14ac:dyDescent="0.25">
      <c r="B3237" s="206">
        <v>41909.5</v>
      </c>
      <c r="C3237" s="85">
        <v>6</v>
      </c>
    </row>
    <row r="3238" spans="2:3" x14ac:dyDescent="0.25">
      <c r="B3238" s="206">
        <v>41909.583333333336</v>
      </c>
      <c r="C3238" s="85">
        <v>6.01</v>
      </c>
    </row>
    <row r="3239" spans="2:3" x14ac:dyDescent="0.25">
      <c r="B3239" s="206">
        <v>41909.666666666664</v>
      </c>
      <c r="C3239" s="85">
        <v>6.01</v>
      </c>
    </row>
    <row r="3240" spans="2:3" x14ac:dyDescent="0.25">
      <c r="B3240" s="206">
        <v>41909.75</v>
      </c>
      <c r="C3240" s="85">
        <v>6.01</v>
      </c>
    </row>
    <row r="3241" spans="2:3" x14ac:dyDescent="0.25">
      <c r="B3241" s="206">
        <v>41909.833333333336</v>
      </c>
      <c r="C3241" s="85">
        <v>5.99</v>
      </c>
    </row>
    <row r="3242" spans="2:3" x14ac:dyDescent="0.25">
      <c r="B3242" s="206">
        <v>41909.916666666664</v>
      </c>
      <c r="C3242" s="85">
        <v>5.98</v>
      </c>
    </row>
    <row r="3243" spans="2:3" x14ac:dyDescent="0.25">
      <c r="B3243" s="206">
        <v>41910</v>
      </c>
      <c r="C3243" s="85">
        <v>5.98</v>
      </c>
    </row>
    <row r="3244" spans="2:3" x14ac:dyDescent="0.25">
      <c r="B3244" s="206">
        <v>41910.083333333336</v>
      </c>
      <c r="C3244" s="85">
        <v>5.96</v>
      </c>
    </row>
    <row r="3245" spans="2:3" x14ac:dyDescent="0.25">
      <c r="B3245" s="206">
        <v>41910.166666666664</v>
      </c>
      <c r="C3245" s="85">
        <v>5.96</v>
      </c>
    </row>
    <row r="3246" spans="2:3" x14ac:dyDescent="0.25">
      <c r="B3246" s="206">
        <v>41910.25</v>
      </c>
      <c r="C3246" s="85">
        <v>5.95</v>
      </c>
    </row>
    <row r="3247" spans="2:3" x14ac:dyDescent="0.25">
      <c r="B3247" s="206">
        <v>41910.333333333336</v>
      </c>
      <c r="C3247" s="85">
        <v>5.95</v>
      </c>
    </row>
    <row r="3248" spans="2:3" x14ac:dyDescent="0.25">
      <c r="B3248" s="206">
        <v>41910.416666666664</v>
      </c>
      <c r="C3248" s="85">
        <v>5.95</v>
      </c>
    </row>
    <row r="3249" spans="2:4" x14ac:dyDescent="0.25">
      <c r="B3249" s="206">
        <v>41910.5</v>
      </c>
      <c r="C3249" s="85">
        <v>5.95</v>
      </c>
    </row>
    <row r="3250" spans="2:4" x14ac:dyDescent="0.25">
      <c r="B3250" s="206">
        <v>41910.583333333336</v>
      </c>
      <c r="C3250" s="85">
        <v>5.96</v>
      </c>
    </row>
    <row r="3251" spans="2:4" x14ac:dyDescent="0.25">
      <c r="B3251" s="206">
        <v>41910.666666666664</v>
      </c>
      <c r="C3251" s="85">
        <v>5.96</v>
      </c>
    </row>
    <row r="3252" spans="2:4" x14ac:dyDescent="0.25">
      <c r="B3252" s="206">
        <v>41910.75</v>
      </c>
      <c r="C3252" s="85">
        <v>5.96</v>
      </c>
    </row>
    <row r="3253" spans="2:4" x14ac:dyDescent="0.25">
      <c r="B3253" s="206">
        <v>41910.833333333336</v>
      </c>
      <c r="C3253" s="85">
        <v>5.96</v>
      </c>
    </row>
    <row r="3254" spans="2:4" x14ac:dyDescent="0.25">
      <c r="B3254" s="206">
        <v>41910.916666666664</v>
      </c>
      <c r="C3254" s="85">
        <v>5.96</v>
      </c>
    </row>
    <row r="3255" spans="2:4" x14ac:dyDescent="0.25">
      <c r="B3255" s="206">
        <v>41911</v>
      </c>
      <c r="C3255" s="85">
        <v>5.96</v>
      </c>
    </row>
    <row r="3256" spans="2:4" x14ac:dyDescent="0.25">
      <c r="B3256" s="206">
        <v>41911.083333333336</v>
      </c>
      <c r="C3256" s="85">
        <v>5.96</v>
      </c>
    </row>
    <row r="3257" spans="2:4" x14ac:dyDescent="0.25">
      <c r="B3257" s="206">
        <v>41911.166666666664</v>
      </c>
      <c r="C3257" s="85">
        <v>5.96</v>
      </c>
    </row>
    <row r="3258" spans="2:4" x14ac:dyDescent="0.25">
      <c r="B3258" s="206">
        <v>41911.25</v>
      </c>
      <c r="C3258" s="85">
        <v>5.96</v>
      </c>
    </row>
    <row r="3259" spans="2:4" x14ac:dyDescent="0.25">
      <c r="B3259" s="206">
        <v>41911.333333333336</v>
      </c>
      <c r="C3259" s="85">
        <v>5.96</v>
      </c>
    </row>
    <row r="3260" spans="2:4" x14ac:dyDescent="0.25">
      <c r="B3260" s="206">
        <v>41911.416666666664</v>
      </c>
      <c r="C3260" s="85">
        <v>5.96</v>
      </c>
    </row>
    <row r="3261" spans="2:4" x14ac:dyDescent="0.25">
      <c r="B3261" s="206">
        <v>41911.5</v>
      </c>
      <c r="C3261" s="85">
        <v>5.93</v>
      </c>
    </row>
    <row r="3262" spans="2:4" x14ac:dyDescent="0.25">
      <c r="B3262" s="206">
        <v>41911.583333333336</v>
      </c>
      <c r="C3262" s="85">
        <v>5.91</v>
      </c>
      <c r="D3262" s="76">
        <v>5.91</v>
      </c>
    </row>
    <row r="3263" spans="2:4" x14ac:dyDescent="0.25">
      <c r="B3263" s="206">
        <v>41911.666666666664</v>
      </c>
      <c r="C3263" s="85">
        <v>5.98</v>
      </c>
    </row>
    <row r="3264" spans="2:4" x14ac:dyDescent="0.25">
      <c r="B3264" s="206">
        <v>41911.75</v>
      </c>
      <c r="C3264" s="85">
        <v>6.02</v>
      </c>
    </row>
    <row r="3265" spans="2:5" x14ac:dyDescent="0.25">
      <c r="B3265" s="206">
        <v>41911.833333333336</v>
      </c>
      <c r="C3265" s="85">
        <v>6.03</v>
      </c>
    </row>
    <row r="3266" spans="2:5" x14ac:dyDescent="0.25">
      <c r="B3266" s="206">
        <v>41911.916666666664</v>
      </c>
      <c r="C3266" s="85">
        <v>6.04</v>
      </c>
    </row>
    <row r="3267" spans="2:5" x14ac:dyDescent="0.25">
      <c r="B3267" s="206">
        <v>41912</v>
      </c>
      <c r="C3267" s="85">
        <v>6.04</v>
      </c>
    </row>
    <row r="3268" spans="2:5" x14ac:dyDescent="0.25">
      <c r="B3268" s="206">
        <v>41912.083333333336</v>
      </c>
      <c r="C3268" s="85">
        <v>6.04</v>
      </c>
    </row>
    <row r="3269" spans="2:5" x14ac:dyDescent="0.25">
      <c r="B3269" s="206">
        <v>41912.166666666664</v>
      </c>
      <c r="C3269" s="85">
        <v>6.05</v>
      </c>
    </row>
    <row r="3270" spans="2:5" x14ac:dyDescent="0.25">
      <c r="B3270" s="206">
        <v>41912.25</v>
      </c>
      <c r="C3270" s="85">
        <v>6.06</v>
      </c>
    </row>
    <row r="3271" spans="2:5" x14ac:dyDescent="0.25">
      <c r="B3271" s="206">
        <v>41912.333333333336</v>
      </c>
      <c r="C3271" s="85">
        <v>6.07</v>
      </c>
    </row>
    <row r="3272" spans="2:5" x14ac:dyDescent="0.25">
      <c r="B3272" s="206">
        <v>41912.416666666664</v>
      </c>
      <c r="C3272" s="85">
        <v>6.07</v>
      </c>
    </row>
    <row r="3273" spans="2:5" x14ac:dyDescent="0.25">
      <c r="B3273" s="206">
        <v>41912.5</v>
      </c>
      <c r="C3273" s="85">
        <v>6.08</v>
      </c>
    </row>
    <row r="3274" spans="2:5" x14ac:dyDescent="0.25">
      <c r="B3274" s="206">
        <v>41912.583333333336</v>
      </c>
      <c r="C3274" s="85">
        <v>6.09</v>
      </c>
      <c r="E3274" s="76">
        <v>6.09</v>
      </c>
    </row>
    <row r="3275" spans="2:5" x14ac:dyDescent="0.25">
      <c r="B3275" s="206">
        <v>41912.666666666664</v>
      </c>
      <c r="C3275" s="85">
        <v>6.05</v>
      </c>
    </row>
    <row r="3276" spans="2:5" x14ac:dyDescent="0.25">
      <c r="B3276" s="206">
        <v>41912.75</v>
      </c>
      <c r="C3276" s="85">
        <v>5.95</v>
      </c>
    </row>
    <row r="3277" spans="2:5" x14ac:dyDescent="0.25">
      <c r="B3277" s="206">
        <v>41912.833333333336</v>
      </c>
      <c r="C3277" s="85">
        <v>5.93</v>
      </c>
    </row>
    <row r="3278" spans="2:5" x14ac:dyDescent="0.25">
      <c r="B3278" s="206">
        <v>41912.916666666664</v>
      </c>
      <c r="C3278" s="85">
        <v>5.9</v>
      </c>
    </row>
    <row r="3279" spans="2:5" x14ac:dyDescent="0.25">
      <c r="B3279" s="206">
        <v>41913</v>
      </c>
      <c r="C3279" s="85">
        <v>5.88</v>
      </c>
    </row>
    <row r="3280" spans="2:5" x14ac:dyDescent="0.25">
      <c r="B3280" s="206">
        <v>41913.083333333336</v>
      </c>
      <c r="C3280" s="85">
        <v>5.86</v>
      </c>
    </row>
    <row r="3281" spans="2:3" x14ac:dyDescent="0.25">
      <c r="B3281" s="206">
        <v>41913.166666666664</v>
      </c>
      <c r="C3281" s="85">
        <v>5.85</v>
      </c>
    </row>
    <row r="3282" spans="2:3" x14ac:dyDescent="0.25">
      <c r="B3282" s="206">
        <v>41913.25</v>
      </c>
      <c r="C3282" s="85">
        <v>5.85</v>
      </c>
    </row>
    <row r="3283" spans="2:3" x14ac:dyDescent="0.25">
      <c r="B3283" s="206">
        <v>41913.333333333336</v>
      </c>
      <c r="C3283" s="85">
        <v>5.85</v>
      </c>
    </row>
    <row r="3284" spans="2:3" x14ac:dyDescent="0.25">
      <c r="B3284" s="206">
        <v>41913.416666666664</v>
      </c>
      <c r="C3284" s="85">
        <v>5.86</v>
      </c>
    </row>
    <row r="3285" spans="2:3" x14ac:dyDescent="0.25">
      <c r="B3285" s="206">
        <v>41913.5</v>
      </c>
      <c r="C3285" s="85">
        <v>5.85</v>
      </c>
    </row>
    <row r="3286" spans="2:3" x14ac:dyDescent="0.25">
      <c r="B3286" s="206">
        <v>41913.583333333336</v>
      </c>
      <c r="C3286" s="85">
        <v>5.85</v>
      </c>
    </row>
    <row r="3287" spans="2:3" x14ac:dyDescent="0.25">
      <c r="B3287" s="206">
        <v>41913.666666666664</v>
      </c>
      <c r="C3287" s="85">
        <v>5.85</v>
      </c>
    </row>
    <row r="3288" spans="2:3" x14ac:dyDescent="0.25">
      <c r="B3288" s="206">
        <v>41913.75</v>
      </c>
      <c r="C3288" s="85">
        <v>5.91</v>
      </c>
    </row>
    <row r="3289" spans="2:3" x14ac:dyDescent="0.25">
      <c r="B3289" s="206">
        <v>41913.833333333336</v>
      </c>
      <c r="C3289" s="85">
        <v>5.92</v>
      </c>
    </row>
    <row r="3290" spans="2:3" x14ac:dyDescent="0.25">
      <c r="B3290" s="206">
        <v>41913.916666666664</v>
      </c>
      <c r="C3290" s="85">
        <v>5.91</v>
      </c>
    </row>
    <row r="3291" spans="2:3" x14ac:dyDescent="0.25">
      <c r="B3291" s="206">
        <v>41914</v>
      </c>
      <c r="C3291" s="85">
        <v>5.91</v>
      </c>
    </row>
    <row r="3292" spans="2:3" x14ac:dyDescent="0.25">
      <c r="B3292" s="206">
        <v>41914.083333333336</v>
      </c>
      <c r="C3292" s="85">
        <v>5.9</v>
      </c>
    </row>
    <row r="3293" spans="2:3" x14ac:dyDescent="0.25">
      <c r="B3293" s="206">
        <v>41914.166666666664</v>
      </c>
      <c r="C3293" s="85">
        <v>5.9</v>
      </c>
    </row>
    <row r="3294" spans="2:3" x14ac:dyDescent="0.25">
      <c r="B3294" s="206">
        <v>41914.25</v>
      </c>
      <c r="C3294" s="85">
        <v>5.89</v>
      </c>
    </row>
    <row r="3295" spans="2:3" x14ac:dyDescent="0.25">
      <c r="B3295" s="206">
        <v>41914.333333333336</v>
      </c>
      <c r="C3295" s="85">
        <v>5.89</v>
      </c>
    </row>
    <row r="3296" spans="2:3" x14ac:dyDescent="0.25">
      <c r="B3296" s="206">
        <v>41914.416666666664</v>
      </c>
      <c r="C3296" s="85">
        <v>5.88</v>
      </c>
    </row>
    <row r="3297" spans="2:4" x14ac:dyDescent="0.25">
      <c r="B3297" s="206">
        <v>41914.5</v>
      </c>
      <c r="C3297" s="85">
        <v>5.88</v>
      </c>
    </row>
    <row r="3298" spans="2:4" x14ac:dyDescent="0.25">
      <c r="B3298" s="206">
        <v>41914.583333333336</v>
      </c>
      <c r="C3298" s="85">
        <v>5.88</v>
      </c>
    </row>
    <row r="3299" spans="2:4" x14ac:dyDescent="0.25">
      <c r="B3299" s="206">
        <v>41914.666666666664</v>
      </c>
      <c r="C3299" s="85">
        <v>5.87</v>
      </c>
    </row>
    <row r="3300" spans="2:4" x14ac:dyDescent="0.25">
      <c r="B3300" s="206">
        <v>41914.75</v>
      </c>
      <c r="C3300" s="85">
        <v>5.87</v>
      </c>
    </row>
    <row r="3301" spans="2:4" x14ac:dyDescent="0.25">
      <c r="B3301" s="206">
        <v>41914.833333333336</v>
      </c>
      <c r="C3301" s="85">
        <v>5.87</v>
      </c>
    </row>
    <row r="3302" spans="2:4" x14ac:dyDescent="0.25">
      <c r="B3302" s="206">
        <v>41914.916666666664</v>
      </c>
      <c r="C3302" s="85">
        <v>5.87</v>
      </c>
    </row>
    <row r="3303" spans="2:4" x14ac:dyDescent="0.25">
      <c r="B3303" s="206">
        <v>41915</v>
      </c>
      <c r="C3303" s="85">
        <v>5.87</v>
      </c>
    </row>
    <row r="3304" spans="2:4" x14ac:dyDescent="0.25">
      <c r="B3304" s="206">
        <v>41915.083333333336</v>
      </c>
      <c r="C3304" s="85">
        <v>5.86</v>
      </c>
    </row>
    <row r="3305" spans="2:4" x14ac:dyDescent="0.25">
      <c r="B3305" s="206">
        <v>41915.166666666664</v>
      </c>
      <c r="C3305" s="85">
        <v>5.86</v>
      </c>
    </row>
    <row r="3306" spans="2:4" x14ac:dyDescent="0.25">
      <c r="B3306" s="206">
        <v>41915.25</v>
      </c>
      <c r="C3306" s="85">
        <v>5.85</v>
      </c>
    </row>
    <row r="3307" spans="2:4" x14ac:dyDescent="0.25">
      <c r="B3307" s="206">
        <v>41915.333333333336</v>
      </c>
      <c r="C3307" s="85">
        <v>5.83</v>
      </c>
    </row>
    <row r="3308" spans="2:4" x14ac:dyDescent="0.25">
      <c r="B3308" s="206">
        <v>41915.416666666664</v>
      </c>
      <c r="C3308" s="85">
        <v>5.83</v>
      </c>
    </row>
    <row r="3309" spans="2:4" x14ac:dyDescent="0.25">
      <c r="B3309" s="206">
        <v>41915.5</v>
      </c>
      <c r="C3309" s="85">
        <v>5.83</v>
      </c>
    </row>
    <row r="3310" spans="2:4" x14ac:dyDescent="0.25">
      <c r="B3310" s="206">
        <v>41915.583333333336</v>
      </c>
      <c r="C3310" s="85">
        <v>5.83</v>
      </c>
    </row>
    <row r="3311" spans="2:4" x14ac:dyDescent="0.25">
      <c r="B3311" s="206">
        <v>41915.666666666664</v>
      </c>
      <c r="C3311" s="85">
        <v>5.8</v>
      </c>
      <c r="D3311" s="76">
        <v>5.8</v>
      </c>
    </row>
    <row r="3312" spans="2:4" x14ac:dyDescent="0.25">
      <c r="B3312" s="206">
        <v>41915.75</v>
      </c>
      <c r="C3312" s="85">
        <v>5.83</v>
      </c>
    </row>
    <row r="3313" spans="2:3" x14ac:dyDescent="0.25">
      <c r="B3313" s="206">
        <v>41915.833333333336</v>
      </c>
      <c r="C3313" s="85">
        <v>5.84</v>
      </c>
    </row>
    <row r="3314" spans="2:3" x14ac:dyDescent="0.25">
      <c r="B3314" s="206">
        <v>41915.916666666664</v>
      </c>
      <c r="C3314" s="85">
        <v>5.84</v>
      </c>
    </row>
    <row r="3315" spans="2:3" x14ac:dyDescent="0.25">
      <c r="B3315" s="206">
        <v>41916</v>
      </c>
      <c r="C3315" s="85">
        <v>5.91</v>
      </c>
    </row>
    <row r="3316" spans="2:3" x14ac:dyDescent="0.25">
      <c r="B3316" s="206">
        <v>41916.083333333336</v>
      </c>
      <c r="C3316" s="85">
        <v>6</v>
      </c>
    </row>
    <row r="3317" spans="2:3" x14ac:dyDescent="0.25">
      <c r="B3317" s="206">
        <v>41916.166666666664</v>
      </c>
      <c r="C3317" s="85">
        <v>6.05</v>
      </c>
    </row>
    <row r="3318" spans="2:3" x14ac:dyDescent="0.25">
      <c r="B3318" s="206">
        <v>41916.25</v>
      </c>
      <c r="C3318" s="85">
        <v>6.07</v>
      </c>
    </row>
    <row r="3319" spans="2:3" x14ac:dyDescent="0.25">
      <c r="B3319" s="206">
        <v>41916.333333333336</v>
      </c>
      <c r="C3319" s="85">
        <v>6.07</v>
      </c>
    </row>
    <row r="3320" spans="2:3" x14ac:dyDescent="0.25">
      <c r="B3320" s="206">
        <v>41916.416666666664</v>
      </c>
      <c r="C3320" s="85">
        <v>6.08</v>
      </c>
    </row>
    <row r="3321" spans="2:3" x14ac:dyDescent="0.25">
      <c r="B3321" s="206">
        <v>41916.5</v>
      </c>
      <c r="C3321" s="85">
        <v>6.08</v>
      </c>
    </row>
    <row r="3322" spans="2:3" x14ac:dyDescent="0.25">
      <c r="B3322" s="206">
        <v>41916.583333333336</v>
      </c>
      <c r="C3322" s="85">
        <v>6.1</v>
      </c>
    </row>
    <row r="3323" spans="2:3" x14ac:dyDescent="0.25">
      <c r="B3323" s="206">
        <v>41916.666666666664</v>
      </c>
      <c r="C3323" s="85">
        <v>6.1</v>
      </c>
    </row>
    <row r="3324" spans="2:3" x14ac:dyDescent="0.25">
      <c r="B3324" s="206">
        <v>41916.75</v>
      </c>
      <c r="C3324" s="85">
        <v>6.1</v>
      </c>
    </row>
    <row r="3325" spans="2:3" x14ac:dyDescent="0.25">
      <c r="B3325" s="206">
        <v>41916.833333333336</v>
      </c>
      <c r="C3325" s="85">
        <v>6.11</v>
      </c>
    </row>
    <row r="3326" spans="2:3" x14ac:dyDescent="0.25">
      <c r="B3326" s="206">
        <v>41916.916666666664</v>
      </c>
      <c r="C3326" s="85">
        <v>6.11</v>
      </c>
    </row>
    <row r="3327" spans="2:3" x14ac:dyDescent="0.25">
      <c r="B3327" s="206">
        <v>41917</v>
      </c>
      <c r="C3327" s="85">
        <v>6.11</v>
      </c>
    </row>
    <row r="3328" spans="2:3" x14ac:dyDescent="0.25">
      <c r="B3328" s="206">
        <v>41917.083333333336</v>
      </c>
      <c r="C3328" s="85">
        <v>6.11</v>
      </c>
    </row>
    <row r="3329" spans="2:3" x14ac:dyDescent="0.25">
      <c r="B3329" s="206">
        <v>41917.166666666664</v>
      </c>
      <c r="C3329" s="85">
        <v>6.12</v>
      </c>
    </row>
    <row r="3330" spans="2:3" x14ac:dyDescent="0.25">
      <c r="B3330" s="206">
        <v>41917.25</v>
      </c>
      <c r="C3330" s="85">
        <v>6.12</v>
      </c>
    </row>
    <row r="3331" spans="2:3" x14ac:dyDescent="0.25">
      <c r="B3331" s="206">
        <v>41917.333333333336</v>
      </c>
      <c r="C3331" s="85">
        <v>6.12</v>
      </c>
    </row>
    <row r="3332" spans="2:3" x14ac:dyDescent="0.25">
      <c r="B3332" s="206">
        <v>41917.416666666664</v>
      </c>
      <c r="C3332" s="85">
        <v>6.12</v>
      </c>
    </row>
    <row r="3333" spans="2:3" x14ac:dyDescent="0.25">
      <c r="B3333" s="206">
        <v>41917.5</v>
      </c>
      <c r="C3333" s="85">
        <v>6.12</v>
      </c>
    </row>
    <row r="3334" spans="2:3" x14ac:dyDescent="0.25">
      <c r="B3334" s="206">
        <v>41917.583333333336</v>
      </c>
      <c r="C3334" s="85">
        <v>6.13</v>
      </c>
    </row>
    <row r="3335" spans="2:3" x14ac:dyDescent="0.25">
      <c r="B3335" s="206">
        <v>41917.666666666664</v>
      </c>
      <c r="C3335" s="85">
        <v>6.13</v>
      </c>
    </row>
    <row r="3336" spans="2:3" x14ac:dyDescent="0.25">
      <c r="B3336" s="206">
        <v>41917.75</v>
      </c>
      <c r="C3336" s="85">
        <v>6.13</v>
      </c>
    </row>
    <row r="3337" spans="2:3" x14ac:dyDescent="0.25">
      <c r="B3337" s="206">
        <v>41917.833333333336</v>
      </c>
      <c r="C3337" s="85">
        <v>6.13</v>
      </c>
    </row>
    <row r="3338" spans="2:3" x14ac:dyDescent="0.25">
      <c r="B3338" s="206">
        <v>41917.916666666664</v>
      </c>
      <c r="C3338" s="85">
        <v>6.13</v>
      </c>
    </row>
    <row r="3339" spans="2:3" x14ac:dyDescent="0.25">
      <c r="B3339" s="206">
        <v>41918</v>
      </c>
      <c r="C3339" s="85">
        <v>6.13</v>
      </c>
    </row>
    <row r="3340" spans="2:3" x14ac:dyDescent="0.25">
      <c r="B3340" s="206">
        <v>41918.083333333336</v>
      </c>
      <c r="C3340" s="85">
        <v>6.13</v>
      </c>
    </row>
    <row r="3341" spans="2:3" x14ac:dyDescent="0.25">
      <c r="B3341" s="206">
        <v>41918.166666666664</v>
      </c>
      <c r="C3341" s="85">
        <v>6.13</v>
      </c>
    </row>
    <row r="3342" spans="2:3" x14ac:dyDescent="0.25">
      <c r="B3342" s="206">
        <v>41918.25</v>
      </c>
      <c r="C3342" s="85">
        <v>6.15</v>
      </c>
    </row>
    <row r="3343" spans="2:3" x14ac:dyDescent="0.25">
      <c r="B3343" s="206">
        <v>41918.333333333336</v>
      </c>
      <c r="C3343" s="85">
        <v>6.15</v>
      </c>
    </row>
    <row r="3344" spans="2:3" x14ac:dyDescent="0.25">
      <c r="B3344" s="206">
        <v>41918.416666666664</v>
      </c>
      <c r="C3344" s="85">
        <v>6.15</v>
      </c>
    </row>
    <row r="3345" spans="2:5" x14ac:dyDescent="0.25">
      <c r="B3345" s="206">
        <v>41918.5</v>
      </c>
      <c r="C3345" s="85">
        <v>6.1</v>
      </c>
    </row>
    <row r="3346" spans="2:5" x14ac:dyDescent="0.25">
      <c r="B3346" s="206">
        <v>41918.583333333336</v>
      </c>
      <c r="C3346" s="85">
        <v>6.09</v>
      </c>
    </row>
    <row r="3347" spans="2:5" x14ac:dyDescent="0.25">
      <c r="B3347" s="206">
        <v>41918.666666666664</v>
      </c>
      <c r="C3347" s="85">
        <v>6.12</v>
      </c>
    </row>
    <row r="3348" spans="2:5" x14ac:dyDescent="0.25">
      <c r="B3348" s="206">
        <v>41918.75</v>
      </c>
      <c r="C3348" s="85">
        <v>6.11</v>
      </c>
    </row>
    <row r="3349" spans="2:5" x14ac:dyDescent="0.25">
      <c r="B3349" s="206">
        <v>41918.833333333336</v>
      </c>
      <c r="C3349" s="85">
        <v>6.16</v>
      </c>
    </row>
    <row r="3350" spans="2:5" x14ac:dyDescent="0.25">
      <c r="B3350" s="206">
        <v>41918.916666666664</v>
      </c>
      <c r="C3350" s="85">
        <v>6.19</v>
      </c>
    </row>
    <row r="3351" spans="2:5" x14ac:dyDescent="0.25">
      <c r="B3351" s="206">
        <v>41919</v>
      </c>
      <c r="C3351" s="85">
        <v>6.2</v>
      </c>
    </row>
    <row r="3352" spans="2:5" x14ac:dyDescent="0.25">
      <c r="B3352" s="206">
        <v>41919.083333333336</v>
      </c>
      <c r="C3352" s="85">
        <v>6.21</v>
      </c>
    </row>
    <row r="3353" spans="2:5" x14ac:dyDescent="0.25">
      <c r="B3353" s="206">
        <v>41919.166666666664</v>
      </c>
      <c r="C3353" s="85">
        <v>6.22</v>
      </c>
    </row>
    <row r="3354" spans="2:5" x14ac:dyDescent="0.25">
      <c r="B3354" s="206">
        <v>41919.25</v>
      </c>
      <c r="C3354" s="85">
        <v>6.22</v>
      </c>
    </row>
    <row r="3355" spans="2:5" x14ac:dyDescent="0.25">
      <c r="B3355" s="206">
        <v>41919.333333333336</v>
      </c>
      <c r="C3355" s="85">
        <v>6.23</v>
      </c>
    </row>
    <row r="3356" spans="2:5" x14ac:dyDescent="0.25">
      <c r="B3356" s="206">
        <v>41919.416666666664</v>
      </c>
      <c r="C3356" s="85">
        <v>6.25</v>
      </c>
    </row>
    <row r="3357" spans="2:5" x14ac:dyDescent="0.25">
      <c r="B3357" s="206">
        <v>41919.5</v>
      </c>
      <c r="C3357" s="85">
        <v>6.26</v>
      </c>
      <c r="E3357" s="76">
        <v>6.26</v>
      </c>
    </row>
    <row r="3358" spans="2:5" x14ac:dyDescent="0.25">
      <c r="B3358" s="206">
        <v>41919.583333333336</v>
      </c>
      <c r="C3358" s="85">
        <v>6.25</v>
      </c>
    </row>
    <row r="3359" spans="2:5" x14ac:dyDescent="0.25">
      <c r="B3359" s="206">
        <v>41919.666666666664</v>
      </c>
      <c r="C3359" s="85">
        <v>6.2</v>
      </c>
    </row>
    <row r="3360" spans="2:5" x14ac:dyDescent="0.25">
      <c r="B3360" s="206">
        <v>41919.75</v>
      </c>
      <c r="C3360" s="85">
        <v>6.16</v>
      </c>
    </row>
    <row r="3361" spans="2:4" x14ac:dyDescent="0.25">
      <c r="B3361" s="206">
        <v>41919.833333333336</v>
      </c>
      <c r="C3361" s="85">
        <v>6.15</v>
      </c>
      <c r="D3361" s="76">
        <v>6.15</v>
      </c>
    </row>
    <row r="3362" spans="2:4" x14ac:dyDescent="0.25">
      <c r="B3362" s="206">
        <v>41919.916666666664</v>
      </c>
      <c r="C3362" s="85">
        <v>6.15</v>
      </c>
    </row>
    <row r="3363" spans="2:4" x14ac:dyDescent="0.25">
      <c r="B3363" s="206">
        <v>41920</v>
      </c>
      <c r="C3363" s="85">
        <v>6.15</v>
      </c>
    </row>
    <row r="3364" spans="2:4" x14ac:dyDescent="0.25">
      <c r="B3364" s="206">
        <v>41920.083333333336</v>
      </c>
      <c r="C3364" s="85">
        <v>6.15</v>
      </c>
    </row>
    <row r="3365" spans="2:4" x14ac:dyDescent="0.25">
      <c r="B3365" s="206">
        <v>41920.166666666664</v>
      </c>
      <c r="C3365" s="85">
        <v>6.15</v>
      </c>
    </row>
    <row r="3366" spans="2:4" x14ac:dyDescent="0.25">
      <c r="B3366" s="206">
        <v>41920.25</v>
      </c>
      <c r="C3366" s="85">
        <v>6.16</v>
      </c>
    </row>
    <row r="3367" spans="2:4" x14ac:dyDescent="0.25">
      <c r="B3367" s="206">
        <v>41920.333333333336</v>
      </c>
      <c r="C3367" s="85">
        <v>6.18</v>
      </c>
    </row>
    <row r="3368" spans="2:4" x14ac:dyDescent="0.25">
      <c r="B3368" s="206">
        <v>41920.416666666664</v>
      </c>
      <c r="C3368" s="85">
        <v>6.21</v>
      </c>
    </row>
    <row r="3369" spans="2:4" x14ac:dyDescent="0.25">
      <c r="B3369" s="206">
        <v>41920.5</v>
      </c>
      <c r="C3369" s="85">
        <v>6.23</v>
      </c>
    </row>
    <row r="3370" spans="2:4" x14ac:dyDescent="0.25">
      <c r="B3370" s="206">
        <v>41920.583333333336</v>
      </c>
      <c r="C3370" s="85">
        <v>6.23</v>
      </c>
    </row>
    <row r="3371" spans="2:4" x14ac:dyDescent="0.25">
      <c r="B3371" s="206">
        <v>41920.666666666664</v>
      </c>
      <c r="C3371" s="85">
        <v>6.3</v>
      </c>
    </row>
    <row r="3372" spans="2:4" x14ac:dyDescent="0.25">
      <c r="B3372" s="206">
        <v>41920.75</v>
      </c>
      <c r="C3372" s="85">
        <v>6.26</v>
      </c>
    </row>
    <row r="3373" spans="2:4" x14ac:dyDescent="0.25">
      <c r="B3373" s="206">
        <v>41920.833333333336</v>
      </c>
      <c r="C3373" s="85">
        <v>6.32</v>
      </c>
    </row>
    <row r="3374" spans="2:4" x14ac:dyDescent="0.25">
      <c r="B3374" s="206">
        <v>41920.916666666664</v>
      </c>
      <c r="C3374" s="85">
        <v>6.33</v>
      </c>
    </row>
    <row r="3375" spans="2:4" x14ac:dyDescent="0.25">
      <c r="B3375" s="206">
        <v>41921</v>
      </c>
      <c r="C3375" s="85">
        <v>6.33</v>
      </c>
    </row>
    <row r="3376" spans="2:4" x14ac:dyDescent="0.25">
      <c r="B3376" s="206">
        <v>41921.083333333336</v>
      </c>
      <c r="C3376" s="85">
        <v>6.33</v>
      </c>
    </row>
    <row r="3377" spans="2:5" x14ac:dyDescent="0.25">
      <c r="B3377" s="206">
        <v>41921.166666666664</v>
      </c>
      <c r="C3377" s="85">
        <v>6.34</v>
      </c>
      <c r="E3377" s="76">
        <v>6.34</v>
      </c>
    </row>
    <row r="3378" spans="2:5" x14ac:dyDescent="0.25">
      <c r="B3378" s="206">
        <v>41921.25</v>
      </c>
      <c r="C3378" s="85">
        <v>6.34</v>
      </c>
    </row>
    <row r="3379" spans="2:5" x14ac:dyDescent="0.25">
      <c r="B3379" s="206">
        <v>41921.333333333336</v>
      </c>
      <c r="C3379" s="85">
        <v>6.34</v>
      </c>
    </row>
    <row r="3380" spans="2:5" x14ac:dyDescent="0.25">
      <c r="B3380" s="206">
        <v>41921.416666666664</v>
      </c>
      <c r="C3380" s="85">
        <v>6.34</v>
      </c>
    </row>
    <row r="3381" spans="2:5" x14ac:dyDescent="0.25">
      <c r="B3381" s="206">
        <v>41921.5</v>
      </c>
      <c r="C3381" s="85">
        <v>6.34</v>
      </c>
    </row>
    <row r="3382" spans="2:5" x14ac:dyDescent="0.25">
      <c r="B3382" s="206">
        <v>41921.583333333336</v>
      </c>
      <c r="C3382" s="85">
        <v>6.34</v>
      </c>
    </row>
    <row r="3383" spans="2:5" x14ac:dyDescent="0.25">
      <c r="B3383" s="206">
        <v>41921.666666666664</v>
      </c>
      <c r="C3383" s="85">
        <v>6.34</v>
      </c>
    </row>
    <row r="3384" spans="2:5" x14ac:dyDescent="0.25">
      <c r="B3384" s="206">
        <v>41921.75</v>
      </c>
      <c r="C3384" s="85">
        <v>6.34</v>
      </c>
    </row>
    <row r="3385" spans="2:5" x14ac:dyDescent="0.25">
      <c r="B3385" s="206">
        <v>41921.833333333336</v>
      </c>
      <c r="C3385" s="85">
        <v>6.32</v>
      </c>
    </row>
    <row r="3386" spans="2:5" x14ac:dyDescent="0.25">
      <c r="B3386" s="206">
        <v>41921.916666666664</v>
      </c>
      <c r="C3386" s="85">
        <v>6.31</v>
      </c>
    </row>
    <row r="3387" spans="2:5" x14ac:dyDescent="0.25">
      <c r="B3387" s="206">
        <v>41922</v>
      </c>
      <c r="C3387" s="85">
        <v>6.28</v>
      </c>
    </row>
    <row r="3388" spans="2:5" x14ac:dyDescent="0.25">
      <c r="B3388" s="206">
        <v>41922.083333333336</v>
      </c>
      <c r="C3388" s="85">
        <v>6.28</v>
      </c>
    </row>
    <row r="3389" spans="2:5" x14ac:dyDescent="0.25">
      <c r="B3389" s="206">
        <v>41922.166666666664</v>
      </c>
      <c r="C3389" s="85">
        <v>6.29</v>
      </c>
    </row>
    <row r="3390" spans="2:5" x14ac:dyDescent="0.25">
      <c r="B3390" s="206">
        <v>41922.25</v>
      </c>
      <c r="C3390" s="85">
        <v>6.29</v>
      </c>
    </row>
    <row r="3391" spans="2:5" x14ac:dyDescent="0.25">
      <c r="B3391" s="206">
        <v>41922.333333333336</v>
      </c>
      <c r="C3391" s="85">
        <v>6.29</v>
      </c>
    </row>
    <row r="3392" spans="2:5" x14ac:dyDescent="0.25">
      <c r="B3392" s="206">
        <v>41922.416666666664</v>
      </c>
      <c r="C3392" s="85">
        <v>6.29</v>
      </c>
    </row>
    <row r="3393" spans="2:4" x14ac:dyDescent="0.25">
      <c r="B3393" s="206">
        <v>41922.5</v>
      </c>
      <c r="C3393" s="85">
        <v>6.29</v>
      </c>
    </row>
    <row r="3394" spans="2:4" x14ac:dyDescent="0.25">
      <c r="B3394" s="206">
        <v>41922.583333333336</v>
      </c>
      <c r="C3394" s="85">
        <v>5.34</v>
      </c>
    </row>
    <row r="3395" spans="2:4" x14ac:dyDescent="0.25">
      <c r="B3395" s="206">
        <v>41922.666666666664</v>
      </c>
      <c r="C3395" s="85">
        <v>5.37</v>
      </c>
    </row>
    <row r="3396" spans="2:4" x14ac:dyDescent="0.25">
      <c r="B3396" s="206">
        <v>41922.75</v>
      </c>
      <c r="C3396" s="85">
        <v>5.38</v>
      </c>
    </row>
    <row r="3397" spans="2:4" x14ac:dyDescent="0.25">
      <c r="B3397" s="206">
        <v>41922.833333333336</v>
      </c>
      <c r="C3397" s="85">
        <v>5.3</v>
      </c>
      <c r="D3397" s="76">
        <v>5.3</v>
      </c>
    </row>
    <row r="3398" spans="2:4" x14ac:dyDescent="0.25">
      <c r="B3398" s="206">
        <v>41922.916666666664</v>
      </c>
      <c r="C3398" s="85">
        <v>5.31</v>
      </c>
    </row>
    <row r="3399" spans="2:4" x14ac:dyDescent="0.25">
      <c r="B3399" s="206">
        <v>41923</v>
      </c>
      <c r="C3399" s="85">
        <v>5.32</v>
      </c>
    </row>
    <row r="3400" spans="2:4" x14ac:dyDescent="0.25">
      <c r="B3400" s="206">
        <v>41923.083333333336</v>
      </c>
      <c r="C3400" s="85">
        <v>5.33</v>
      </c>
    </row>
    <row r="3401" spans="2:4" x14ac:dyDescent="0.25">
      <c r="B3401" s="206">
        <v>41923.166666666664</v>
      </c>
      <c r="C3401" s="85">
        <v>5.33</v>
      </c>
    </row>
    <row r="3402" spans="2:4" x14ac:dyDescent="0.25">
      <c r="B3402" s="206">
        <v>41923.25</v>
      </c>
      <c r="C3402" s="85">
        <v>5.33</v>
      </c>
    </row>
    <row r="3403" spans="2:4" x14ac:dyDescent="0.25">
      <c r="B3403" s="206">
        <v>41923.333333333336</v>
      </c>
      <c r="C3403" s="85">
        <v>5.34</v>
      </c>
    </row>
    <row r="3404" spans="2:4" x14ac:dyDescent="0.25">
      <c r="B3404" s="206">
        <v>41923.416666666664</v>
      </c>
      <c r="C3404" s="85">
        <v>5.33</v>
      </c>
    </row>
    <row r="3405" spans="2:4" x14ac:dyDescent="0.25">
      <c r="B3405" s="206">
        <v>41923.5</v>
      </c>
      <c r="C3405" s="85">
        <v>5.35</v>
      </c>
    </row>
    <row r="3406" spans="2:4" x14ac:dyDescent="0.25">
      <c r="B3406" s="206">
        <v>41923.583333333336</v>
      </c>
      <c r="C3406" s="85">
        <v>5.34</v>
      </c>
    </row>
    <row r="3407" spans="2:4" x14ac:dyDescent="0.25">
      <c r="B3407" s="206">
        <v>41923.666666666664</v>
      </c>
      <c r="C3407" s="85">
        <v>5.35</v>
      </c>
    </row>
    <row r="3408" spans="2:4" x14ac:dyDescent="0.25">
      <c r="B3408" s="206">
        <v>41923.75</v>
      </c>
      <c r="C3408" s="85">
        <v>5.35</v>
      </c>
    </row>
    <row r="3409" spans="2:3" x14ac:dyDescent="0.25">
      <c r="B3409" s="206">
        <v>41923.833333333336</v>
      </c>
      <c r="C3409" s="85">
        <v>5.34</v>
      </c>
    </row>
    <row r="3410" spans="2:3" x14ac:dyDescent="0.25">
      <c r="B3410" s="206">
        <v>41923.916666666664</v>
      </c>
      <c r="C3410" s="85">
        <v>5.35</v>
      </c>
    </row>
    <row r="3411" spans="2:3" x14ac:dyDescent="0.25">
      <c r="B3411" s="206">
        <v>41924</v>
      </c>
      <c r="C3411" s="85">
        <v>5.35</v>
      </c>
    </row>
    <row r="3412" spans="2:3" x14ac:dyDescent="0.25">
      <c r="B3412" s="206">
        <v>41924.083333333336</v>
      </c>
      <c r="C3412" s="85">
        <v>5.35</v>
      </c>
    </row>
    <row r="3413" spans="2:3" x14ac:dyDescent="0.25">
      <c r="B3413" s="206">
        <v>41924.166666666664</v>
      </c>
      <c r="C3413" s="85">
        <v>5.35</v>
      </c>
    </row>
    <row r="3414" spans="2:3" x14ac:dyDescent="0.25">
      <c r="B3414" s="206">
        <v>41924.25</v>
      </c>
      <c r="C3414" s="85">
        <v>5.35</v>
      </c>
    </row>
    <row r="3415" spans="2:3" x14ac:dyDescent="0.25">
      <c r="B3415" s="206">
        <v>41924.333333333336</v>
      </c>
      <c r="C3415" s="85">
        <v>5.35</v>
      </c>
    </row>
    <row r="3416" spans="2:3" x14ac:dyDescent="0.25">
      <c r="B3416" s="206">
        <v>41924.416666666664</v>
      </c>
      <c r="C3416" s="85">
        <v>5.37</v>
      </c>
    </row>
    <row r="3417" spans="2:3" x14ac:dyDescent="0.25">
      <c r="B3417" s="206">
        <v>41924.5</v>
      </c>
      <c r="C3417" s="85">
        <v>5.37</v>
      </c>
    </row>
    <row r="3418" spans="2:3" x14ac:dyDescent="0.25">
      <c r="B3418" s="206">
        <v>41924.583333333336</v>
      </c>
      <c r="C3418" s="85">
        <v>5.36</v>
      </c>
    </row>
    <row r="3419" spans="2:3" x14ac:dyDescent="0.25">
      <c r="B3419" s="206">
        <v>41924.666666666664</v>
      </c>
      <c r="C3419" s="85">
        <v>5.35</v>
      </c>
    </row>
    <row r="3420" spans="2:3" x14ac:dyDescent="0.25">
      <c r="B3420" s="206">
        <v>41924.75</v>
      </c>
      <c r="C3420" s="85">
        <v>5.33</v>
      </c>
    </row>
    <row r="3421" spans="2:3" x14ac:dyDescent="0.25">
      <c r="B3421" s="206">
        <v>41924.833333333336</v>
      </c>
      <c r="C3421" s="85">
        <v>5.55</v>
      </c>
    </row>
    <row r="3422" spans="2:3" x14ac:dyDescent="0.25">
      <c r="B3422" s="206">
        <v>41924.916666666664</v>
      </c>
      <c r="C3422" s="85">
        <v>5.55</v>
      </c>
    </row>
    <row r="3423" spans="2:3" x14ac:dyDescent="0.25">
      <c r="B3423" s="206">
        <v>41925</v>
      </c>
      <c r="C3423" s="85">
        <v>5.55</v>
      </c>
    </row>
    <row r="3424" spans="2:3" x14ac:dyDescent="0.25">
      <c r="B3424" s="206">
        <v>41925.083333333336</v>
      </c>
      <c r="C3424" s="85">
        <v>5.55</v>
      </c>
    </row>
    <row r="3425" spans="2:5" x14ac:dyDescent="0.25">
      <c r="B3425" s="206">
        <v>41925.166666666664</v>
      </c>
      <c r="C3425" s="85">
        <v>5.56</v>
      </c>
    </row>
    <row r="3426" spans="2:5" x14ac:dyDescent="0.25">
      <c r="B3426" s="206">
        <v>41925.25</v>
      </c>
      <c r="C3426" s="85">
        <v>5.56</v>
      </c>
    </row>
    <row r="3427" spans="2:5" x14ac:dyDescent="0.25">
      <c r="B3427" s="206">
        <v>41925.333333333336</v>
      </c>
      <c r="C3427" s="85">
        <v>5.57</v>
      </c>
    </row>
    <row r="3428" spans="2:5" x14ac:dyDescent="0.25">
      <c r="B3428" s="206">
        <v>41925.416666666664</v>
      </c>
      <c r="C3428" s="85">
        <v>5.59</v>
      </c>
    </row>
    <row r="3429" spans="2:5" x14ac:dyDescent="0.25">
      <c r="B3429" s="206">
        <v>41925.5</v>
      </c>
      <c r="C3429" s="85">
        <v>5.59</v>
      </c>
    </row>
    <row r="3430" spans="2:5" x14ac:dyDescent="0.25">
      <c r="B3430" s="206">
        <v>41925.583333333336</v>
      </c>
      <c r="C3430" s="85">
        <v>5.61</v>
      </c>
    </row>
    <row r="3431" spans="2:5" x14ac:dyDescent="0.25">
      <c r="B3431" s="206">
        <v>41925.666666666664</v>
      </c>
      <c r="C3431" s="85">
        <v>5.62</v>
      </c>
    </row>
    <row r="3432" spans="2:5" x14ac:dyDescent="0.25">
      <c r="B3432" s="206">
        <v>41925.75</v>
      </c>
      <c r="C3432" s="85">
        <v>5.64</v>
      </c>
    </row>
    <row r="3433" spans="2:5" x14ac:dyDescent="0.25">
      <c r="B3433" s="206">
        <v>41925.833333333336</v>
      </c>
      <c r="C3433" s="85">
        <v>5.65</v>
      </c>
    </row>
    <row r="3434" spans="2:5" x14ac:dyDescent="0.25">
      <c r="B3434" s="206">
        <v>41925.916666666664</v>
      </c>
      <c r="C3434" s="85">
        <v>5.65</v>
      </c>
    </row>
    <row r="3435" spans="2:5" x14ac:dyDescent="0.25">
      <c r="B3435" s="206">
        <v>41926</v>
      </c>
      <c r="C3435" s="85">
        <v>5.65</v>
      </c>
    </row>
    <row r="3436" spans="2:5" x14ac:dyDescent="0.25">
      <c r="B3436" s="206">
        <v>41926.083333333336</v>
      </c>
      <c r="C3436" s="85">
        <v>5.65</v>
      </c>
    </row>
    <row r="3437" spans="2:5" x14ac:dyDescent="0.25">
      <c r="B3437" s="206">
        <v>41926.166666666664</v>
      </c>
      <c r="C3437" s="85">
        <v>5.66</v>
      </c>
    </row>
    <row r="3438" spans="2:5" x14ac:dyDescent="0.25">
      <c r="B3438" s="206">
        <v>41926.25</v>
      </c>
      <c r="C3438" s="85">
        <v>5.67</v>
      </c>
      <c r="E3438" s="76">
        <v>5.67</v>
      </c>
    </row>
    <row r="3439" spans="2:5" x14ac:dyDescent="0.25">
      <c r="B3439" s="206">
        <v>41926.333333333336</v>
      </c>
      <c r="C3439" s="85">
        <v>5.67</v>
      </c>
    </row>
    <row r="3440" spans="2:5" x14ac:dyDescent="0.25">
      <c r="B3440" s="206">
        <v>41926.416666666664</v>
      </c>
      <c r="C3440" s="85">
        <v>5.33</v>
      </c>
    </row>
    <row r="3441" spans="2:3" x14ac:dyDescent="0.25">
      <c r="B3441" s="206">
        <v>41926.5</v>
      </c>
      <c r="C3441" s="85">
        <v>5.31</v>
      </c>
    </row>
    <row r="3442" spans="2:3" x14ac:dyDescent="0.25">
      <c r="B3442" s="206">
        <v>41926.583333333336</v>
      </c>
      <c r="C3442" s="85">
        <v>5.3</v>
      </c>
    </row>
    <row r="3443" spans="2:3" x14ac:dyDescent="0.25">
      <c r="B3443" s="206">
        <v>41926.666666666664</v>
      </c>
      <c r="C3443" s="85">
        <v>5.29</v>
      </c>
    </row>
    <row r="3444" spans="2:3" x14ac:dyDescent="0.25">
      <c r="B3444" s="206">
        <v>41926.75</v>
      </c>
      <c r="C3444" s="85">
        <v>5.28</v>
      </c>
    </row>
    <row r="3445" spans="2:3" x14ac:dyDescent="0.25">
      <c r="B3445" s="206">
        <v>41926.833333333336</v>
      </c>
      <c r="C3445" s="85">
        <v>5.28</v>
      </c>
    </row>
    <row r="3446" spans="2:3" x14ac:dyDescent="0.25">
      <c r="B3446" s="206">
        <v>41926.916666666664</v>
      </c>
      <c r="C3446" s="85">
        <v>5.27</v>
      </c>
    </row>
    <row r="3447" spans="2:3" x14ac:dyDescent="0.25">
      <c r="B3447" s="206">
        <v>41927</v>
      </c>
      <c r="C3447" s="85">
        <v>5.27</v>
      </c>
    </row>
    <row r="3448" spans="2:3" x14ac:dyDescent="0.25">
      <c r="B3448" s="206">
        <v>41927.083333333336</v>
      </c>
      <c r="C3448" s="85">
        <v>5.28</v>
      </c>
    </row>
    <row r="3449" spans="2:3" x14ac:dyDescent="0.25">
      <c r="B3449" s="206">
        <v>41927.166666666664</v>
      </c>
      <c r="C3449" s="85">
        <v>5.27</v>
      </c>
    </row>
    <row r="3450" spans="2:3" x14ac:dyDescent="0.25">
      <c r="B3450" s="206">
        <v>41927.25</v>
      </c>
      <c r="C3450" s="85">
        <v>5.27</v>
      </c>
    </row>
    <row r="3451" spans="2:3" x14ac:dyDescent="0.25">
      <c r="B3451" s="206">
        <v>41927.333333333336</v>
      </c>
      <c r="C3451" s="85">
        <v>5.27</v>
      </c>
    </row>
    <row r="3452" spans="2:3" x14ac:dyDescent="0.25">
      <c r="B3452" s="206">
        <v>41927.416666666664</v>
      </c>
      <c r="C3452" s="85">
        <v>5.28</v>
      </c>
    </row>
    <row r="3453" spans="2:3" x14ac:dyDescent="0.25">
      <c r="B3453" s="206">
        <v>41927.5</v>
      </c>
      <c r="C3453" s="85">
        <v>5.27</v>
      </c>
    </row>
    <row r="3454" spans="2:3" x14ac:dyDescent="0.25">
      <c r="B3454" s="206">
        <v>41927.583333333336</v>
      </c>
      <c r="C3454" s="85">
        <v>5.28</v>
      </c>
    </row>
    <row r="3455" spans="2:3" x14ac:dyDescent="0.25">
      <c r="B3455" s="206">
        <v>41927.666666666664</v>
      </c>
      <c r="C3455" s="85">
        <v>5.28</v>
      </c>
    </row>
    <row r="3456" spans="2:3" x14ac:dyDescent="0.25">
      <c r="B3456" s="206">
        <v>41927.75</v>
      </c>
      <c r="C3456" s="85">
        <v>5.26</v>
      </c>
    </row>
    <row r="3457" spans="2:3" x14ac:dyDescent="0.25">
      <c r="B3457" s="206">
        <v>41927.833333333336</v>
      </c>
      <c r="C3457" s="85">
        <v>5.25</v>
      </c>
    </row>
    <row r="3458" spans="2:3" x14ac:dyDescent="0.25">
      <c r="B3458" s="206">
        <v>41927.916666666664</v>
      </c>
      <c r="C3458" s="85">
        <v>5.24</v>
      </c>
    </row>
    <row r="3459" spans="2:3" x14ac:dyDescent="0.25">
      <c r="B3459" s="206">
        <v>41928</v>
      </c>
      <c r="C3459" s="85">
        <v>5.25</v>
      </c>
    </row>
    <row r="3460" spans="2:3" x14ac:dyDescent="0.25">
      <c r="B3460" s="206">
        <v>41928.083333333336</v>
      </c>
      <c r="C3460" s="85">
        <v>5.25</v>
      </c>
    </row>
    <row r="3461" spans="2:3" x14ac:dyDescent="0.25">
      <c r="B3461" s="206">
        <v>41928.166666666664</v>
      </c>
      <c r="C3461" s="85">
        <v>5.25</v>
      </c>
    </row>
    <row r="3462" spans="2:3" x14ac:dyDescent="0.25">
      <c r="B3462" s="206">
        <v>41928.25</v>
      </c>
      <c r="C3462" s="85">
        <v>5.25</v>
      </c>
    </row>
    <row r="3463" spans="2:3" x14ac:dyDescent="0.25">
      <c r="B3463" s="206">
        <v>41928.333333333336</v>
      </c>
      <c r="C3463" s="85">
        <v>5.25</v>
      </c>
    </row>
    <row r="3464" spans="2:3" x14ac:dyDescent="0.25">
      <c r="B3464" s="206">
        <v>41928.416666666664</v>
      </c>
      <c r="C3464" s="85">
        <v>5.24</v>
      </c>
    </row>
    <row r="3465" spans="2:3" x14ac:dyDescent="0.25">
      <c r="B3465" s="206">
        <v>41928.5</v>
      </c>
      <c r="C3465" s="85">
        <v>5.25</v>
      </c>
    </row>
    <row r="3466" spans="2:3" x14ac:dyDescent="0.25">
      <c r="B3466" s="206">
        <v>41928.583333333336</v>
      </c>
      <c r="C3466" s="85">
        <v>5.25</v>
      </c>
    </row>
    <row r="3467" spans="2:3" x14ac:dyDescent="0.25">
      <c r="B3467" s="206">
        <v>41928.666666666664</v>
      </c>
      <c r="C3467" s="85">
        <v>5.25</v>
      </c>
    </row>
    <row r="3468" spans="2:3" x14ac:dyDescent="0.25">
      <c r="B3468" s="206">
        <v>41928.75</v>
      </c>
      <c r="C3468" s="85">
        <v>5.24</v>
      </c>
    </row>
    <row r="3469" spans="2:3" x14ac:dyDescent="0.25">
      <c r="B3469" s="206">
        <v>41928.833333333336</v>
      </c>
      <c r="C3469" s="85">
        <v>5.23</v>
      </c>
    </row>
    <row r="3470" spans="2:3" x14ac:dyDescent="0.25">
      <c r="B3470" s="206">
        <v>41928.916666666664</v>
      </c>
      <c r="C3470" s="85">
        <v>5.22</v>
      </c>
    </row>
    <row r="3471" spans="2:3" x14ac:dyDescent="0.25">
      <c r="B3471" s="206">
        <v>41929</v>
      </c>
      <c r="C3471" s="85">
        <v>5.18</v>
      </c>
    </row>
    <row r="3472" spans="2:3" x14ac:dyDescent="0.25">
      <c r="B3472" s="206">
        <v>41929.083333333336</v>
      </c>
      <c r="C3472" s="85">
        <v>5.12</v>
      </c>
    </row>
    <row r="3473" spans="2:3" x14ac:dyDescent="0.25">
      <c r="B3473" s="206">
        <v>41929.166666666664</v>
      </c>
      <c r="C3473" s="85">
        <v>5.14</v>
      </c>
    </row>
    <row r="3474" spans="2:3" x14ac:dyDescent="0.25">
      <c r="B3474" s="206">
        <v>41929.25</v>
      </c>
      <c r="C3474" s="85">
        <v>5.14</v>
      </c>
    </row>
    <row r="3475" spans="2:3" x14ac:dyDescent="0.25">
      <c r="B3475" s="206">
        <v>41929.333333333336</v>
      </c>
      <c r="C3475" s="85">
        <v>5.13</v>
      </c>
    </row>
    <row r="3476" spans="2:3" x14ac:dyDescent="0.25">
      <c r="B3476" s="206">
        <v>41929.416666666664</v>
      </c>
      <c r="C3476" s="85">
        <v>5.14</v>
      </c>
    </row>
    <row r="3477" spans="2:3" x14ac:dyDescent="0.25">
      <c r="B3477" s="206">
        <v>41929.5</v>
      </c>
      <c r="C3477" s="85">
        <v>5.14</v>
      </c>
    </row>
    <row r="3478" spans="2:3" x14ac:dyDescent="0.25">
      <c r="B3478" s="206">
        <v>41929.583333333336</v>
      </c>
      <c r="C3478" s="85">
        <v>5.14</v>
      </c>
    </row>
    <row r="3479" spans="2:3" x14ac:dyDescent="0.25">
      <c r="B3479" s="206">
        <v>41929.666666666664</v>
      </c>
      <c r="C3479" s="85">
        <v>5.1100000000000003</v>
      </c>
    </row>
    <row r="3480" spans="2:3" x14ac:dyDescent="0.25">
      <c r="B3480" s="206">
        <v>41929.75</v>
      </c>
      <c r="C3480" s="85">
        <v>5.09</v>
      </c>
    </row>
    <row r="3481" spans="2:3" x14ac:dyDescent="0.25">
      <c r="B3481" s="206">
        <v>41929.833333333336</v>
      </c>
      <c r="C3481" s="85">
        <v>5.07</v>
      </c>
    </row>
    <row r="3482" spans="2:3" x14ac:dyDescent="0.25">
      <c r="B3482" s="206">
        <v>41929.916666666664</v>
      </c>
      <c r="C3482" s="85">
        <v>5.04</v>
      </c>
    </row>
    <row r="3483" spans="2:3" x14ac:dyDescent="0.25">
      <c r="B3483" s="206">
        <v>41930</v>
      </c>
      <c r="C3483" s="85">
        <v>5.0199999999999996</v>
      </c>
    </row>
    <row r="3484" spans="2:3" x14ac:dyDescent="0.25">
      <c r="B3484" s="206">
        <v>41930.083333333336</v>
      </c>
      <c r="C3484" s="85">
        <v>5.01</v>
      </c>
    </row>
    <row r="3485" spans="2:3" x14ac:dyDescent="0.25">
      <c r="B3485" s="206">
        <v>41930.166666666664</v>
      </c>
      <c r="C3485" s="85">
        <v>5.0199999999999996</v>
      </c>
    </row>
    <row r="3486" spans="2:3" x14ac:dyDescent="0.25">
      <c r="B3486" s="206">
        <v>41930.25</v>
      </c>
      <c r="C3486" s="85">
        <v>5.0199999999999996</v>
      </c>
    </row>
    <row r="3487" spans="2:3" x14ac:dyDescent="0.25">
      <c r="B3487" s="206">
        <v>41930.333333333336</v>
      </c>
      <c r="C3487" s="85">
        <v>5</v>
      </c>
    </row>
    <row r="3488" spans="2:3" x14ac:dyDescent="0.25">
      <c r="B3488" s="206">
        <v>41930.416666666664</v>
      </c>
      <c r="C3488" s="85">
        <v>5</v>
      </c>
    </row>
    <row r="3489" spans="2:4" x14ac:dyDescent="0.25">
      <c r="B3489" s="206">
        <v>41930.5</v>
      </c>
      <c r="C3489" s="85">
        <v>5</v>
      </c>
    </row>
    <row r="3490" spans="2:4" x14ac:dyDescent="0.25">
      <c r="B3490" s="206">
        <v>41930.583333333336</v>
      </c>
      <c r="C3490" s="85">
        <v>5</v>
      </c>
    </row>
    <row r="3491" spans="2:4" x14ac:dyDescent="0.25">
      <c r="B3491" s="206">
        <v>41930.666666666664</v>
      </c>
      <c r="C3491" s="85">
        <v>4.99</v>
      </c>
      <c r="D3491" s="76">
        <v>4.99</v>
      </c>
    </row>
    <row r="3492" spans="2:4" x14ac:dyDescent="0.25">
      <c r="B3492" s="206">
        <v>41930.75</v>
      </c>
      <c r="C3492" s="85">
        <v>4.99</v>
      </c>
    </row>
    <row r="3493" spans="2:4" x14ac:dyDescent="0.25">
      <c r="B3493" s="206">
        <v>41930.833333333336</v>
      </c>
      <c r="C3493" s="85">
        <v>4.99</v>
      </c>
    </row>
    <row r="3494" spans="2:4" x14ac:dyDescent="0.25">
      <c r="B3494" s="206">
        <v>41930.916666666664</v>
      </c>
      <c r="C3494" s="85">
        <v>4.99</v>
      </c>
    </row>
    <row r="3495" spans="2:4" x14ac:dyDescent="0.25">
      <c r="B3495" s="206">
        <v>41931</v>
      </c>
      <c r="C3495" s="85">
        <v>5</v>
      </c>
    </row>
    <row r="3496" spans="2:4" x14ac:dyDescent="0.25">
      <c r="B3496" s="206">
        <v>41931.083333333336</v>
      </c>
      <c r="C3496" s="85">
        <v>5.0199999999999996</v>
      </c>
    </row>
    <row r="3497" spans="2:4" x14ac:dyDescent="0.25">
      <c r="B3497" s="206">
        <v>41931.166666666664</v>
      </c>
      <c r="C3497" s="85">
        <v>5.03</v>
      </c>
    </row>
    <row r="3498" spans="2:4" x14ac:dyDescent="0.25">
      <c r="B3498" s="206">
        <v>41931.25</v>
      </c>
      <c r="C3498" s="85">
        <v>5.05</v>
      </c>
    </row>
    <row r="3499" spans="2:4" x14ac:dyDescent="0.25">
      <c r="B3499" s="206">
        <v>41931.333333333336</v>
      </c>
      <c r="C3499" s="85">
        <v>5.0599999999999996</v>
      </c>
    </row>
    <row r="3500" spans="2:4" x14ac:dyDescent="0.25">
      <c r="B3500" s="206">
        <v>41931.416666666664</v>
      </c>
      <c r="C3500" s="85">
        <v>5.07</v>
      </c>
    </row>
    <row r="3501" spans="2:4" x14ac:dyDescent="0.25">
      <c r="B3501" s="206">
        <v>41931.5</v>
      </c>
      <c r="C3501" s="85">
        <v>5.1100000000000003</v>
      </c>
    </row>
    <row r="3502" spans="2:4" x14ac:dyDescent="0.25">
      <c r="B3502" s="206">
        <v>41931.583333333336</v>
      </c>
      <c r="C3502" s="85">
        <v>5.15</v>
      </c>
    </row>
    <row r="3503" spans="2:4" x14ac:dyDescent="0.25">
      <c r="B3503" s="206">
        <v>41931.666666666664</v>
      </c>
      <c r="C3503" s="85">
        <v>5.16</v>
      </c>
    </row>
    <row r="3504" spans="2:4" x14ac:dyDescent="0.25">
      <c r="B3504" s="206">
        <v>41931.75</v>
      </c>
      <c r="C3504" s="85">
        <v>5.17</v>
      </c>
    </row>
    <row r="3505" spans="2:5" x14ac:dyDescent="0.25">
      <c r="B3505" s="206">
        <v>41931.833333333336</v>
      </c>
      <c r="C3505" s="85">
        <v>5.18</v>
      </c>
    </row>
    <row r="3506" spans="2:5" x14ac:dyDescent="0.25">
      <c r="B3506" s="206">
        <v>41931.916666666664</v>
      </c>
      <c r="C3506" s="85">
        <v>5.19</v>
      </c>
    </row>
    <row r="3507" spans="2:5" x14ac:dyDescent="0.25">
      <c r="B3507" s="206">
        <v>41932</v>
      </c>
      <c r="C3507" s="85">
        <v>5.2</v>
      </c>
    </row>
    <row r="3508" spans="2:5" x14ac:dyDescent="0.25">
      <c r="B3508" s="206">
        <v>41932.083333333336</v>
      </c>
      <c r="C3508" s="85">
        <v>5.2</v>
      </c>
    </row>
    <row r="3509" spans="2:5" x14ac:dyDescent="0.25">
      <c r="B3509" s="206">
        <v>41932.166666666664</v>
      </c>
      <c r="C3509" s="85">
        <v>5.21</v>
      </c>
    </row>
    <row r="3510" spans="2:5" x14ac:dyDescent="0.25">
      <c r="B3510" s="206">
        <v>41932.25</v>
      </c>
      <c r="C3510" s="85">
        <v>5.22</v>
      </c>
    </row>
    <row r="3511" spans="2:5" x14ac:dyDescent="0.25">
      <c r="B3511" s="206">
        <v>41932.333333333336</v>
      </c>
      <c r="C3511" s="85">
        <v>5.23</v>
      </c>
    </row>
    <row r="3512" spans="2:5" x14ac:dyDescent="0.25">
      <c r="B3512" s="206">
        <v>41932.416666666664</v>
      </c>
      <c r="C3512" s="85">
        <v>5.25</v>
      </c>
      <c r="E3512" s="76">
        <v>5.25</v>
      </c>
    </row>
    <row r="3513" spans="2:5" x14ac:dyDescent="0.25">
      <c r="B3513" s="206">
        <v>41932.5</v>
      </c>
      <c r="C3513" s="85">
        <v>5.25</v>
      </c>
    </row>
    <row r="3514" spans="2:5" x14ac:dyDescent="0.25">
      <c r="B3514" s="206">
        <v>41932.583333333336</v>
      </c>
      <c r="C3514" s="85">
        <v>5.2</v>
      </c>
    </row>
    <row r="3515" spans="2:5" x14ac:dyDescent="0.25">
      <c r="B3515" s="206">
        <v>41932.666666666664</v>
      </c>
      <c r="C3515" s="85">
        <v>5.14</v>
      </c>
    </row>
    <row r="3516" spans="2:5" x14ac:dyDescent="0.25">
      <c r="B3516" s="206">
        <v>41932.75</v>
      </c>
      <c r="C3516" s="85">
        <v>5.12</v>
      </c>
    </row>
    <row r="3517" spans="2:5" x14ac:dyDescent="0.25">
      <c r="B3517" s="206">
        <v>41932.833333333336</v>
      </c>
      <c r="C3517" s="85">
        <v>5.09</v>
      </c>
    </row>
    <row r="3518" spans="2:5" x14ac:dyDescent="0.25">
      <c r="B3518" s="206">
        <v>41932.916666666664</v>
      </c>
      <c r="C3518" s="85">
        <v>5.09</v>
      </c>
    </row>
    <row r="3519" spans="2:5" x14ac:dyDescent="0.25">
      <c r="B3519" s="206">
        <v>41933</v>
      </c>
      <c r="C3519" s="85">
        <v>5.08</v>
      </c>
    </row>
    <row r="3520" spans="2:5" x14ac:dyDescent="0.25">
      <c r="B3520" s="206">
        <v>41933.083333333336</v>
      </c>
      <c r="C3520" s="85">
        <v>5.08</v>
      </c>
    </row>
    <row r="3521" spans="2:3" x14ac:dyDescent="0.25">
      <c r="B3521" s="206">
        <v>41933.166666666664</v>
      </c>
      <c r="C3521" s="85">
        <v>5.08</v>
      </c>
    </row>
    <row r="3522" spans="2:3" x14ac:dyDescent="0.25">
      <c r="B3522" s="206">
        <v>41933.25</v>
      </c>
      <c r="C3522" s="85">
        <v>5.07</v>
      </c>
    </row>
    <row r="3523" spans="2:3" x14ac:dyDescent="0.25">
      <c r="B3523" s="206">
        <v>41933.333333333336</v>
      </c>
      <c r="C3523" s="85">
        <v>5.0599999999999996</v>
      </c>
    </row>
    <row r="3524" spans="2:3" x14ac:dyDescent="0.25">
      <c r="B3524" s="206">
        <v>41933.416666666664</v>
      </c>
      <c r="C3524" s="85">
        <v>5.0599999999999996</v>
      </c>
    </row>
    <row r="3525" spans="2:3" x14ac:dyDescent="0.25">
      <c r="B3525" s="206">
        <v>41933.5</v>
      </c>
      <c r="C3525" s="85">
        <v>5.05</v>
      </c>
    </row>
    <row r="3526" spans="2:3" x14ac:dyDescent="0.25">
      <c r="B3526" s="206">
        <v>41933.583333333336</v>
      </c>
      <c r="C3526" s="85">
        <v>5.07</v>
      </c>
    </row>
    <row r="3527" spans="2:3" x14ac:dyDescent="0.25">
      <c r="B3527" s="206">
        <v>41933.666666666664</v>
      </c>
      <c r="C3527" s="85">
        <v>5.07</v>
      </c>
    </row>
    <row r="3528" spans="2:3" x14ac:dyDescent="0.25">
      <c r="B3528" s="206">
        <v>41933.75</v>
      </c>
      <c r="C3528" s="85">
        <v>5.0599999999999996</v>
      </c>
    </row>
    <row r="3529" spans="2:3" x14ac:dyDescent="0.25">
      <c r="B3529" s="206">
        <v>41933.833333333336</v>
      </c>
      <c r="C3529" s="85">
        <v>5.07</v>
      </c>
    </row>
    <row r="3530" spans="2:3" x14ac:dyDescent="0.25">
      <c r="B3530" s="206">
        <v>41933.916666666664</v>
      </c>
      <c r="C3530" s="85">
        <v>5.05</v>
      </c>
    </row>
    <row r="3531" spans="2:3" x14ac:dyDescent="0.25">
      <c r="B3531" s="206">
        <v>41934</v>
      </c>
      <c r="C3531" s="85">
        <v>5.03</v>
      </c>
    </row>
    <row r="3532" spans="2:3" x14ac:dyDescent="0.25">
      <c r="B3532" s="206">
        <v>41934.083333333336</v>
      </c>
      <c r="C3532" s="85">
        <v>5.04</v>
      </c>
    </row>
    <row r="3533" spans="2:3" x14ac:dyDescent="0.25">
      <c r="B3533" s="206">
        <v>41934.166666666664</v>
      </c>
      <c r="C3533" s="85">
        <v>5.04</v>
      </c>
    </row>
    <row r="3534" spans="2:3" x14ac:dyDescent="0.25">
      <c r="B3534" s="206">
        <v>41934.25</v>
      </c>
      <c r="C3534" s="85">
        <v>5.03</v>
      </c>
    </row>
    <row r="3535" spans="2:3" x14ac:dyDescent="0.25">
      <c r="B3535" s="206">
        <v>41934.333333333336</v>
      </c>
      <c r="C3535" s="85">
        <v>5.03</v>
      </c>
    </row>
    <row r="3536" spans="2:3" x14ac:dyDescent="0.25">
      <c r="B3536" s="206">
        <v>41934.416666666664</v>
      </c>
      <c r="C3536" s="85">
        <v>5.03</v>
      </c>
    </row>
    <row r="3537" spans="2:5" x14ac:dyDescent="0.25">
      <c r="B3537" s="206">
        <v>41934.5</v>
      </c>
      <c r="C3537" s="85">
        <v>5.03</v>
      </c>
    </row>
    <row r="3538" spans="2:5" x14ac:dyDescent="0.25">
      <c r="B3538" s="206">
        <v>41934.583333333336</v>
      </c>
      <c r="C3538" s="85">
        <v>4.99</v>
      </c>
    </row>
    <row r="3539" spans="2:5" x14ac:dyDescent="0.25">
      <c r="B3539" s="206">
        <v>41934.666666666664</v>
      </c>
      <c r="C3539" s="85">
        <v>4.9400000000000004</v>
      </c>
      <c r="D3539" s="76">
        <v>4.9400000000000004</v>
      </c>
    </row>
    <row r="3540" spans="2:5" x14ac:dyDescent="0.25">
      <c r="B3540" s="206">
        <v>41934.75</v>
      </c>
      <c r="C3540" s="85">
        <v>4.95</v>
      </c>
    </row>
    <row r="3541" spans="2:5" x14ac:dyDescent="0.25">
      <c r="B3541" s="206">
        <v>41934.833333333336</v>
      </c>
      <c r="C3541" s="85">
        <v>4.9800000000000004</v>
      </c>
    </row>
    <row r="3542" spans="2:5" x14ac:dyDescent="0.25">
      <c r="B3542" s="206">
        <v>41934.916666666664</v>
      </c>
      <c r="C3542" s="85">
        <v>5</v>
      </c>
    </row>
    <row r="3543" spans="2:5" x14ac:dyDescent="0.25">
      <c r="B3543" s="206">
        <v>41935</v>
      </c>
      <c r="C3543" s="85">
        <v>5.01</v>
      </c>
    </row>
    <row r="3544" spans="2:5" x14ac:dyDescent="0.25">
      <c r="B3544" s="206">
        <v>41935.083333333336</v>
      </c>
      <c r="C3544" s="85">
        <v>5.0199999999999996</v>
      </c>
    </row>
    <row r="3545" spans="2:5" x14ac:dyDescent="0.25">
      <c r="B3545" s="206">
        <v>41935.166666666664</v>
      </c>
      <c r="C3545" s="85">
        <v>5.03</v>
      </c>
    </row>
    <row r="3546" spans="2:5" x14ac:dyDescent="0.25">
      <c r="B3546" s="206">
        <v>41935.25</v>
      </c>
      <c r="C3546" s="85">
        <v>5.03</v>
      </c>
    </row>
    <row r="3547" spans="2:5" x14ac:dyDescent="0.25">
      <c r="B3547" s="206">
        <v>41935.333333333336</v>
      </c>
      <c r="C3547" s="85">
        <v>5.04</v>
      </c>
    </row>
    <row r="3548" spans="2:5" x14ac:dyDescent="0.25">
      <c r="B3548" s="206">
        <v>41935.416666666664</v>
      </c>
      <c r="C3548" s="85">
        <v>5.04</v>
      </c>
    </row>
    <row r="3549" spans="2:5" x14ac:dyDescent="0.25">
      <c r="B3549" s="206">
        <v>41935.5</v>
      </c>
      <c r="C3549" s="85">
        <v>5.05</v>
      </c>
    </row>
    <row r="3550" spans="2:5" x14ac:dyDescent="0.25">
      <c r="B3550" s="206">
        <v>41935.583333333336</v>
      </c>
      <c r="C3550" s="85">
        <v>5.0599999999999996</v>
      </c>
    </row>
    <row r="3551" spans="2:5" x14ac:dyDescent="0.25">
      <c r="B3551" s="206">
        <v>41935.666666666664</v>
      </c>
      <c r="C3551" s="85">
        <v>5.1100000000000003</v>
      </c>
      <c r="E3551" s="76">
        <v>5.1100000000000003</v>
      </c>
    </row>
    <row r="3552" spans="2:5" x14ac:dyDescent="0.25">
      <c r="B3552" s="206">
        <v>41935.75</v>
      </c>
      <c r="C3552" s="85">
        <v>5.01</v>
      </c>
    </row>
    <row r="3553" spans="2:3" x14ac:dyDescent="0.25">
      <c r="B3553" s="206">
        <v>41935.833333333336</v>
      </c>
      <c r="C3553" s="85">
        <v>4.99</v>
      </c>
    </row>
    <row r="3554" spans="2:3" x14ac:dyDescent="0.25">
      <c r="B3554" s="206">
        <v>41935.916666666664</v>
      </c>
      <c r="C3554" s="85">
        <v>4.99</v>
      </c>
    </row>
    <row r="3555" spans="2:3" x14ac:dyDescent="0.25">
      <c r="B3555" s="206">
        <v>41936</v>
      </c>
      <c r="C3555" s="85">
        <v>4.9800000000000004</v>
      </c>
    </row>
    <row r="3556" spans="2:3" x14ac:dyDescent="0.25">
      <c r="B3556" s="206">
        <v>41936.083333333336</v>
      </c>
      <c r="C3556" s="85">
        <v>4.95</v>
      </c>
    </row>
    <row r="3557" spans="2:3" x14ac:dyDescent="0.25">
      <c r="B3557" s="206">
        <v>41936.166666666664</v>
      </c>
      <c r="C3557" s="85">
        <v>4.96</v>
      </c>
    </row>
    <row r="3558" spans="2:3" x14ac:dyDescent="0.25">
      <c r="B3558" s="206">
        <v>41936.25</v>
      </c>
      <c r="C3558" s="85">
        <v>4.95</v>
      </c>
    </row>
    <row r="3559" spans="2:3" x14ac:dyDescent="0.25">
      <c r="B3559" s="206">
        <v>41936.333333333336</v>
      </c>
      <c r="C3559" s="85">
        <v>4.9400000000000004</v>
      </c>
    </row>
    <row r="3560" spans="2:3" x14ac:dyDescent="0.25">
      <c r="B3560" s="206">
        <v>41936.416666666664</v>
      </c>
      <c r="C3560" s="85">
        <v>4.9400000000000004</v>
      </c>
    </row>
    <row r="3561" spans="2:3" x14ac:dyDescent="0.25">
      <c r="B3561" s="206">
        <v>41936.5</v>
      </c>
      <c r="C3561" s="85">
        <v>4.93</v>
      </c>
    </row>
    <row r="3562" spans="2:3" x14ac:dyDescent="0.25">
      <c r="B3562" s="206">
        <v>41936.583333333336</v>
      </c>
      <c r="C3562" s="85">
        <v>4.93</v>
      </c>
    </row>
    <row r="3563" spans="2:3" x14ac:dyDescent="0.25">
      <c r="B3563" s="206">
        <v>41936.666666666664</v>
      </c>
      <c r="C3563" s="85">
        <v>4.91</v>
      </c>
    </row>
    <row r="3564" spans="2:3" x14ac:dyDescent="0.25">
      <c r="B3564" s="206">
        <v>41936.75</v>
      </c>
      <c r="C3564" s="85">
        <v>4.92</v>
      </c>
    </row>
    <row r="3565" spans="2:3" x14ac:dyDescent="0.25">
      <c r="B3565" s="206">
        <v>41936.833333333336</v>
      </c>
      <c r="C3565" s="85">
        <v>4.92</v>
      </c>
    </row>
    <row r="3566" spans="2:3" x14ac:dyDescent="0.25">
      <c r="B3566" s="206">
        <v>41936.916666666664</v>
      </c>
      <c r="C3566" s="85">
        <v>4.92</v>
      </c>
    </row>
    <row r="3567" spans="2:3" x14ac:dyDescent="0.25">
      <c r="B3567" s="206">
        <v>41937</v>
      </c>
      <c r="C3567" s="85">
        <v>4.92</v>
      </c>
    </row>
    <row r="3568" spans="2:3" x14ac:dyDescent="0.25">
      <c r="B3568" s="206">
        <v>41937.083333333336</v>
      </c>
      <c r="C3568" s="85">
        <v>4.92</v>
      </c>
    </row>
    <row r="3569" spans="2:4" x14ac:dyDescent="0.25">
      <c r="B3569" s="206">
        <v>41937.166666666664</v>
      </c>
      <c r="C3569" s="85">
        <v>4.92</v>
      </c>
    </row>
    <row r="3570" spans="2:4" x14ac:dyDescent="0.25">
      <c r="B3570" s="206">
        <v>41937.25</v>
      </c>
      <c r="C3570" s="85">
        <v>4.91</v>
      </c>
    </row>
    <row r="3571" spans="2:4" x14ac:dyDescent="0.25">
      <c r="B3571" s="206">
        <v>41937.333333333336</v>
      </c>
      <c r="C3571" s="85">
        <v>4.91</v>
      </c>
    </row>
    <row r="3572" spans="2:4" x14ac:dyDescent="0.25">
      <c r="B3572" s="206">
        <v>41937.416666666664</v>
      </c>
      <c r="C3572" s="85">
        <v>4.9000000000000004</v>
      </c>
    </row>
    <row r="3573" spans="2:4" x14ac:dyDescent="0.25">
      <c r="B3573" s="206">
        <v>41937.5</v>
      </c>
      <c r="C3573" s="85">
        <v>4.9000000000000004</v>
      </c>
    </row>
    <row r="3574" spans="2:4" x14ac:dyDescent="0.25">
      <c r="B3574" s="206">
        <v>41937.583333333336</v>
      </c>
      <c r="C3574" s="85">
        <v>4.9000000000000004</v>
      </c>
    </row>
    <row r="3575" spans="2:4" x14ac:dyDescent="0.25">
      <c r="B3575" s="206">
        <v>41937.666666666664</v>
      </c>
      <c r="C3575" s="85">
        <v>4.9000000000000004</v>
      </c>
    </row>
    <row r="3576" spans="2:4" x14ac:dyDescent="0.25">
      <c r="B3576" s="206">
        <v>41937.75</v>
      </c>
      <c r="C3576" s="85">
        <v>4.8899999999999997</v>
      </c>
    </row>
    <row r="3577" spans="2:4" x14ac:dyDescent="0.25">
      <c r="B3577" s="206">
        <v>41937.833333333336</v>
      </c>
      <c r="C3577" s="85">
        <v>4.8899999999999997</v>
      </c>
    </row>
    <row r="3578" spans="2:4" x14ac:dyDescent="0.25">
      <c r="B3578" s="206">
        <v>41937.916666666664</v>
      </c>
      <c r="C3578" s="85">
        <v>4.8899999999999997</v>
      </c>
    </row>
    <row r="3579" spans="2:4" x14ac:dyDescent="0.25">
      <c r="B3579" s="206">
        <v>41938</v>
      </c>
      <c r="C3579" s="85">
        <v>4.88</v>
      </c>
    </row>
    <row r="3580" spans="2:4" x14ac:dyDescent="0.25">
      <c r="B3580" s="206">
        <v>41938.083333333336</v>
      </c>
      <c r="C3580" s="85">
        <v>4.88</v>
      </c>
    </row>
    <row r="3581" spans="2:4" x14ac:dyDescent="0.25">
      <c r="B3581" s="206">
        <v>41938.166666666664</v>
      </c>
      <c r="C3581" s="85">
        <v>4.87</v>
      </c>
    </row>
    <row r="3582" spans="2:4" x14ac:dyDescent="0.25">
      <c r="B3582" s="206">
        <v>41938.25</v>
      </c>
      <c r="C3582" s="85">
        <v>4.8600000000000003</v>
      </c>
      <c r="D3582" s="76">
        <v>4.8600000000000003</v>
      </c>
    </row>
    <row r="3583" spans="2:4" x14ac:dyDescent="0.25">
      <c r="B3583" s="206">
        <v>41938.333333333336</v>
      </c>
      <c r="C3583" s="85">
        <v>4.8600000000000003</v>
      </c>
    </row>
    <row r="3584" spans="2:4" x14ac:dyDescent="0.25">
      <c r="B3584" s="206">
        <v>41938.416666666664</v>
      </c>
      <c r="C3584" s="85">
        <v>4.87</v>
      </c>
    </row>
    <row r="3585" spans="2:3" x14ac:dyDescent="0.25">
      <c r="B3585" s="206">
        <v>41938.5</v>
      </c>
      <c r="C3585" s="85">
        <v>4.88</v>
      </c>
    </row>
    <row r="3586" spans="2:3" x14ac:dyDescent="0.25">
      <c r="B3586" s="206">
        <v>41938.583333333336</v>
      </c>
      <c r="C3586" s="85">
        <v>4.87</v>
      </c>
    </row>
    <row r="3587" spans="2:3" x14ac:dyDescent="0.25">
      <c r="B3587" s="206">
        <v>41938.666666666664</v>
      </c>
      <c r="C3587" s="85">
        <v>4.87</v>
      </c>
    </row>
    <row r="3588" spans="2:3" x14ac:dyDescent="0.25">
      <c r="B3588" s="206">
        <v>41938.75</v>
      </c>
      <c r="C3588" s="85">
        <v>4.87</v>
      </c>
    </row>
    <row r="3589" spans="2:3" x14ac:dyDescent="0.25">
      <c r="B3589" s="206">
        <v>41938.833333333336</v>
      </c>
      <c r="C3589" s="85">
        <v>4.87</v>
      </c>
    </row>
    <row r="3590" spans="2:3" x14ac:dyDescent="0.25">
      <c r="B3590" s="206">
        <v>41938.916666666664</v>
      </c>
      <c r="C3590" s="85">
        <v>4.87</v>
      </c>
    </row>
    <row r="3591" spans="2:3" x14ac:dyDescent="0.25">
      <c r="B3591" s="206">
        <v>41939</v>
      </c>
      <c r="C3591" s="85">
        <v>4.87</v>
      </c>
    </row>
    <row r="3592" spans="2:3" x14ac:dyDescent="0.25">
      <c r="B3592" s="206">
        <v>41939.083333333336</v>
      </c>
      <c r="C3592" s="85">
        <v>4.87</v>
      </c>
    </row>
    <row r="3593" spans="2:3" x14ac:dyDescent="0.25">
      <c r="B3593" s="206">
        <v>41939.166666666664</v>
      </c>
      <c r="C3593" s="85">
        <v>4.88</v>
      </c>
    </row>
    <row r="3594" spans="2:3" x14ac:dyDescent="0.25">
      <c r="B3594" s="206">
        <v>41939.25</v>
      </c>
      <c r="C3594" s="85">
        <v>4.8899999999999997</v>
      </c>
    </row>
    <row r="3595" spans="2:3" x14ac:dyDescent="0.25">
      <c r="B3595" s="206">
        <v>41939.333333333336</v>
      </c>
      <c r="C3595" s="85">
        <v>4.8899999999999997</v>
      </c>
    </row>
    <row r="3596" spans="2:3" x14ac:dyDescent="0.25">
      <c r="B3596" s="206">
        <v>41939.416666666664</v>
      </c>
      <c r="C3596" s="85">
        <v>4.8899999999999997</v>
      </c>
    </row>
    <row r="3597" spans="2:3" x14ac:dyDescent="0.25">
      <c r="B3597" s="206">
        <v>41939.5</v>
      </c>
      <c r="C3597" s="85">
        <v>4.97</v>
      </c>
    </row>
    <row r="3598" spans="2:3" x14ac:dyDescent="0.25">
      <c r="B3598" s="206">
        <v>41939.583333333336</v>
      </c>
      <c r="C3598" s="85">
        <v>5.01</v>
      </c>
    </row>
    <row r="3599" spans="2:3" x14ac:dyDescent="0.25">
      <c r="B3599" s="206">
        <v>41939.666666666664</v>
      </c>
      <c r="C3599" s="85">
        <v>5.03</v>
      </c>
    </row>
    <row r="3600" spans="2:3" x14ac:dyDescent="0.25">
      <c r="B3600" s="206">
        <v>41939.75</v>
      </c>
      <c r="C3600" s="85">
        <v>5.03</v>
      </c>
    </row>
    <row r="3601" spans="2:3" x14ac:dyDescent="0.25">
      <c r="B3601" s="206">
        <v>41939.833333333336</v>
      </c>
      <c r="C3601" s="85">
        <v>5.03</v>
      </c>
    </row>
    <row r="3602" spans="2:3" x14ac:dyDescent="0.25">
      <c r="B3602" s="206">
        <v>41939.916666666664</v>
      </c>
      <c r="C3602" s="85">
        <v>5.03</v>
      </c>
    </row>
    <row r="3603" spans="2:3" x14ac:dyDescent="0.25">
      <c r="B3603" s="206">
        <v>41940</v>
      </c>
      <c r="C3603" s="85">
        <v>5.03</v>
      </c>
    </row>
    <row r="3604" spans="2:3" x14ac:dyDescent="0.25">
      <c r="B3604" s="206">
        <v>41940.083333333336</v>
      </c>
      <c r="C3604" s="85">
        <v>5.05</v>
      </c>
    </row>
    <row r="3605" spans="2:3" x14ac:dyDescent="0.25">
      <c r="B3605" s="206">
        <v>41940.166666666664</v>
      </c>
      <c r="C3605" s="85">
        <v>5.0599999999999996</v>
      </c>
    </row>
    <row r="3606" spans="2:3" x14ac:dyDescent="0.25">
      <c r="B3606" s="206">
        <v>41940.25</v>
      </c>
      <c r="C3606" s="85">
        <v>5.07</v>
      </c>
    </row>
    <row r="3607" spans="2:3" x14ac:dyDescent="0.25">
      <c r="B3607" s="206">
        <v>41940.333333333336</v>
      </c>
      <c r="C3607" s="85">
        <v>5.08</v>
      </c>
    </row>
    <row r="3608" spans="2:3" x14ac:dyDescent="0.25">
      <c r="B3608" s="206">
        <v>41940.416666666664</v>
      </c>
      <c r="C3608" s="85">
        <v>5.08</v>
      </c>
    </row>
    <row r="3609" spans="2:3" x14ac:dyDescent="0.25">
      <c r="B3609" s="206">
        <v>41940.5</v>
      </c>
      <c r="C3609" s="85">
        <v>5.08</v>
      </c>
    </row>
    <row r="3610" spans="2:3" x14ac:dyDescent="0.25">
      <c r="B3610" s="206">
        <v>41940.583333333336</v>
      </c>
      <c r="C3610" s="85">
        <v>5.0999999999999996</v>
      </c>
    </row>
    <row r="3611" spans="2:3" x14ac:dyDescent="0.25">
      <c r="B3611" s="206">
        <v>41940.666666666664</v>
      </c>
      <c r="C3611" s="85">
        <v>5.0999999999999996</v>
      </c>
    </row>
    <row r="3612" spans="2:3" x14ac:dyDescent="0.25">
      <c r="B3612" s="206">
        <v>41940.75</v>
      </c>
      <c r="C3612" s="85">
        <v>5.12</v>
      </c>
    </row>
    <row r="3613" spans="2:3" x14ac:dyDescent="0.25">
      <c r="B3613" s="206">
        <v>41940.833333333336</v>
      </c>
      <c r="C3613" s="85">
        <v>5.12</v>
      </c>
    </row>
    <row r="3614" spans="2:3" x14ac:dyDescent="0.25">
      <c r="B3614" s="206">
        <v>41940.916666666664</v>
      </c>
      <c r="C3614" s="85">
        <v>5.12</v>
      </c>
    </row>
    <row r="3615" spans="2:3" x14ac:dyDescent="0.25">
      <c r="B3615" s="206">
        <v>41941</v>
      </c>
      <c r="C3615" s="85">
        <v>5.12</v>
      </c>
    </row>
    <row r="3616" spans="2:3" x14ac:dyDescent="0.25">
      <c r="B3616" s="206">
        <v>41941.083333333336</v>
      </c>
      <c r="C3616" s="85">
        <v>5.14</v>
      </c>
    </row>
    <row r="3617" spans="2:3" x14ac:dyDescent="0.25">
      <c r="B3617" s="206">
        <v>41941.166666666664</v>
      </c>
      <c r="C3617" s="85">
        <v>5.16</v>
      </c>
    </row>
    <row r="3618" spans="2:3" x14ac:dyDescent="0.25">
      <c r="B3618" s="206">
        <v>41941.25</v>
      </c>
      <c r="C3618" s="85">
        <v>5.15</v>
      </c>
    </row>
    <row r="3619" spans="2:3" x14ac:dyDescent="0.25">
      <c r="B3619" s="206">
        <v>41941.333333333336</v>
      </c>
      <c r="C3619" s="85">
        <v>5.16</v>
      </c>
    </row>
    <row r="3620" spans="2:3" x14ac:dyDescent="0.25">
      <c r="B3620" s="206">
        <v>41941.416666666664</v>
      </c>
      <c r="C3620" s="85">
        <v>5.15</v>
      </c>
    </row>
    <row r="3621" spans="2:3" x14ac:dyDescent="0.25">
      <c r="B3621" s="206">
        <v>41941.5</v>
      </c>
      <c r="C3621" s="85">
        <v>5.17</v>
      </c>
    </row>
    <row r="3622" spans="2:3" x14ac:dyDescent="0.25">
      <c r="B3622" s="206">
        <v>41941.583333333336</v>
      </c>
      <c r="C3622" s="85">
        <v>5.17</v>
      </c>
    </row>
    <row r="3623" spans="2:3" x14ac:dyDescent="0.25">
      <c r="B3623" s="206">
        <v>41941.666666666664</v>
      </c>
      <c r="C3623" s="85">
        <v>5.17</v>
      </c>
    </row>
    <row r="3624" spans="2:3" x14ac:dyDescent="0.25">
      <c r="B3624" s="206">
        <v>41941.75</v>
      </c>
      <c r="C3624" s="85">
        <v>5.18</v>
      </c>
    </row>
    <row r="3625" spans="2:3" x14ac:dyDescent="0.25">
      <c r="B3625" s="206">
        <v>41941.833333333336</v>
      </c>
      <c r="C3625" s="85">
        <v>5.18</v>
      </c>
    </row>
    <row r="3626" spans="2:3" x14ac:dyDescent="0.25">
      <c r="B3626" s="206">
        <v>41941.916666666664</v>
      </c>
      <c r="C3626" s="85">
        <v>5.16</v>
      </c>
    </row>
    <row r="3627" spans="2:3" x14ac:dyDescent="0.25">
      <c r="B3627" s="206">
        <v>41942</v>
      </c>
      <c r="C3627" s="85">
        <v>5.16</v>
      </c>
    </row>
    <row r="3628" spans="2:3" x14ac:dyDescent="0.25">
      <c r="B3628" s="206">
        <v>41942.083333333336</v>
      </c>
      <c r="C3628" s="85">
        <v>5.17</v>
      </c>
    </row>
    <row r="3629" spans="2:3" x14ac:dyDescent="0.25">
      <c r="B3629" s="206">
        <v>41942.166666666664</v>
      </c>
      <c r="C3629" s="85">
        <v>5.18</v>
      </c>
    </row>
    <row r="3630" spans="2:3" x14ac:dyDescent="0.25">
      <c r="B3630" s="206">
        <v>41942.25</v>
      </c>
      <c r="C3630" s="85">
        <v>5.19</v>
      </c>
    </row>
    <row r="3631" spans="2:3" x14ac:dyDescent="0.25">
      <c r="B3631" s="206">
        <v>41942.333333333336</v>
      </c>
      <c r="C3631" s="85">
        <v>5.2</v>
      </c>
    </row>
    <row r="3632" spans="2:3" x14ac:dyDescent="0.25">
      <c r="B3632" s="206">
        <v>41942.416666666664</v>
      </c>
      <c r="C3632" s="85">
        <v>5.2</v>
      </c>
    </row>
    <row r="3633" spans="2:3" x14ac:dyDescent="0.25">
      <c r="B3633" s="206">
        <v>41942.5</v>
      </c>
      <c r="C3633" s="85">
        <v>5.23</v>
      </c>
    </row>
    <row r="3634" spans="2:3" x14ac:dyDescent="0.25">
      <c r="B3634" s="206">
        <v>41942.583333333336</v>
      </c>
      <c r="C3634" s="85">
        <v>5.28</v>
      </c>
    </row>
    <row r="3635" spans="2:3" x14ac:dyDescent="0.25">
      <c r="B3635" s="206">
        <v>41942.666666666664</v>
      </c>
      <c r="C3635" s="85">
        <v>5.33</v>
      </c>
    </row>
    <row r="3636" spans="2:3" x14ac:dyDescent="0.25">
      <c r="B3636" s="206">
        <v>41942.75</v>
      </c>
      <c r="C3636" s="85">
        <v>5.36</v>
      </c>
    </row>
    <row r="3637" spans="2:3" x14ac:dyDescent="0.25">
      <c r="B3637" s="206">
        <v>41942.833333333336</v>
      </c>
      <c r="C3637" s="85">
        <v>5.53</v>
      </c>
    </row>
    <row r="3638" spans="2:3" x14ac:dyDescent="0.25">
      <c r="B3638" s="206">
        <v>41942.916666666664</v>
      </c>
      <c r="C3638" s="85">
        <v>5.52</v>
      </c>
    </row>
    <row r="3639" spans="2:3" x14ac:dyDescent="0.25">
      <c r="B3639" s="206">
        <v>41943</v>
      </c>
      <c r="C3639" s="85">
        <v>5.57</v>
      </c>
    </row>
    <row r="3640" spans="2:3" x14ac:dyDescent="0.25">
      <c r="B3640" s="206">
        <v>41943.083333333336</v>
      </c>
      <c r="C3640" s="85">
        <v>5.54</v>
      </c>
    </row>
    <row r="3641" spans="2:3" x14ac:dyDescent="0.25">
      <c r="B3641" s="206">
        <v>41943.166666666664</v>
      </c>
      <c r="C3641" s="85">
        <v>5.54</v>
      </c>
    </row>
    <row r="3642" spans="2:3" x14ac:dyDescent="0.25">
      <c r="B3642" s="206">
        <v>41943.25</v>
      </c>
      <c r="C3642" s="85">
        <v>5.55</v>
      </c>
    </row>
    <row r="3643" spans="2:3" x14ac:dyDescent="0.25">
      <c r="B3643" s="206">
        <v>41943.333333333336</v>
      </c>
      <c r="C3643" s="85">
        <v>6.1</v>
      </c>
    </row>
    <row r="3644" spans="2:3" x14ac:dyDescent="0.25">
      <c r="B3644" s="206">
        <v>41943.416666666664</v>
      </c>
      <c r="C3644" s="85">
        <v>6.08</v>
      </c>
    </row>
    <row r="3645" spans="2:3" x14ac:dyDescent="0.25">
      <c r="B3645" s="206">
        <v>41943.5</v>
      </c>
      <c r="C3645" s="85">
        <v>6.08</v>
      </c>
    </row>
    <row r="3646" spans="2:3" x14ac:dyDescent="0.25">
      <c r="B3646" s="206">
        <v>41943.583333333336</v>
      </c>
      <c r="C3646" s="85">
        <v>6.1</v>
      </c>
    </row>
    <row r="3647" spans="2:3" x14ac:dyDescent="0.25">
      <c r="B3647" s="206">
        <v>41943.666666666664</v>
      </c>
      <c r="C3647" s="85">
        <v>6.14</v>
      </c>
    </row>
    <row r="3648" spans="2:3" x14ac:dyDescent="0.25">
      <c r="B3648" s="206">
        <v>41943.75</v>
      </c>
      <c r="C3648" s="85">
        <v>6.15</v>
      </c>
    </row>
    <row r="3649" spans="2:3" x14ac:dyDescent="0.25">
      <c r="B3649" s="206">
        <v>41943.833333333336</v>
      </c>
      <c r="C3649" s="85">
        <v>6.17</v>
      </c>
    </row>
    <row r="3650" spans="2:3" x14ac:dyDescent="0.25">
      <c r="B3650" s="206">
        <v>41943.916666666664</v>
      </c>
      <c r="C3650" s="85">
        <v>6.19</v>
      </c>
    </row>
    <row r="3651" spans="2:3" x14ac:dyDescent="0.25">
      <c r="B3651" s="206">
        <v>41944</v>
      </c>
      <c r="C3651" s="85">
        <v>6.19</v>
      </c>
    </row>
    <row r="3652" spans="2:3" x14ac:dyDescent="0.25">
      <c r="B3652" s="206">
        <v>41944.083333333336</v>
      </c>
      <c r="C3652" s="85">
        <v>6.2</v>
      </c>
    </row>
    <row r="3653" spans="2:3" x14ac:dyDescent="0.25">
      <c r="B3653" s="206">
        <v>41944.166666666664</v>
      </c>
      <c r="C3653" s="85">
        <v>6.21</v>
      </c>
    </row>
    <row r="3654" spans="2:3" x14ac:dyDescent="0.25">
      <c r="B3654" s="206">
        <v>41944.25</v>
      </c>
      <c r="C3654" s="85">
        <v>6.22</v>
      </c>
    </row>
    <row r="3655" spans="2:3" x14ac:dyDescent="0.25">
      <c r="B3655" s="206">
        <v>41944.333333333336</v>
      </c>
      <c r="C3655" s="85">
        <v>6.21</v>
      </c>
    </row>
    <row r="3656" spans="2:3" x14ac:dyDescent="0.25">
      <c r="B3656" s="206">
        <v>41944.416666666664</v>
      </c>
      <c r="C3656" s="85">
        <v>6.2</v>
      </c>
    </row>
    <row r="3657" spans="2:3" x14ac:dyDescent="0.25">
      <c r="B3657" s="206">
        <v>41944.5</v>
      </c>
      <c r="C3657" s="85">
        <v>6.2</v>
      </c>
    </row>
    <row r="3658" spans="2:3" x14ac:dyDescent="0.25">
      <c r="B3658" s="206">
        <v>41944.583333333336</v>
      </c>
      <c r="C3658" s="85">
        <v>6.21</v>
      </c>
    </row>
    <row r="3659" spans="2:3" x14ac:dyDescent="0.25">
      <c r="B3659" s="206">
        <v>41944.666666666664</v>
      </c>
      <c r="C3659" s="85">
        <v>6.21</v>
      </c>
    </row>
    <row r="3660" spans="2:3" x14ac:dyDescent="0.25">
      <c r="B3660" s="206">
        <v>41944.75</v>
      </c>
      <c r="C3660" s="85">
        <v>6.22</v>
      </c>
    </row>
    <row r="3661" spans="2:3" x14ac:dyDescent="0.25">
      <c r="B3661" s="206">
        <v>41944.833333333336</v>
      </c>
      <c r="C3661" s="85">
        <v>6.2</v>
      </c>
    </row>
    <row r="3662" spans="2:3" x14ac:dyDescent="0.25">
      <c r="B3662" s="206">
        <v>41944.916666666664</v>
      </c>
      <c r="C3662" s="85">
        <v>6.19</v>
      </c>
    </row>
    <row r="3663" spans="2:3" x14ac:dyDescent="0.25">
      <c r="B3663" s="206">
        <v>41945</v>
      </c>
      <c r="C3663" s="85">
        <v>6.21</v>
      </c>
    </row>
    <row r="3664" spans="2:3" x14ac:dyDescent="0.25">
      <c r="B3664" s="206">
        <v>41945.083333333336</v>
      </c>
      <c r="C3664" s="85">
        <v>6.21</v>
      </c>
    </row>
    <row r="3665" spans="2:5" x14ac:dyDescent="0.25">
      <c r="B3665" s="206">
        <v>41945.166666666664</v>
      </c>
      <c r="C3665" s="85">
        <v>6.22</v>
      </c>
    </row>
    <row r="3666" spans="2:5" x14ac:dyDescent="0.25">
      <c r="B3666" s="206">
        <v>41945.25</v>
      </c>
      <c r="C3666" s="85">
        <v>6.23</v>
      </c>
      <c r="E3666" s="76">
        <v>6.23</v>
      </c>
    </row>
    <row r="3667" spans="2:5" x14ac:dyDescent="0.25">
      <c r="B3667" s="206">
        <v>41945.333333333336</v>
      </c>
      <c r="C3667" s="85">
        <v>6.23</v>
      </c>
    </row>
    <row r="3668" spans="2:5" x14ac:dyDescent="0.25">
      <c r="B3668" s="206">
        <v>41945.416666666664</v>
      </c>
      <c r="C3668" s="85">
        <v>6.23</v>
      </c>
    </row>
    <row r="3669" spans="2:5" x14ac:dyDescent="0.25">
      <c r="B3669" s="206">
        <v>41945.5</v>
      </c>
      <c r="C3669" s="85">
        <v>6.23</v>
      </c>
    </row>
    <row r="3670" spans="2:5" x14ac:dyDescent="0.25">
      <c r="B3670" s="206">
        <v>41945.583333333336</v>
      </c>
      <c r="C3670" s="85">
        <v>6.23</v>
      </c>
    </row>
    <row r="3671" spans="2:5" x14ac:dyDescent="0.25">
      <c r="B3671" s="206">
        <v>41945.666666666664</v>
      </c>
      <c r="C3671" s="85">
        <v>6.23</v>
      </c>
    </row>
    <row r="3672" spans="2:5" x14ac:dyDescent="0.25">
      <c r="B3672" s="206">
        <v>41945.75</v>
      </c>
      <c r="C3672" s="85">
        <v>6.22</v>
      </c>
    </row>
    <row r="3673" spans="2:5" x14ac:dyDescent="0.25">
      <c r="B3673" s="206">
        <v>41945.833333333336</v>
      </c>
      <c r="C3673" s="85">
        <v>6.22</v>
      </c>
    </row>
    <row r="3674" spans="2:5" x14ac:dyDescent="0.25">
      <c r="B3674" s="206">
        <v>41945.916666666664</v>
      </c>
      <c r="C3674" s="85">
        <v>6.22</v>
      </c>
    </row>
    <row r="3675" spans="2:5" x14ac:dyDescent="0.25">
      <c r="B3675" s="206">
        <v>41946</v>
      </c>
      <c r="C3675" s="85">
        <v>6.23</v>
      </c>
    </row>
    <row r="3676" spans="2:5" x14ac:dyDescent="0.25">
      <c r="B3676" s="206">
        <v>41946.083333333336</v>
      </c>
      <c r="C3676" s="85">
        <v>6.23</v>
      </c>
    </row>
    <row r="3677" spans="2:5" x14ac:dyDescent="0.25">
      <c r="B3677" s="206">
        <v>41946.166666666664</v>
      </c>
      <c r="C3677" s="85">
        <v>6.23</v>
      </c>
    </row>
    <row r="3678" spans="2:5" x14ac:dyDescent="0.25">
      <c r="B3678" s="206">
        <v>41946.25</v>
      </c>
      <c r="C3678" s="85">
        <v>6.23</v>
      </c>
    </row>
    <row r="3679" spans="2:5" x14ac:dyDescent="0.25">
      <c r="B3679" s="206">
        <v>41946.333333333336</v>
      </c>
      <c r="C3679" s="85">
        <v>6.22</v>
      </c>
    </row>
    <row r="3680" spans="2:5" x14ac:dyDescent="0.25">
      <c r="B3680" s="206">
        <v>41946.416666666664</v>
      </c>
      <c r="C3680" s="85">
        <v>6.21</v>
      </c>
    </row>
    <row r="3681" spans="2:3" x14ac:dyDescent="0.25">
      <c r="B3681" s="206">
        <v>41946.5</v>
      </c>
      <c r="C3681" s="85">
        <v>6.22</v>
      </c>
    </row>
    <row r="3682" spans="2:3" x14ac:dyDescent="0.25">
      <c r="B3682" s="206">
        <v>41946.583333333336</v>
      </c>
      <c r="C3682" s="85">
        <v>6.22</v>
      </c>
    </row>
    <row r="3683" spans="2:3" x14ac:dyDescent="0.25">
      <c r="B3683" s="206">
        <v>41946.666666666664</v>
      </c>
      <c r="C3683" s="85">
        <v>6.21</v>
      </c>
    </row>
    <row r="3684" spans="2:3" x14ac:dyDescent="0.25">
      <c r="B3684" s="206">
        <v>41946.75</v>
      </c>
      <c r="C3684" s="85">
        <v>6.22</v>
      </c>
    </row>
    <row r="3685" spans="2:3" x14ac:dyDescent="0.25">
      <c r="B3685" s="206">
        <v>41946.833333333336</v>
      </c>
      <c r="C3685" s="85">
        <v>6.22</v>
      </c>
    </row>
    <row r="3686" spans="2:3" x14ac:dyDescent="0.25">
      <c r="B3686" s="206">
        <v>41946.916666666664</v>
      </c>
      <c r="C3686" s="85">
        <v>6.22</v>
      </c>
    </row>
    <row r="3687" spans="2:3" x14ac:dyDescent="0.25">
      <c r="B3687" s="206">
        <v>41947</v>
      </c>
      <c r="C3687" s="85">
        <v>6.22</v>
      </c>
    </row>
    <row r="3688" spans="2:3" x14ac:dyDescent="0.25">
      <c r="B3688" s="206">
        <v>41947.083333333336</v>
      </c>
      <c r="C3688" s="85">
        <v>6.22</v>
      </c>
    </row>
    <row r="3689" spans="2:3" x14ac:dyDescent="0.25">
      <c r="B3689" s="206">
        <v>41947.166666666664</v>
      </c>
      <c r="C3689" s="85">
        <v>6.22</v>
      </c>
    </row>
    <row r="3690" spans="2:3" x14ac:dyDescent="0.25">
      <c r="B3690" s="206">
        <v>41947.25</v>
      </c>
      <c r="C3690" s="85">
        <v>6.23</v>
      </c>
    </row>
    <row r="3691" spans="2:3" x14ac:dyDescent="0.25">
      <c r="B3691" s="206">
        <v>41947.333333333336</v>
      </c>
      <c r="C3691" s="85">
        <v>6.22</v>
      </c>
    </row>
    <row r="3692" spans="2:3" x14ac:dyDescent="0.25">
      <c r="B3692" s="206">
        <v>41947.416666666664</v>
      </c>
      <c r="C3692" s="85">
        <v>6.22</v>
      </c>
    </row>
    <row r="3693" spans="2:3" x14ac:dyDescent="0.25">
      <c r="B3693" s="206">
        <v>41947.5</v>
      </c>
      <c r="C3693" s="85">
        <v>6.21</v>
      </c>
    </row>
    <row r="3694" spans="2:3" x14ac:dyDescent="0.25">
      <c r="B3694" s="206">
        <v>41947.583333333336</v>
      </c>
      <c r="C3694" s="85">
        <v>6.21</v>
      </c>
    </row>
    <row r="3695" spans="2:3" x14ac:dyDescent="0.25">
      <c r="B3695" s="206">
        <v>41947.666666666664</v>
      </c>
      <c r="C3695" s="85">
        <v>6.21</v>
      </c>
    </row>
    <row r="3696" spans="2:3" x14ac:dyDescent="0.25">
      <c r="B3696" s="206">
        <v>41947.75</v>
      </c>
      <c r="C3696" s="85">
        <v>6.21</v>
      </c>
    </row>
    <row r="3697" spans="2:3" x14ac:dyDescent="0.25">
      <c r="B3697" s="206">
        <v>41947.833333333336</v>
      </c>
      <c r="C3697" s="85">
        <v>6.2</v>
      </c>
    </row>
    <row r="3698" spans="2:3" x14ac:dyDescent="0.25">
      <c r="B3698" s="206">
        <v>41947.916666666664</v>
      </c>
      <c r="C3698" s="85">
        <v>6.2</v>
      </c>
    </row>
    <row r="3699" spans="2:3" x14ac:dyDescent="0.25">
      <c r="B3699" s="206">
        <v>41948</v>
      </c>
      <c r="C3699" s="85">
        <v>6.2</v>
      </c>
    </row>
    <row r="3700" spans="2:3" x14ac:dyDescent="0.25">
      <c r="B3700" s="206">
        <v>41948.083333333336</v>
      </c>
      <c r="C3700" s="85">
        <v>6.2</v>
      </c>
    </row>
    <row r="3701" spans="2:3" x14ac:dyDescent="0.25">
      <c r="B3701" s="206">
        <v>41948.166666666664</v>
      </c>
      <c r="C3701" s="85">
        <v>6.2</v>
      </c>
    </row>
    <row r="3702" spans="2:3" x14ac:dyDescent="0.25">
      <c r="B3702" s="206">
        <v>41948.25</v>
      </c>
      <c r="C3702" s="85">
        <v>6.2</v>
      </c>
    </row>
    <row r="3703" spans="2:3" x14ac:dyDescent="0.25">
      <c r="B3703" s="206">
        <v>41948.333333333336</v>
      </c>
      <c r="C3703" s="85">
        <v>6.19</v>
      </c>
    </row>
    <row r="3704" spans="2:3" x14ac:dyDescent="0.25">
      <c r="B3704" s="206">
        <v>41948.416666666664</v>
      </c>
      <c r="C3704" s="85">
        <v>6.18</v>
      </c>
    </row>
    <row r="3705" spans="2:3" x14ac:dyDescent="0.25">
      <c r="B3705" s="206">
        <v>41948.5</v>
      </c>
      <c r="C3705" s="85">
        <v>6.18</v>
      </c>
    </row>
    <row r="3706" spans="2:3" x14ac:dyDescent="0.25">
      <c r="B3706" s="206">
        <v>41948.583333333336</v>
      </c>
      <c r="C3706" s="85">
        <v>6.17</v>
      </c>
    </row>
    <row r="3707" spans="2:3" x14ac:dyDescent="0.25">
      <c r="B3707" s="206">
        <v>41948.666666666664</v>
      </c>
      <c r="C3707" s="85">
        <v>6.17</v>
      </c>
    </row>
    <row r="3708" spans="2:3" x14ac:dyDescent="0.25">
      <c r="B3708" s="206">
        <v>41948.75</v>
      </c>
      <c r="C3708" s="85">
        <v>6.17</v>
      </c>
    </row>
    <row r="3709" spans="2:3" x14ac:dyDescent="0.25">
      <c r="B3709" s="206">
        <v>41948.833333333336</v>
      </c>
      <c r="C3709" s="85">
        <v>6.15</v>
      </c>
    </row>
    <row r="3710" spans="2:3" x14ac:dyDescent="0.25">
      <c r="B3710" s="206">
        <v>41948.916666666664</v>
      </c>
      <c r="C3710" s="85">
        <v>6.14</v>
      </c>
    </row>
    <row r="3711" spans="2:3" x14ac:dyDescent="0.25">
      <c r="B3711" s="206">
        <v>41949</v>
      </c>
      <c r="C3711" s="85">
        <v>6.14</v>
      </c>
    </row>
    <row r="3712" spans="2:3" x14ac:dyDescent="0.25">
      <c r="B3712" s="206">
        <v>41949.083333333336</v>
      </c>
      <c r="C3712" s="85">
        <v>6.14</v>
      </c>
    </row>
    <row r="3713" spans="2:3" x14ac:dyDescent="0.25">
      <c r="B3713" s="206">
        <v>41949.166666666664</v>
      </c>
      <c r="C3713" s="85">
        <v>6.14</v>
      </c>
    </row>
    <row r="3714" spans="2:3" x14ac:dyDescent="0.25">
      <c r="B3714" s="206">
        <v>41949.25</v>
      </c>
      <c r="C3714" s="85">
        <v>6.14</v>
      </c>
    </row>
    <row r="3715" spans="2:3" x14ac:dyDescent="0.25">
      <c r="B3715" s="206">
        <v>41949.333333333336</v>
      </c>
      <c r="C3715" s="85">
        <v>6.14</v>
      </c>
    </row>
    <row r="3716" spans="2:3" x14ac:dyDescent="0.25">
      <c r="B3716" s="206">
        <v>41949.416666666664</v>
      </c>
      <c r="C3716" s="85">
        <v>6.13</v>
      </c>
    </row>
    <row r="3717" spans="2:3" x14ac:dyDescent="0.25">
      <c r="B3717" s="206">
        <v>41949.5</v>
      </c>
      <c r="C3717" s="85">
        <v>6.12</v>
      </c>
    </row>
    <row r="3718" spans="2:3" x14ac:dyDescent="0.25">
      <c r="B3718" s="206">
        <v>41949.583333333336</v>
      </c>
      <c r="C3718" s="85">
        <v>6.12</v>
      </c>
    </row>
    <row r="3719" spans="2:3" x14ac:dyDescent="0.25">
      <c r="B3719" s="206">
        <v>41949.666666666664</v>
      </c>
      <c r="C3719" s="85">
        <v>6.12</v>
      </c>
    </row>
    <row r="3720" spans="2:3" x14ac:dyDescent="0.25">
      <c r="B3720" s="206">
        <v>41949.75</v>
      </c>
      <c r="C3720" s="85">
        <v>6.12</v>
      </c>
    </row>
    <row r="3721" spans="2:3" x14ac:dyDescent="0.25">
      <c r="B3721" s="206">
        <v>41949.833333333336</v>
      </c>
      <c r="C3721" s="85">
        <v>6.12</v>
      </c>
    </row>
    <row r="3722" spans="2:3" x14ac:dyDescent="0.25">
      <c r="B3722" s="206">
        <v>41949.916666666664</v>
      </c>
      <c r="C3722" s="85">
        <v>6.12</v>
      </c>
    </row>
    <row r="3723" spans="2:3" x14ac:dyDescent="0.25">
      <c r="B3723" s="206">
        <v>41950</v>
      </c>
      <c r="C3723" s="85">
        <v>6.12</v>
      </c>
    </row>
    <row r="3724" spans="2:3" x14ac:dyDescent="0.25">
      <c r="B3724" s="206">
        <v>41950.083333333336</v>
      </c>
      <c r="C3724" s="85">
        <v>6.12</v>
      </c>
    </row>
    <row r="3725" spans="2:3" x14ac:dyDescent="0.25">
      <c r="B3725" s="206">
        <v>41950.166666666664</v>
      </c>
      <c r="C3725" s="85">
        <v>6.12</v>
      </c>
    </row>
    <row r="3726" spans="2:3" x14ac:dyDescent="0.25">
      <c r="B3726" s="206">
        <v>41950.25</v>
      </c>
      <c r="C3726" s="85">
        <v>6.12</v>
      </c>
    </row>
    <row r="3727" spans="2:3" x14ac:dyDescent="0.25">
      <c r="B3727" s="206">
        <v>41950.333333333336</v>
      </c>
      <c r="C3727" s="85">
        <v>6.12</v>
      </c>
    </row>
    <row r="3728" spans="2:3" x14ac:dyDescent="0.25">
      <c r="B3728" s="206">
        <v>41950.416666666664</v>
      </c>
      <c r="C3728" s="85">
        <v>6.12</v>
      </c>
    </row>
    <row r="3729" spans="2:3" x14ac:dyDescent="0.25">
      <c r="B3729" s="206">
        <v>41950.5</v>
      </c>
      <c r="C3729" s="85">
        <v>6.12</v>
      </c>
    </row>
    <row r="3730" spans="2:3" x14ac:dyDescent="0.25">
      <c r="B3730" s="206">
        <v>41950.583333333336</v>
      </c>
      <c r="C3730" s="85">
        <v>6.12</v>
      </c>
    </row>
    <row r="3731" spans="2:3" x14ac:dyDescent="0.25">
      <c r="B3731" s="206">
        <v>41950.666666666664</v>
      </c>
      <c r="C3731" s="85">
        <v>6.13</v>
      </c>
    </row>
    <row r="3732" spans="2:3" x14ac:dyDescent="0.25">
      <c r="B3732" s="206">
        <v>41950.75</v>
      </c>
      <c r="C3732" s="85">
        <v>6.14</v>
      </c>
    </row>
    <row r="3733" spans="2:3" x14ac:dyDescent="0.25">
      <c r="B3733" s="206">
        <v>41950.833333333336</v>
      </c>
      <c r="C3733" s="85">
        <v>6.13</v>
      </c>
    </row>
    <row r="3734" spans="2:3" x14ac:dyDescent="0.25">
      <c r="B3734" s="206">
        <v>41950.916666666664</v>
      </c>
      <c r="C3734" s="85">
        <v>6.14</v>
      </c>
    </row>
    <row r="3735" spans="2:3" x14ac:dyDescent="0.25">
      <c r="B3735" s="206">
        <v>41951</v>
      </c>
      <c r="C3735" s="85">
        <v>6.13</v>
      </c>
    </row>
    <row r="3736" spans="2:3" x14ac:dyDescent="0.25">
      <c r="B3736" s="206">
        <v>41951.083333333336</v>
      </c>
      <c r="C3736" s="85">
        <v>6.12</v>
      </c>
    </row>
    <row r="3737" spans="2:3" x14ac:dyDescent="0.25">
      <c r="B3737" s="206">
        <v>41951.166666666664</v>
      </c>
      <c r="C3737" s="85">
        <v>6.13</v>
      </c>
    </row>
    <row r="3738" spans="2:3" x14ac:dyDescent="0.25">
      <c r="B3738" s="206">
        <v>41951.25</v>
      </c>
      <c r="C3738" s="85">
        <v>6.12</v>
      </c>
    </row>
    <row r="3739" spans="2:3" x14ac:dyDescent="0.25">
      <c r="B3739" s="206">
        <v>41951.333333333336</v>
      </c>
      <c r="C3739" s="85">
        <v>6.11</v>
      </c>
    </row>
    <row r="3740" spans="2:3" x14ac:dyDescent="0.25">
      <c r="B3740" s="206">
        <v>41951.416666666664</v>
      </c>
      <c r="C3740" s="85">
        <v>6.11</v>
      </c>
    </row>
    <row r="3741" spans="2:3" x14ac:dyDescent="0.25">
      <c r="B3741" s="206">
        <v>41951.5</v>
      </c>
      <c r="C3741" s="85">
        <v>6.1</v>
      </c>
    </row>
    <row r="3742" spans="2:3" x14ac:dyDescent="0.25">
      <c r="B3742" s="206">
        <v>41951.583333333336</v>
      </c>
      <c r="C3742" s="85">
        <v>6.08</v>
      </c>
    </row>
    <row r="3743" spans="2:3" x14ac:dyDescent="0.25">
      <c r="B3743" s="206">
        <v>41951.666666666664</v>
      </c>
      <c r="C3743" s="85">
        <v>6.06</v>
      </c>
    </row>
    <row r="3744" spans="2:3" x14ac:dyDescent="0.25">
      <c r="B3744" s="206">
        <v>41951.75</v>
      </c>
      <c r="C3744" s="85">
        <v>6.06</v>
      </c>
    </row>
    <row r="3745" spans="2:3" x14ac:dyDescent="0.25">
      <c r="B3745" s="206">
        <v>41951.833333333336</v>
      </c>
      <c r="C3745" s="85">
        <v>6.06</v>
      </c>
    </row>
    <row r="3746" spans="2:3" x14ac:dyDescent="0.25">
      <c r="B3746" s="206">
        <v>41951.916666666664</v>
      </c>
      <c r="C3746" s="85">
        <v>6.05</v>
      </c>
    </row>
    <row r="3747" spans="2:3" x14ac:dyDescent="0.25">
      <c r="B3747" s="206">
        <v>41952</v>
      </c>
      <c r="C3747" s="85">
        <v>6.04</v>
      </c>
    </row>
    <row r="3748" spans="2:3" x14ac:dyDescent="0.25">
      <c r="B3748" s="206">
        <v>41952.083333333336</v>
      </c>
      <c r="C3748" s="85">
        <v>6.04</v>
      </c>
    </row>
    <row r="3749" spans="2:3" x14ac:dyDescent="0.25">
      <c r="B3749" s="206">
        <v>41952.166666666664</v>
      </c>
      <c r="C3749" s="85">
        <v>6.03</v>
      </c>
    </row>
    <row r="3750" spans="2:3" x14ac:dyDescent="0.25">
      <c r="B3750" s="206">
        <v>41952.25</v>
      </c>
      <c r="C3750" s="85">
        <v>6.03</v>
      </c>
    </row>
    <row r="3751" spans="2:3" x14ac:dyDescent="0.25">
      <c r="B3751" s="206">
        <v>41952.333333333336</v>
      </c>
      <c r="C3751" s="85">
        <v>6.02</v>
      </c>
    </row>
    <row r="3752" spans="2:3" x14ac:dyDescent="0.25">
      <c r="B3752" s="206">
        <v>41952.416666666664</v>
      </c>
      <c r="C3752" s="85">
        <v>6.02</v>
      </c>
    </row>
    <row r="3753" spans="2:3" x14ac:dyDescent="0.25">
      <c r="B3753" s="206">
        <v>41952.5</v>
      </c>
      <c r="C3753" s="85">
        <v>6</v>
      </c>
    </row>
    <row r="3754" spans="2:3" x14ac:dyDescent="0.25">
      <c r="B3754" s="206">
        <v>41952.583333333336</v>
      </c>
      <c r="C3754" s="85">
        <v>6</v>
      </c>
    </row>
    <row r="3755" spans="2:3" x14ac:dyDescent="0.25">
      <c r="B3755" s="206">
        <v>41952.666666666664</v>
      </c>
      <c r="C3755" s="85">
        <v>6</v>
      </c>
    </row>
    <row r="3756" spans="2:3" x14ac:dyDescent="0.25">
      <c r="B3756" s="206">
        <v>41952.75</v>
      </c>
      <c r="C3756" s="85">
        <v>6</v>
      </c>
    </row>
    <row r="3757" spans="2:3" x14ac:dyDescent="0.25">
      <c r="B3757" s="206">
        <v>41952.833333333336</v>
      </c>
      <c r="C3757" s="85">
        <v>5.99</v>
      </c>
    </row>
    <row r="3758" spans="2:3" x14ac:dyDescent="0.25">
      <c r="B3758" s="206">
        <v>41952.916666666664</v>
      </c>
      <c r="C3758" s="85">
        <v>5.99</v>
      </c>
    </row>
    <row r="3759" spans="2:3" x14ac:dyDescent="0.25">
      <c r="B3759" s="206">
        <v>41953</v>
      </c>
      <c r="C3759" s="85">
        <v>5.99</v>
      </c>
    </row>
    <row r="3760" spans="2:3" x14ac:dyDescent="0.25">
      <c r="B3760" s="206">
        <v>41953.083333333336</v>
      </c>
      <c r="C3760" s="85">
        <v>5.99</v>
      </c>
    </row>
    <row r="3761" spans="2:3" x14ac:dyDescent="0.25">
      <c r="B3761" s="206">
        <v>41953.166666666664</v>
      </c>
      <c r="C3761" s="85">
        <v>6</v>
      </c>
    </row>
    <row r="3762" spans="2:3" x14ac:dyDescent="0.25">
      <c r="B3762" s="206">
        <v>41953.25</v>
      </c>
      <c r="C3762" s="85">
        <v>6</v>
      </c>
    </row>
    <row r="3763" spans="2:3" x14ac:dyDescent="0.25">
      <c r="B3763" s="206">
        <v>41953.333333333336</v>
      </c>
      <c r="C3763" s="85">
        <v>6.01</v>
      </c>
    </row>
    <row r="3764" spans="2:3" x14ac:dyDescent="0.25">
      <c r="B3764" s="206">
        <v>41953.416666666664</v>
      </c>
      <c r="C3764" s="85">
        <v>6</v>
      </c>
    </row>
    <row r="3765" spans="2:3" x14ac:dyDescent="0.25">
      <c r="B3765" s="206">
        <v>41953.5</v>
      </c>
      <c r="C3765" s="85">
        <v>6.01</v>
      </c>
    </row>
    <row r="3766" spans="2:3" x14ac:dyDescent="0.25">
      <c r="B3766" s="206">
        <v>41953.583333333336</v>
      </c>
      <c r="C3766" s="85">
        <v>6.03</v>
      </c>
    </row>
    <row r="3767" spans="2:3" x14ac:dyDescent="0.25">
      <c r="B3767" s="206">
        <v>41953.666666666664</v>
      </c>
      <c r="C3767" s="85">
        <v>6.02</v>
      </c>
    </row>
    <row r="3768" spans="2:3" x14ac:dyDescent="0.25">
      <c r="B3768" s="206">
        <v>41953.75</v>
      </c>
      <c r="C3768" s="85">
        <v>6.01</v>
      </c>
    </row>
    <row r="3769" spans="2:3" x14ac:dyDescent="0.25">
      <c r="B3769" s="206">
        <v>41953.833333333336</v>
      </c>
      <c r="C3769" s="85">
        <v>5.98</v>
      </c>
    </row>
    <row r="3770" spans="2:3" x14ac:dyDescent="0.25">
      <c r="B3770" s="206">
        <v>41953.916666666664</v>
      </c>
      <c r="C3770" s="85">
        <v>5.98</v>
      </c>
    </row>
    <row r="3771" spans="2:3" x14ac:dyDescent="0.25">
      <c r="B3771" s="206">
        <v>41954</v>
      </c>
      <c r="C3771" s="85">
        <v>5.98</v>
      </c>
    </row>
    <row r="3772" spans="2:3" x14ac:dyDescent="0.25">
      <c r="B3772" s="206">
        <v>41954.083333333336</v>
      </c>
      <c r="C3772" s="85">
        <v>5.99</v>
      </c>
    </row>
    <row r="3773" spans="2:3" x14ac:dyDescent="0.25">
      <c r="B3773" s="206">
        <v>41954.166666666664</v>
      </c>
      <c r="C3773" s="85">
        <v>5.99</v>
      </c>
    </row>
    <row r="3774" spans="2:3" x14ac:dyDescent="0.25">
      <c r="B3774" s="206">
        <v>41954.25</v>
      </c>
      <c r="C3774" s="85">
        <v>5.98</v>
      </c>
    </row>
    <row r="3775" spans="2:3" x14ac:dyDescent="0.25">
      <c r="B3775" s="206">
        <v>41954.333333333336</v>
      </c>
      <c r="C3775" s="85">
        <v>5.98</v>
      </c>
    </row>
    <row r="3776" spans="2:3" x14ac:dyDescent="0.25">
      <c r="B3776" s="206">
        <v>41954.416666666664</v>
      </c>
      <c r="C3776" s="85">
        <v>5.98</v>
      </c>
    </row>
    <row r="3777" spans="2:4" x14ac:dyDescent="0.25">
      <c r="B3777" s="206">
        <v>41954.5</v>
      </c>
      <c r="C3777" s="85">
        <v>5.98</v>
      </c>
    </row>
    <row r="3778" spans="2:4" x14ac:dyDescent="0.25">
      <c r="B3778" s="206">
        <v>41954.583333333336</v>
      </c>
      <c r="C3778" s="85">
        <v>5.99</v>
      </c>
    </row>
    <row r="3779" spans="2:4" x14ac:dyDescent="0.25">
      <c r="B3779" s="206">
        <v>41954.666666666664</v>
      </c>
      <c r="C3779" s="85">
        <v>5.98</v>
      </c>
    </row>
    <row r="3780" spans="2:4" x14ac:dyDescent="0.25">
      <c r="B3780" s="206">
        <v>41954.75</v>
      </c>
      <c r="C3780" s="85">
        <v>5.97</v>
      </c>
      <c r="D3780" s="76">
        <v>5.97</v>
      </c>
    </row>
    <row r="3781" spans="2:4" x14ac:dyDescent="0.25">
      <c r="B3781" s="206">
        <v>41954.833333333336</v>
      </c>
      <c r="C3781" s="85">
        <v>5.97</v>
      </c>
    </row>
    <row r="3782" spans="2:4" x14ac:dyDescent="0.25">
      <c r="B3782" s="206">
        <v>41954.916666666664</v>
      </c>
      <c r="C3782" s="85">
        <v>5.97</v>
      </c>
    </row>
    <row r="3783" spans="2:4" x14ac:dyDescent="0.25">
      <c r="B3783" s="206">
        <v>41955</v>
      </c>
      <c r="C3783" s="85">
        <v>5.97</v>
      </c>
    </row>
    <row r="3784" spans="2:4" x14ac:dyDescent="0.25">
      <c r="B3784" s="206">
        <v>41955.083333333336</v>
      </c>
      <c r="C3784" s="85">
        <v>5.97</v>
      </c>
    </row>
    <row r="3785" spans="2:4" x14ac:dyDescent="0.25">
      <c r="B3785" s="206">
        <v>41955.166666666664</v>
      </c>
      <c r="C3785" s="85">
        <v>5.97</v>
      </c>
    </row>
    <row r="3786" spans="2:4" x14ac:dyDescent="0.25">
      <c r="B3786" s="206">
        <v>41955.25</v>
      </c>
      <c r="C3786" s="85">
        <v>5.98</v>
      </c>
    </row>
    <row r="3787" spans="2:4" x14ac:dyDescent="0.25">
      <c r="B3787" s="206">
        <v>41955.333333333336</v>
      </c>
      <c r="C3787" s="85">
        <v>5.98</v>
      </c>
    </row>
    <row r="3788" spans="2:4" x14ac:dyDescent="0.25">
      <c r="B3788" s="206">
        <v>41955.416666666664</v>
      </c>
      <c r="C3788" s="85">
        <v>5.97</v>
      </c>
    </row>
    <row r="3789" spans="2:4" x14ac:dyDescent="0.25">
      <c r="B3789" s="206">
        <v>41955.5</v>
      </c>
      <c r="C3789" s="85">
        <v>5.99</v>
      </c>
    </row>
    <row r="3790" spans="2:4" x14ac:dyDescent="0.25">
      <c r="B3790" s="206">
        <v>41955.583333333336</v>
      </c>
      <c r="C3790" s="85">
        <v>5.97</v>
      </c>
    </row>
    <row r="3791" spans="2:4" x14ac:dyDescent="0.25">
      <c r="B3791" s="206">
        <v>41955.666666666664</v>
      </c>
      <c r="C3791" s="85">
        <v>5.97</v>
      </c>
    </row>
    <row r="3792" spans="2:4" x14ac:dyDescent="0.25">
      <c r="B3792" s="206">
        <v>41955.75</v>
      </c>
      <c r="C3792" s="85">
        <v>5.99</v>
      </c>
    </row>
    <row r="3793" spans="2:3" x14ac:dyDescent="0.25">
      <c r="B3793" s="206">
        <v>41955.833333333336</v>
      </c>
      <c r="C3793" s="85">
        <v>5.98</v>
      </c>
    </row>
    <row r="3794" spans="2:3" x14ac:dyDescent="0.25">
      <c r="B3794" s="206">
        <v>41955.916666666664</v>
      </c>
      <c r="C3794" s="85">
        <v>5.99</v>
      </c>
    </row>
    <row r="3795" spans="2:3" x14ac:dyDescent="0.25">
      <c r="B3795" s="206">
        <v>41956</v>
      </c>
      <c r="C3795" s="85">
        <v>5.98</v>
      </c>
    </row>
    <row r="3796" spans="2:3" x14ac:dyDescent="0.25">
      <c r="B3796" s="206">
        <v>41956.083333333336</v>
      </c>
      <c r="C3796" s="85">
        <v>5.98</v>
      </c>
    </row>
    <row r="3797" spans="2:3" x14ac:dyDescent="0.25">
      <c r="B3797" s="206">
        <v>41956.166666666664</v>
      </c>
      <c r="C3797" s="85">
        <v>5.99</v>
      </c>
    </row>
    <row r="3798" spans="2:3" x14ac:dyDescent="0.25">
      <c r="B3798" s="206">
        <v>41956.25</v>
      </c>
      <c r="C3798" s="85">
        <v>6</v>
      </c>
    </row>
    <row r="3799" spans="2:3" x14ac:dyDescent="0.25">
      <c r="B3799" s="206">
        <v>41956.333333333336</v>
      </c>
      <c r="C3799" s="85">
        <v>6</v>
      </c>
    </row>
    <row r="3800" spans="2:3" x14ac:dyDescent="0.25">
      <c r="B3800" s="206">
        <v>41956.416666666664</v>
      </c>
      <c r="C3800" s="85">
        <v>6</v>
      </c>
    </row>
    <row r="3801" spans="2:3" x14ac:dyDescent="0.25">
      <c r="B3801" s="206">
        <v>41956.5</v>
      </c>
      <c r="C3801" s="85">
        <v>6.02</v>
      </c>
    </row>
    <row r="3802" spans="2:3" x14ac:dyDescent="0.25">
      <c r="B3802" s="206">
        <v>41956.583333333336</v>
      </c>
      <c r="C3802" s="85">
        <v>6</v>
      </c>
    </row>
    <row r="3803" spans="2:3" x14ac:dyDescent="0.25">
      <c r="B3803" s="206">
        <v>41956.666666666664</v>
      </c>
      <c r="C3803" s="85">
        <v>6</v>
      </c>
    </row>
    <row r="3804" spans="2:3" x14ac:dyDescent="0.25">
      <c r="B3804" s="206">
        <v>41956.75</v>
      </c>
      <c r="C3804" s="85">
        <v>6</v>
      </c>
    </row>
    <row r="3805" spans="2:3" x14ac:dyDescent="0.25">
      <c r="B3805" s="206">
        <v>41956.833333333336</v>
      </c>
      <c r="C3805" s="85">
        <v>6.01</v>
      </c>
    </row>
    <row r="3806" spans="2:3" x14ac:dyDescent="0.25">
      <c r="B3806" s="206">
        <v>41956.916666666664</v>
      </c>
      <c r="C3806" s="85">
        <v>6.01</v>
      </c>
    </row>
    <row r="3807" spans="2:3" x14ac:dyDescent="0.25">
      <c r="B3807" s="206">
        <v>41957</v>
      </c>
      <c r="C3807" s="85">
        <v>6</v>
      </c>
    </row>
    <row r="3808" spans="2:3" x14ac:dyDescent="0.25">
      <c r="B3808" s="206">
        <v>41957.083333333336</v>
      </c>
      <c r="C3808" s="85">
        <v>6.01</v>
      </c>
    </row>
    <row r="3809" spans="2:3" x14ac:dyDescent="0.25">
      <c r="B3809" s="206">
        <v>41957.166666666664</v>
      </c>
      <c r="C3809" s="85">
        <v>6.02</v>
      </c>
    </row>
    <row r="3810" spans="2:3" x14ac:dyDescent="0.25">
      <c r="B3810" s="206">
        <v>41957.25</v>
      </c>
      <c r="C3810" s="85">
        <v>6.03</v>
      </c>
    </row>
    <row r="3811" spans="2:3" x14ac:dyDescent="0.25">
      <c r="B3811" s="206">
        <v>41957.333333333336</v>
      </c>
      <c r="C3811" s="85">
        <v>6.04</v>
      </c>
    </row>
    <row r="3812" spans="2:3" x14ac:dyDescent="0.25">
      <c r="B3812" s="206">
        <v>41957.416666666664</v>
      </c>
      <c r="C3812" s="85">
        <v>6.04</v>
      </c>
    </row>
    <row r="3813" spans="2:3" x14ac:dyDescent="0.25">
      <c r="B3813" s="206">
        <v>41957.5</v>
      </c>
      <c r="C3813" s="85">
        <v>6.04</v>
      </c>
    </row>
    <row r="3814" spans="2:3" x14ac:dyDescent="0.25">
      <c r="B3814" s="206">
        <v>41957.583333333336</v>
      </c>
      <c r="C3814" s="85">
        <v>6.04</v>
      </c>
    </row>
    <row r="3815" spans="2:3" x14ac:dyDescent="0.25">
      <c r="B3815" s="206">
        <v>41957.666666666664</v>
      </c>
      <c r="C3815" s="85">
        <v>6.04</v>
      </c>
    </row>
    <row r="3816" spans="2:3" x14ac:dyDescent="0.25">
      <c r="B3816" s="206">
        <v>41957.75</v>
      </c>
      <c r="C3816" s="85">
        <v>6.03</v>
      </c>
    </row>
    <row r="3817" spans="2:3" x14ac:dyDescent="0.25">
      <c r="B3817" s="206">
        <v>41957.833333333336</v>
      </c>
      <c r="C3817" s="85">
        <v>6.02</v>
      </c>
    </row>
    <row r="3818" spans="2:3" x14ac:dyDescent="0.25">
      <c r="B3818" s="206">
        <v>41957.916666666664</v>
      </c>
      <c r="C3818" s="85">
        <v>6.02</v>
      </c>
    </row>
    <row r="3819" spans="2:3" x14ac:dyDescent="0.25">
      <c r="B3819" s="206">
        <v>41958</v>
      </c>
      <c r="C3819" s="85">
        <v>6.01</v>
      </c>
    </row>
    <row r="3820" spans="2:3" x14ac:dyDescent="0.25">
      <c r="B3820" s="206">
        <v>41958.083333333336</v>
      </c>
      <c r="C3820" s="85">
        <v>6.01</v>
      </c>
    </row>
    <row r="3821" spans="2:3" x14ac:dyDescent="0.25">
      <c r="B3821" s="206">
        <v>41958.166666666664</v>
      </c>
      <c r="C3821" s="85">
        <v>6.02</v>
      </c>
    </row>
    <row r="3822" spans="2:3" x14ac:dyDescent="0.25">
      <c r="B3822" s="206">
        <v>41958.25</v>
      </c>
      <c r="C3822" s="85">
        <v>6.02</v>
      </c>
    </row>
    <row r="3823" spans="2:3" x14ac:dyDescent="0.25">
      <c r="B3823" s="206">
        <v>41958.333333333336</v>
      </c>
      <c r="C3823" s="85">
        <v>6.02</v>
      </c>
    </row>
    <row r="3824" spans="2:3" x14ac:dyDescent="0.25">
      <c r="B3824" s="206">
        <v>41958.416666666664</v>
      </c>
      <c r="C3824" s="85">
        <v>6.02</v>
      </c>
    </row>
    <row r="3825" spans="2:3" x14ac:dyDescent="0.25">
      <c r="B3825" s="206">
        <v>41958.5</v>
      </c>
      <c r="C3825" s="85">
        <v>6.02</v>
      </c>
    </row>
    <row r="3826" spans="2:3" x14ac:dyDescent="0.25">
      <c r="B3826" s="206">
        <v>41958.583333333336</v>
      </c>
      <c r="C3826" s="85">
        <v>6.02</v>
      </c>
    </row>
    <row r="3827" spans="2:3" x14ac:dyDescent="0.25">
      <c r="B3827" s="206">
        <v>41958.666666666664</v>
      </c>
      <c r="C3827" s="85">
        <v>6.02</v>
      </c>
    </row>
    <row r="3828" spans="2:3" x14ac:dyDescent="0.25">
      <c r="B3828" s="206">
        <v>41958.75</v>
      </c>
      <c r="C3828" s="85">
        <v>6.05</v>
      </c>
    </row>
    <row r="3829" spans="2:3" x14ac:dyDescent="0.25">
      <c r="B3829" s="206">
        <v>41958.833333333336</v>
      </c>
      <c r="C3829" s="85">
        <v>6.04</v>
      </c>
    </row>
    <row r="3830" spans="2:3" x14ac:dyDescent="0.25">
      <c r="B3830" s="206">
        <v>41958.916666666664</v>
      </c>
      <c r="C3830" s="85">
        <v>6.04</v>
      </c>
    </row>
    <row r="3831" spans="2:3" x14ac:dyDescent="0.25">
      <c r="B3831" s="206">
        <v>41959</v>
      </c>
      <c r="C3831" s="85">
        <v>6.05</v>
      </c>
    </row>
    <row r="3832" spans="2:3" x14ac:dyDescent="0.25">
      <c r="B3832" s="206">
        <v>41959.083333333336</v>
      </c>
      <c r="C3832" s="85">
        <v>6.05</v>
      </c>
    </row>
    <row r="3833" spans="2:3" x14ac:dyDescent="0.25">
      <c r="B3833" s="206">
        <v>41959.166666666664</v>
      </c>
      <c r="C3833" s="85">
        <v>6.06</v>
      </c>
    </row>
    <row r="3834" spans="2:3" x14ac:dyDescent="0.25">
      <c r="B3834" s="206">
        <v>41959.25</v>
      </c>
      <c r="C3834" s="85">
        <v>6.08</v>
      </c>
    </row>
    <row r="3835" spans="2:3" x14ac:dyDescent="0.25">
      <c r="B3835" s="206">
        <v>41959.333333333336</v>
      </c>
      <c r="C3835" s="85">
        <v>6.09</v>
      </c>
    </row>
    <row r="3836" spans="2:3" x14ac:dyDescent="0.25">
      <c r="B3836" s="206">
        <v>41959.416666666664</v>
      </c>
      <c r="C3836" s="85">
        <v>6.09</v>
      </c>
    </row>
    <row r="3837" spans="2:3" x14ac:dyDescent="0.25">
      <c r="B3837" s="206">
        <v>41959.5</v>
      </c>
      <c r="C3837" s="85">
        <v>6.09</v>
      </c>
    </row>
    <row r="3838" spans="2:3" x14ac:dyDescent="0.25">
      <c r="B3838" s="206">
        <v>41959.583333333336</v>
      </c>
      <c r="C3838" s="85">
        <v>6.09</v>
      </c>
    </row>
    <row r="3839" spans="2:3" x14ac:dyDescent="0.25">
      <c r="B3839" s="206">
        <v>41959.666666666664</v>
      </c>
      <c r="C3839" s="85">
        <v>6.09</v>
      </c>
    </row>
    <row r="3840" spans="2:3" x14ac:dyDescent="0.25">
      <c r="B3840" s="206">
        <v>41959.75</v>
      </c>
      <c r="C3840" s="85">
        <v>6.08</v>
      </c>
    </row>
    <row r="3841" spans="2:3" x14ac:dyDescent="0.25">
      <c r="B3841" s="206">
        <v>41959.833333333336</v>
      </c>
      <c r="C3841" s="85">
        <v>6.08</v>
      </c>
    </row>
    <row r="3842" spans="2:3" x14ac:dyDescent="0.25">
      <c r="B3842" s="206">
        <v>41959.916666666664</v>
      </c>
      <c r="C3842" s="85">
        <v>6.08</v>
      </c>
    </row>
    <row r="3843" spans="2:3" x14ac:dyDescent="0.25">
      <c r="B3843" s="206">
        <v>41960</v>
      </c>
      <c r="C3843" s="85">
        <v>6.07</v>
      </c>
    </row>
    <row r="3844" spans="2:3" x14ac:dyDescent="0.25">
      <c r="B3844" s="206">
        <v>41960.083333333336</v>
      </c>
      <c r="C3844" s="85">
        <v>6.07</v>
      </c>
    </row>
    <row r="3845" spans="2:3" x14ac:dyDescent="0.25">
      <c r="B3845" s="206">
        <v>41960.166666666664</v>
      </c>
      <c r="C3845" s="85">
        <v>6.07</v>
      </c>
    </row>
    <row r="3846" spans="2:3" x14ac:dyDescent="0.25">
      <c r="B3846" s="206">
        <v>41960.25</v>
      </c>
      <c r="C3846" s="85">
        <v>6.07</v>
      </c>
    </row>
    <row r="3847" spans="2:3" x14ac:dyDescent="0.25">
      <c r="B3847" s="206">
        <v>41960.333333333336</v>
      </c>
      <c r="C3847" s="85">
        <v>6.07</v>
      </c>
    </row>
    <row r="3848" spans="2:3" x14ac:dyDescent="0.25">
      <c r="B3848" s="206">
        <v>41960.416666666664</v>
      </c>
      <c r="C3848" s="85">
        <v>6.07</v>
      </c>
    </row>
    <row r="3849" spans="2:3" x14ac:dyDescent="0.25">
      <c r="B3849" s="206">
        <v>41960.5</v>
      </c>
      <c r="C3849" s="85">
        <v>6.04</v>
      </c>
    </row>
    <row r="3850" spans="2:3" x14ac:dyDescent="0.25">
      <c r="B3850" s="206">
        <v>41960.583333333336</v>
      </c>
      <c r="C3850" s="85">
        <v>6.04</v>
      </c>
    </row>
    <row r="3851" spans="2:3" x14ac:dyDescent="0.25">
      <c r="B3851" s="206">
        <v>41960.666666666664</v>
      </c>
      <c r="C3851" s="85">
        <v>6.04</v>
      </c>
    </row>
    <row r="3852" spans="2:3" x14ac:dyDescent="0.25">
      <c r="B3852" s="206">
        <v>41960.75</v>
      </c>
      <c r="C3852" s="85">
        <v>6.04</v>
      </c>
    </row>
    <row r="3853" spans="2:3" x14ac:dyDescent="0.25">
      <c r="B3853" s="206">
        <v>41960.833333333336</v>
      </c>
      <c r="C3853" s="85">
        <v>6.05</v>
      </c>
    </row>
    <row r="3854" spans="2:3" x14ac:dyDescent="0.25">
      <c r="B3854" s="206">
        <v>41960.916666666664</v>
      </c>
      <c r="C3854" s="85">
        <v>6.07</v>
      </c>
    </row>
    <row r="3855" spans="2:3" x14ac:dyDescent="0.25">
      <c r="B3855" s="206">
        <v>41961</v>
      </c>
      <c r="C3855" s="85">
        <v>6.07</v>
      </c>
    </row>
    <row r="3856" spans="2:3" x14ac:dyDescent="0.25">
      <c r="B3856" s="206">
        <v>41961.083333333336</v>
      </c>
      <c r="C3856" s="85">
        <v>6.08</v>
      </c>
    </row>
    <row r="3857" spans="2:5" x14ac:dyDescent="0.25">
      <c r="B3857" s="206">
        <v>41961.166666666664</v>
      </c>
      <c r="C3857" s="85">
        <v>6.1</v>
      </c>
    </row>
    <row r="3858" spans="2:5" x14ac:dyDescent="0.25">
      <c r="B3858" s="206">
        <v>41961.25</v>
      </c>
      <c r="C3858" s="85">
        <v>6.11</v>
      </c>
      <c r="E3858" s="76">
        <v>6.11</v>
      </c>
    </row>
    <row r="3859" spans="2:5" x14ac:dyDescent="0.25">
      <c r="B3859" s="206">
        <v>41961.333333333336</v>
      </c>
      <c r="C3859" s="85">
        <v>6.11</v>
      </c>
    </row>
    <row r="3860" spans="2:5" x14ac:dyDescent="0.25">
      <c r="B3860" s="206">
        <v>41961.416666666664</v>
      </c>
      <c r="C3860" s="85">
        <v>6.02</v>
      </c>
    </row>
    <row r="3861" spans="2:5" x14ac:dyDescent="0.25">
      <c r="B3861" s="206">
        <v>41961.5</v>
      </c>
      <c r="C3861" s="85">
        <v>5.99</v>
      </c>
    </row>
    <row r="3862" spans="2:5" x14ac:dyDescent="0.25">
      <c r="B3862" s="206">
        <v>41961.583333333336</v>
      </c>
      <c r="C3862" s="85">
        <v>5.98</v>
      </c>
    </row>
    <row r="3863" spans="2:5" x14ac:dyDescent="0.25">
      <c r="B3863" s="206">
        <v>41961.666666666664</v>
      </c>
      <c r="C3863" s="85">
        <v>5.98</v>
      </c>
    </row>
    <row r="3864" spans="2:5" x14ac:dyDescent="0.25">
      <c r="B3864" s="206">
        <v>41961.75</v>
      </c>
      <c r="C3864" s="85">
        <v>5.96</v>
      </c>
      <c r="D3864" s="76">
        <v>5.96</v>
      </c>
    </row>
    <row r="3865" spans="2:5" x14ac:dyDescent="0.25">
      <c r="B3865" s="206">
        <v>41961.833333333336</v>
      </c>
      <c r="C3865" s="85">
        <v>5.96</v>
      </c>
    </row>
    <row r="3866" spans="2:5" x14ac:dyDescent="0.25">
      <c r="B3866" s="206">
        <v>41961.916666666664</v>
      </c>
      <c r="C3866" s="85">
        <v>5.96</v>
      </c>
    </row>
    <row r="3867" spans="2:5" x14ac:dyDescent="0.25">
      <c r="B3867" s="206">
        <v>41962</v>
      </c>
      <c r="C3867" s="85">
        <v>5.96</v>
      </c>
    </row>
    <row r="3868" spans="2:5" x14ac:dyDescent="0.25">
      <c r="B3868" s="206">
        <v>41962.083333333336</v>
      </c>
      <c r="C3868" s="85">
        <v>5.96</v>
      </c>
    </row>
    <row r="3869" spans="2:5" x14ac:dyDescent="0.25">
      <c r="B3869" s="206">
        <v>41962.166666666664</v>
      </c>
      <c r="C3869" s="85">
        <v>5.96</v>
      </c>
    </row>
    <row r="3870" spans="2:5" x14ac:dyDescent="0.25">
      <c r="B3870" s="206">
        <v>41962.25</v>
      </c>
      <c r="C3870" s="85">
        <v>5.98</v>
      </c>
    </row>
    <row r="3871" spans="2:5" x14ac:dyDescent="0.25">
      <c r="B3871" s="206">
        <v>41962.333333333336</v>
      </c>
      <c r="C3871" s="85">
        <v>5.98</v>
      </c>
    </row>
    <row r="3872" spans="2:5" x14ac:dyDescent="0.25">
      <c r="B3872" s="206">
        <v>41962.416666666664</v>
      </c>
      <c r="C3872" s="85">
        <v>5.98</v>
      </c>
    </row>
    <row r="3873" spans="2:3" x14ac:dyDescent="0.25">
      <c r="B3873" s="206">
        <v>41962.5</v>
      </c>
      <c r="C3873" s="85">
        <v>5.98</v>
      </c>
    </row>
    <row r="3874" spans="2:3" x14ac:dyDescent="0.25">
      <c r="B3874" s="206">
        <v>41962.583333333336</v>
      </c>
      <c r="C3874" s="85">
        <v>5.99</v>
      </c>
    </row>
    <row r="3875" spans="2:3" x14ac:dyDescent="0.25">
      <c r="B3875" s="206">
        <v>41962.666666666664</v>
      </c>
      <c r="C3875" s="85">
        <v>6</v>
      </c>
    </row>
    <row r="3876" spans="2:3" x14ac:dyDescent="0.25">
      <c r="B3876" s="206">
        <v>41962.75</v>
      </c>
      <c r="C3876" s="85">
        <v>6</v>
      </c>
    </row>
    <row r="3877" spans="2:3" x14ac:dyDescent="0.25">
      <c r="B3877" s="206">
        <v>41962.833333333336</v>
      </c>
      <c r="C3877" s="85">
        <v>6</v>
      </c>
    </row>
    <row r="3878" spans="2:3" x14ac:dyDescent="0.25">
      <c r="B3878" s="206">
        <v>41962.916666666664</v>
      </c>
      <c r="C3878" s="85">
        <v>6</v>
      </c>
    </row>
    <row r="3879" spans="2:3" x14ac:dyDescent="0.25">
      <c r="B3879" s="206">
        <v>41963</v>
      </c>
      <c r="C3879" s="85">
        <v>6</v>
      </c>
    </row>
    <row r="3880" spans="2:3" x14ac:dyDescent="0.25">
      <c r="B3880" s="206">
        <v>41963.083333333336</v>
      </c>
      <c r="C3880" s="85">
        <v>6</v>
      </c>
    </row>
    <row r="3881" spans="2:3" x14ac:dyDescent="0.25">
      <c r="B3881" s="206">
        <v>41963.166666666664</v>
      </c>
      <c r="C3881" s="85">
        <v>6.01</v>
      </c>
    </row>
    <row r="3882" spans="2:3" x14ac:dyDescent="0.25">
      <c r="B3882" s="206">
        <v>41963.25</v>
      </c>
      <c r="C3882" s="85">
        <v>6.02</v>
      </c>
    </row>
    <row r="3883" spans="2:3" x14ac:dyDescent="0.25">
      <c r="B3883" s="206">
        <v>41963.333333333336</v>
      </c>
      <c r="C3883" s="85">
        <v>6.03</v>
      </c>
    </row>
    <row r="3884" spans="2:3" x14ac:dyDescent="0.25">
      <c r="B3884" s="206">
        <v>41963.416666666664</v>
      </c>
      <c r="C3884" s="85">
        <v>6.03</v>
      </c>
    </row>
    <row r="3885" spans="2:3" x14ac:dyDescent="0.25">
      <c r="B3885" s="206">
        <v>41963.5</v>
      </c>
      <c r="C3885" s="85">
        <v>6.03</v>
      </c>
    </row>
    <row r="3886" spans="2:3" x14ac:dyDescent="0.25">
      <c r="B3886" s="206">
        <v>41963.583333333336</v>
      </c>
      <c r="C3886" s="85">
        <v>6.04</v>
      </c>
    </row>
    <row r="3887" spans="2:3" x14ac:dyDescent="0.25">
      <c r="B3887" s="206">
        <v>41963.666666666664</v>
      </c>
      <c r="C3887" s="85">
        <v>6.04</v>
      </c>
    </row>
    <row r="3888" spans="2:3" x14ac:dyDescent="0.25">
      <c r="B3888" s="206">
        <v>41963.75</v>
      </c>
      <c r="C3888" s="85">
        <v>6.03</v>
      </c>
    </row>
    <row r="3889" spans="2:3" x14ac:dyDescent="0.25">
      <c r="B3889" s="206">
        <v>41963.833333333336</v>
      </c>
      <c r="C3889" s="85">
        <v>6.02</v>
      </c>
    </row>
    <row r="3890" spans="2:3" x14ac:dyDescent="0.25">
      <c r="B3890" s="206">
        <v>41963.916666666664</v>
      </c>
      <c r="C3890" s="85">
        <v>6.03</v>
      </c>
    </row>
    <row r="3891" spans="2:3" x14ac:dyDescent="0.25">
      <c r="B3891" s="206">
        <v>41964</v>
      </c>
      <c r="C3891" s="85">
        <v>6.02</v>
      </c>
    </row>
    <row r="3892" spans="2:3" x14ac:dyDescent="0.25">
      <c r="B3892" s="206">
        <v>41964.083333333336</v>
      </c>
      <c r="C3892" s="85">
        <v>6.02</v>
      </c>
    </row>
    <row r="3893" spans="2:3" x14ac:dyDescent="0.25">
      <c r="B3893" s="206">
        <v>41964.166666666664</v>
      </c>
      <c r="C3893" s="85">
        <v>6.01</v>
      </c>
    </row>
    <row r="3894" spans="2:3" x14ac:dyDescent="0.25">
      <c r="B3894" s="206">
        <v>41964.25</v>
      </c>
      <c r="C3894" s="85">
        <v>6.01</v>
      </c>
    </row>
    <row r="3895" spans="2:3" x14ac:dyDescent="0.25">
      <c r="B3895" s="206">
        <v>41964.333333333336</v>
      </c>
      <c r="C3895" s="85">
        <v>6</v>
      </c>
    </row>
    <row r="3896" spans="2:3" x14ac:dyDescent="0.25">
      <c r="B3896" s="206">
        <v>41964.416666666664</v>
      </c>
      <c r="C3896" s="85">
        <v>6.01</v>
      </c>
    </row>
    <row r="3897" spans="2:3" x14ac:dyDescent="0.25">
      <c r="B3897" s="206">
        <v>41964.5</v>
      </c>
      <c r="C3897" s="85">
        <v>6.01</v>
      </c>
    </row>
    <row r="3898" spans="2:3" x14ac:dyDescent="0.25">
      <c r="B3898" s="206">
        <v>41964.583333333336</v>
      </c>
      <c r="C3898" s="85">
        <v>6</v>
      </c>
    </row>
    <row r="3899" spans="2:3" x14ac:dyDescent="0.25">
      <c r="B3899" s="206">
        <v>41964.666666666664</v>
      </c>
      <c r="C3899" s="85">
        <v>6</v>
      </c>
    </row>
    <row r="3900" spans="2:3" x14ac:dyDescent="0.25">
      <c r="B3900" s="206">
        <v>41964.75</v>
      </c>
      <c r="C3900" s="85">
        <v>6</v>
      </c>
    </row>
    <row r="3901" spans="2:3" x14ac:dyDescent="0.25">
      <c r="B3901" s="206">
        <v>41964.833333333336</v>
      </c>
      <c r="C3901" s="85">
        <v>6</v>
      </c>
    </row>
    <row r="3902" spans="2:3" x14ac:dyDescent="0.25">
      <c r="B3902" s="206">
        <v>41964.916666666664</v>
      </c>
      <c r="C3902" s="85">
        <v>6</v>
      </c>
    </row>
    <row r="3903" spans="2:3" x14ac:dyDescent="0.25">
      <c r="B3903" s="206">
        <v>41965</v>
      </c>
      <c r="C3903" s="85">
        <v>6</v>
      </c>
    </row>
    <row r="3904" spans="2:3" x14ac:dyDescent="0.25">
      <c r="B3904" s="206">
        <v>41965.083333333336</v>
      </c>
      <c r="C3904" s="85">
        <v>6.01</v>
      </c>
    </row>
    <row r="3905" spans="2:5" x14ac:dyDescent="0.25">
      <c r="B3905" s="206">
        <v>41965.166666666664</v>
      </c>
      <c r="C3905" s="85">
        <v>6.01</v>
      </c>
    </row>
    <row r="3906" spans="2:5" x14ac:dyDescent="0.25">
      <c r="B3906" s="206">
        <v>41965.25</v>
      </c>
      <c r="C3906" s="85">
        <v>6.03</v>
      </c>
    </row>
    <row r="3907" spans="2:5" x14ac:dyDescent="0.25">
      <c r="B3907" s="206">
        <v>41965.333333333336</v>
      </c>
      <c r="C3907" s="85">
        <v>6.03</v>
      </c>
    </row>
    <row r="3908" spans="2:5" x14ac:dyDescent="0.25">
      <c r="B3908" s="206">
        <v>41965.416666666664</v>
      </c>
      <c r="C3908" s="85">
        <v>6.03</v>
      </c>
    </row>
    <row r="3909" spans="2:5" x14ac:dyDescent="0.25">
      <c r="B3909" s="206">
        <v>41965.5</v>
      </c>
      <c r="C3909" s="85">
        <v>6.03</v>
      </c>
    </row>
    <row r="3910" spans="2:5" x14ac:dyDescent="0.25">
      <c r="B3910" s="206">
        <v>41965.583333333336</v>
      </c>
      <c r="C3910" s="85">
        <v>6.04</v>
      </c>
    </row>
    <row r="3911" spans="2:5" x14ac:dyDescent="0.25">
      <c r="B3911" s="206">
        <v>41965.666666666664</v>
      </c>
      <c r="C3911" s="85">
        <v>6.04</v>
      </c>
    </row>
    <row r="3912" spans="2:5" x14ac:dyDescent="0.25">
      <c r="B3912" s="206">
        <v>41965.75</v>
      </c>
      <c r="C3912" s="85">
        <v>6.05</v>
      </c>
    </row>
    <row r="3913" spans="2:5" x14ac:dyDescent="0.25">
      <c r="B3913" s="206">
        <v>41965.833333333336</v>
      </c>
      <c r="C3913" s="85">
        <v>6.05</v>
      </c>
    </row>
    <row r="3914" spans="2:5" x14ac:dyDescent="0.25">
      <c r="B3914" s="206">
        <v>41965.916666666664</v>
      </c>
      <c r="C3914" s="85">
        <v>6.05</v>
      </c>
    </row>
    <row r="3915" spans="2:5" x14ac:dyDescent="0.25">
      <c r="B3915" s="206">
        <v>41966</v>
      </c>
      <c r="C3915" s="85">
        <v>6.05</v>
      </c>
    </row>
    <row r="3916" spans="2:5" x14ac:dyDescent="0.25">
      <c r="B3916" s="206">
        <v>41966.083333333336</v>
      </c>
      <c r="C3916" s="85">
        <v>6.05</v>
      </c>
    </row>
    <row r="3917" spans="2:5" x14ac:dyDescent="0.25">
      <c r="B3917" s="206">
        <v>41966.166666666664</v>
      </c>
      <c r="C3917" s="85">
        <v>6.05</v>
      </c>
    </row>
    <row r="3918" spans="2:5" x14ac:dyDescent="0.25">
      <c r="B3918" s="206">
        <v>41966.25</v>
      </c>
      <c r="C3918" s="85">
        <v>6.06</v>
      </c>
    </row>
    <row r="3919" spans="2:5" x14ac:dyDescent="0.25">
      <c r="B3919" s="206">
        <v>41966.333333333336</v>
      </c>
      <c r="C3919" s="85">
        <v>6.07</v>
      </c>
    </row>
    <row r="3920" spans="2:5" x14ac:dyDescent="0.25">
      <c r="B3920" s="206">
        <v>41966.416666666664</v>
      </c>
      <c r="C3920" s="85">
        <v>6.08</v>
      </c>
      <c r="E3920" s="76">
        <v>6.08</v>
      </c>
    </row>
    <row r="3921" spans="2:3" x14ac:dyDescent="0.25">
      <c r="B3921" s="206">
        <v>41966.5</v>
      </c>
      <c r="C3921" s="85">
        <v>6.08</v>
      </c>
    </row>
    <row r="3922" spans="2:3" x14ac:dyDescent="0.25">
      <c r="B3922" s="206">
        <v>41966.583333333336</v>
      </c>
      <c r="C3922" s="85">
        <v>6.08</v>
      </c>
    </row>
    <row r="3923" spans="2:3" x14ac:dyDescent="0.25">
      <c r="B3923" s="206">
        <v>41966.666666666664</v>
      </c>
      <c r="C3923" s="85">
        <v>6.07</v>
      </c>
    </row>
    <row r="3924" spans="2:3" x14ac:dyDescent="0.25">
      <c r="B3924" s="206">
        <v>41966.75</v>
      </c>
      <c r="C3924" s="85">
        <v>6.06</v>
      </c>
    </row>
    <row r="3925" spans="2:3" x14ac:dyDescent="0.25">
      <c r="B3925" s="206">
        <v>41966.833333333336</v>
      </c>
      <c r="C3925" s="85">
        <v>6.05</v>
      </c>
    </row>
    <row r="3926" spans="2:3" x14ac:dyDescent="0.25">
      <c r="B3926" s="206">
        <v>41966.916666666664</v>
      </c>
      <c r="C3926" s="85">
        <v>6.04</v>
      </c>
    </row>
    <row r="3927" spans="2:3" x14ac:dyDescent="0.25">
      <c r="B3927" s="206">
        <v>41967</v>
      </c>
      <c r="C3927" s="85">
        <v>6.04</v>
      </c>
    </row>
    <row r="3928" spans="2:3" x14ac:dyDescent="0.25">
      <c r="B3928" s="206">
        <v>41967.083333333336</v>
      </c>
      <c r="C3928" s="85">
        <v>6.05</v>
      </c>
    </row>
    <row r="3929" spans="2:3" x14ac:dyDescent="0.25">
      <c r="B3929" s="206">
        <v>41967.166666666664</v>
      </c>
      <c r="C3929" s="85">
        <v>6.04</v>
      </c>
    </row>
    <row r="3930" spans="2:3" x14ac:dyDescent="0.25">
      <c r="B3930" s="206">
        <v>41967.25</v>
      </c>
      <c r="C3930" s="85">
        <v>6.05</v>
      </c>
    </row>
    <row r="3931" spans="2:3" x14ac:dyDescent="0.25">
      <c r="B3931" s="206">
        <v>41967.333333333336</v>
      </c>
      <c r="C3931" s="85">
        <v>6.05</v>
      </c>
    </row>
    <row r="3932" spans="2:3" x14ac:dyDescent="0.25">
      <c r="B3932" s="206">
        <v>41967.416666666664</v>
      </c>
      <c r="C3932" s="85">
        <v>6.05</v>
      </c>
    </row>
    <row r="3933" spans="2:3" x14ac:dyDescent="0.25">
      <c r="B3933" s="206">
        <v>41967.5</v>
      </c>
      <c r="C3933" s="85">
        <v>6.04</v>
      </c>
    </row>
    <row r="3934" spans="2:3" x14ac:dyDescent="0.25">
      <c r="B3934" s="206">
        <v>41967.583333333336</v>
      </c>
      <c r="C3934" s="85">
        <v>6.03</v>
      </c>
    </row>
    <row r="3935" spans="2:3" x14ac:dyDescent="0.25">
      <c r="B3935" s="206">
        <v>41967.666666666664</v>
      </c>
      <c r="C3935" s="85">
        <v>6.02</v>
      </c>
    </row>
    <row r="3936" spans="2:3" x14ac:dyDescent="0.25">
      <c r="B3936" s="206">
        <v>41967.75</v>
      </c>
      <c r="C3936" s="85">
        <v>6.03</v>
      </c>
    </row>
    <row r="3937" spans="2:4" x14ac:dyDescent="0.25">
      <c r="B3937" s="206">
        <v>41967.833333333336</v>
      </c>
      <c r="C3937" s="85">
        <v>6.02</v>
      </c>
    </row>
    <row r="3938" spans="2:4" x14ac:dyDescent="0.25">
      <c r="B3938" s="206">
        <v>41967.916666666664</v>
      </c>
      <c r="C3938" s="85">
        <v>6.02</v>
      </c>
    </row>
    <row r="3939" spans="2:4" x14ac:dyDescent="0.25">
      <c r="B3939" s="206">
        <v>41968</v>
      </c>
      <c r="C3939" s="85">
        <v>6.03</v>
      </c>
    </row>
    <row r="3940" spans="2:4" x14ac:dyDescent="0.25">
      <c r="B3940" s="206">
        <v>41968.083333333336</v>
      </c>
      <c r="C3940" s="85">
        <v>6.04</v>
      </c>
    </row>
    <row r="3941" spans="2:4" x14ac:dyDescent="0.25">
      <c r="B3941" s="206">
        <v>41968.166666666664</v>
      </c>
      <c r="C3941" s="85">
        <v>6.05</v>
      </c>
    </row>
    <row r="3942" spans="2:4" x14ac:dyDescent="0.25">
      <c r="B3942" s="206">
        <v>41968.25</v>
      </c>
      <c r="C3942" s="85">
        <v>6.05</v>
      </c>
    </row>
    <row r="3943" spans="2:4" x14ac:dyDescent="0.25">
      <c r="B3943" s="206">
        <v>41968.333333333336</v>
      </c>
      <c r="C3943" s="85">
        <v>6.05</v>
      </c>
    </row>
    <row r="3944" spans="2:4" x14ac:dyDescent="0.25">
      <c r="B3944" s="206">
        <v>41968.416666666664</v>
      </c>
      <c r="C3944" s="85">
        <v>6.05</v>
      </c>
    </row>
    <row r="3945" spans="2:4" x14ac:dyDescent="0.25">
      <c r="B3945" s="206">
        <v>41968.5</v>
      </c>
      <c r="C3945" s="85">
        <v>6.05</v>
      </c>
    </row>
    <row r="3946" spans="2:4" x14ac:dyDescent="0.25">
      <c r="B3946" s="206">
        <v>41968.583333333336</v>
      </c>
      <c r="C3946" s="85">
        <v>6</v>
      </c>
    </row>
    <row r="3947" spans="2:4" x14ac:dyDescent="0.25">
      <c r="B3947" s="206">
        <v>41968.666666666664</v>
      </c>
      <c r="C3947" s="85">
        <v>5.96</v>
      </c>
      <c r="D3947" s="76">
        <v>5.96</v>
      </c>
    </row>
    <row r="3948" spans="2:4" x14ac:dyDescent="0.25">
      <c r="B3948" s="206">
        <v>41968.75</v>
      </c>
      <c r="C3948" s="85">
        <v>5.96</v>
      </c>
    </row>
    <row r="3949" spans="2:4" x14ac:dyDescent="0.25">
      <c r="B3949" s="206">
        <v>41968.833333333336</v>
      </c>
      <c r="C3949" s="85">
        <v>6</v>
      </c>
    </row>
    <row r="3950" spans="2:4" x14ac:dyDescent="0.25">
      <c r="B3950" s="206">
        <v>41968.916666666664</v>
      </c>
      <c r="C3950" s="85">
        <v>6.02</v>
      </c>
    </row>
    <row r="3951" spans="2:4" x14ac:dyDescent="0.25">
      <c r="B3951" s="206">
        <v>41969</v>
      </c>
      <c r="C3951" s="85">
        <v>6.03</v>
      </c>
    </row>
    <row r="3952" spans="2:4" x14ac:dyDescent="0.25">
      <c r="B3952" s="206">
        <v>41969.083333333336</v>
      </c>
      <c r="C3952" s="85">
        <v>6.04</v>
      </c>
    </row>
    <row r="3953" spans="2:3" x14ac:dyDescent="0.25">
      <c r="B3953" s="206">
        <v>41969.166666666664</v>
      </c>
      <c r="C3953" s="85">
        <v>6.04</v>
      </c>
    </row>
    <row r="3954" spans="2:3" x14ac:dyDescent="0.25">
      <c r="B3954" s="206">
        <v>41969.25</v>
      </c>
      <c r="C3954" s="85">
        <v>6.06</v>
      </c>
    </row>
    <row r="3955" spans="2:3" x14ac:dyDescent="0.25">
      <c r="B3955" s="206">
        <v>41969.333333333336</v>
      </c>
      <c r="C3955" s="85">
        <v>6.07</v>
      </c>
    </row>
    <row r="3956" spans="2:3" x14ac:dyDescent="0.25">
      <c r="B3956" s="206">
        <v>41969.416666666664</v>
      </c>
      <c r="C3956" s="85">
        <v>6.07</v>
      </c>
    </row>
    <row r="3957" spans="2:3" x14ac:dyDescent="0.25">
      <c r="B3957" s="206">
        <v>41969.5</v>
      </c>
      <c r="C3957" s="85">
        <v>6.07</v>
      </c>
    </row>
    <row r="3958" spans="2:3" x14ac:dyDescent="0.25">
      <c r="B3958" s="206">
        <v>41969.583333333336</v>
      </c>
      <c r="C3958" s="85">
        <v>6.08</v>
      </c>
    </row>
    <row r="3959" spans="2:3" x14ac:dyDescent="0.25">
      <c r="B3959" s="206">
        <v>41969.666666666664</v>
      </c>
      <c r="C3959" s="85">
        <v>6.04</v>
      </c>
    </row>
    <row r="3960" spans="2:3" x14ac:dyDescent="0.25">
      <c r="B3960" s="206">
        <v>41969.75</v>
      </c>
      <c r="C3960" s="85">
        <v>5.99</v>
      </c>
    </row>
    <row r="3961" spans="2:3" x14ac:dyDescent="0.25">
      <c r="B3961" s="206">
        <v>41969.833333333336</v>
      </c>
      <c r="C3961" s="85">
        <v>5.98</v>
      </c>
    </row>
    <row r="3962" spans="2:3" x14ac:dyDescent="0.25">
      <c r="B3962" s="206">
        <v>41969.916666666664</v>
      </c>
      <c r="C3962" s="85">
        <v>5.98</v>
      </c>
    </row>
    <row r="3963" spans="2:3" x14ac:dyDescent="0.25">
      <c r="B3963" s="206">
        <v>41970</v>
      </c>
      <c r="C3963" s="85">
        <v>5.98</v>
      </c>
    </row>
    <row r="3964" spans="2:3" x14ac:dyDescent="0.25">
      <c r="B3964" s="206">
        <v>41970.083333333336</v>
      </c>
      <c r="C3964" s="85">
        <v>6</v>
      </c>
    </row>
    <row r="3965" spans="2:3" x14ac:dyDescent="0.25">
      <c r="B3965" s="206">
        <v>41970.166666666664</v>
      </c>
      <c r="C3965" s="85">
        <v>6.03</v>
      </c>
    </row>
    <row r="3966" spans="2:3" x14ac:dyDescent="0.25">
      <c r="B3966" s="206">
        <v>41970.25</v>
      </c>
      <c r="C3966" s="85">
        <v>6.05</v>
      </c>
    </row>
    <row r="3967" spans="2:3" x14ac:dyDescent="0.25">
      <c r="B3967" s="206">
        <v>41970.333333333336</v>
      </c>
      <c r="C3967" s="85">
        <v>6.07</v>
      </c>
    </row>
    <row r="3968" spans="2:3" x14ac:dyDescent="0.25">
      <c r="B3968" s="206">
        <v>41970.416666666664</v>
      </c>
      <c r="C3968" s="85">
        <v>6.09</v>
      </c>
    </row>
    <row r="3969" spans="2:5" x14ac:dyDescent="0.25">
      <c r="B3969" s="206">
        <v>41970.5</v>
      </c>
      <c r="C3969" s="85">
        <v>6.09</v>
      </c>
    </row>
    <row r="3970" spans="2:5" x14ac:dyDescent="0.25">
      <c r="B3970" s="206">
        <v>41970.583333333336</v>
      </c>
      <c r="C3970" s="85">
        <v>6.11</v>
      </c>
    </row>
    <row r="3971" spans="2:5" x14ac:dyDescent="0.25">
      <c r="B3971" s="206">
        <v>41970.666666666664</v>
      </c>
      <c r="C3971" s="85">
        <v>6.12</v>
      </c>
      <c r="E3971" s="76">
        <v>6.12</v>
      </c>
    </row>
    <row r="3972" spans="2:5" x14ac:dyDescent="0.25">
      <c r="B3972" s="206">
        <v>41970.75</v>
      </c>
      <c r="C3972" s="85">
        <v>6.12</v>
      </c>
    </row>
    <row r="3973" spans="2:5" x14ac:dyDescent="0.25">
      <c r="B3973" s="206">
        <v>41970.833333333336</v>
      </c>
      <c r="C3973" s="85">
        <v>6.12</v>
      </c>
    </row>
    <row r="3974" spans="2:5" x14ac:dyDescent="0.25">
      <c r="B3974" s="206">
        <v>41970.916666666664</v>
      </c>
      <c r="C3974" s="85">
        <v>6.12</v>
      </c>
    </row>
    <row r="3975" spans="2:5" x14ac:dyDescent="0.25">
      <c r="B3975" s="206">
        <v>41971</v>
      </c>
      <c r="C3975" s="85">
        <v>6.11</v>
      </c>
    </row>
    <row r="3976" spans="2:5" x14ac:dyDescent="0.25">
      <c r="B3976" s="206">
        <v>41971.083333333336</v>
      </c>
      <c r="C3976" s="85">
        <v>6.09</v>
      </c>
    </row>
    <row r="3977" spans="2:5" x14ac:dyDescent="0.25">
      <c r="B3977" s="206">
        <v>41971.166666666664</v>
      </c>
      <c r="C3977" s="85">
        <v>6.09</v>
      </c>
    </row>
    <row r="3978" spans="2:5" x14ac:dyDescent="0.25">
      <c r="B3978" s="206">
        <v>41971.25</v>
      </c>
      <c r="C3978" s="85">
        <v>6.09</v>
      </c>
    </row>
    <row r="3979" spans="2:5" x14ac:dyDescent="0.25">
      <c r="B3979" s="206">
        <v>41971.333333333336</v>
      </c>
      <c r="C3979" s="85">
        <v>6.08</v>
      </c>
    </row>
    <row r="3980" spans="2:5" x14ac:dyDescent="0.25">
      <c r="B3980" s="206">
        <v>41971.416666666664</v>
      </c>
      <c r="C3980" s="85">
        <v>6.07</v>
      </c>
    </row>
    <row r="3981" spans="2:5" x14ac:dyDescent="0.25">
      <c r="B3981" s="206">
        <v>41971.5</v>
      </c>
      <c r="C3981" s="85">
        <v>6.07</v>
      </c>
    </row>
    <row r="3982" spans="2:5" x14ac:dyDescent="0.25">
      <c r="B3982" s="206">
        <v>41971.583333333336</v>
      </c>
      <c r="C3982" s="85">
        <v>6.06</v>
      </c>
    </row>
    <row r="3983" spans="2:5" x14ac:dyDescent="0.25">
      <c r="B3983" s="206">
        <v>41971.666666666664</v>
      </c>
      <c r="C3983" s="85">
        <v>6.05</v>
      </c>
    </row>
    <row r="3984" spans="2:5" x14ac:dyDescent="0.25">
      <c r="B3984" s="206">
        <v>41971.75</v>
      </c>
      <c r="C3984" s="85">
        <v>6.04</v>
      </c>
    </row>
    <row r="3985" spans="2:3" x14ac:dyDescent="0.25">
      <c r="B3985" s="206">
        <v>41971.833333333336</v>
      </c>
      <c r="C3985" s="85">
        <v>6.03</v>
      </c>
    </row>
    <row r="3986" spans="2:3" x14ac:dyDescent="0.25">
      <c r="B3986" s="206">
        <v>41971.916666666664</v>
      </c>
      <c r="C3986" s="85">
        <v>6.02</v>
      </c>
    </row>
    <row r="3987" spans="2:3" x14ac:dyDescent="0.25">
      <c r="B3987" s="206">
        <v>41972</v>
      </c>
      <c r="C3987" s="85">
        <v>6.01</v>
      </c>
    </row>
    <row r="3988" spans="2:3" x14ac:dyDescent="0.25">
      <c r="B3988" s="206">
        <v>41972.083333333336</v>
      </c>
      <c r="C3988" s="85">
        <v>6.01</v>
      </c>
    </row>
    <row r="3989" spans="2:3" x14ac:dyDescent="0.25">
      <c r="B3989" s="206">
        <v>41972.166666666664</v>
      </c>
      <c r="C3989" s="85">
        <v>6.01</v>
      </c>
    </row>
    <row r="3990" spans="2:3" x14ac:dyDescent="0.25">
      <c r="B3990" s="206">
        <v>41972.25</v>
      </c>
      <c r="C3990" s="85">
        <v>6.01</v>
      </c>
    </row>
    <row r="3991" spans="2:3" x14ac:dyDescent="0.25">
      <c r="B3991" s="206">
        <v>41972.333333333336</v>
      </c>
      <c r="C3991" s="85">
        <v>6.01</v>
      </c>
    </row>
    <row r="3992" spans="2:3" x14ac:dyDescent="0.25">
      <c r="B3992" s="206">
        <v>41972.416666666664</v>
      </c>
      <c r="C3992" s="85">
        <v>6</v>
      </c>
    </row>
    <row r="3993" spans="2:3" x14ac:dyDescent="0.25">
      <c r="B3993" s="206">
        <v>41972.5</v>
      </c>
      <c r="C3993" s="85">
        <v>6</v>
      </c>
    </row>
    <row r="3994" spans="2:3" x14ac:dyDescent="0.25">
      <c r="B3994" s="206">
        <v>41972.583333333336</v>
      </c>
      <c r="C3994" s="85">
        <v>5.99</v>
      </c>
    </row>
    <row r="3995" spans="2:3" x14ac:dyDescent="0.25">
      <c r="B3995" s="206">
        <v>41972.666666666664</v>
      </c>
      <c r="C3995" s="85">
        <v>5.99</v>
      </c>
    </row>
    <row r="3996" spans="2:3" x14ac:dyDescent="0.25">
      <c r="B3996" s="206">
        <v>41972.75</v>
      </c>
      <c r="C3996" s="85">
        <v>5.99</v>
      </c>
    </row>
    <row r="3997" spans="2:3" x14ac:dyDescent="0.25">
      <c r="B3997" s="206">
        <v>41972.833333333336</v>
      </c>
      <c r="C3997" s="85">
        <v>5.99</v>
      </c>
    </row>
    <row r="3998" spans="2:3" x14ac:dyDescent="0.25">
      <c r="B3998" s="206">
        <v>41972.916666666664</v>
      </c>
      <c r="C3998" s="85">
        <v>5.99</v>
      </c>
    </row>
    <row r="3999" spans="2:3" x14ac:dyDescent="0.25">
      <c r="B3999" s="206">
        <v>41973</v>
      </c>
      <c r="C3999" s="85">
        <v>6</v>
      </c>
    </row>
    <row r="4000" spans="2:3" x14ac:dyDescent="0.25">
      <c r="B4000" s="206">
        <v>41973.083333333336</v>
      </c>
      <c r="C4000" s="85">
        <v>6</v>
      </c>
    </row>
    <row r="4001" spans="2:3" x14ac:dyDescent="0.25">
      <c r="B4001" s="206">
        <v>41973.166666666664</v>
      </c>
      <c r="C4001" s="85">
        <v>6.01</v>
      </c>
    </row>
    <row r="4002" spans="2:3" x14ac:dyDescent="0.25">
      <c r="B4002" s="206">
        <v>41973.25</v>
      </c>
      <c r="C4002" s="85">
        <v>6.02</v>
      </c>
    </row>
    <row r="4003" spans="2:3" x14ac:dyDescent="0.25">
      <c r="B4003" s="206">
        <v>41973.333333333336</v>
      </c>
      <c r="C4003" s="85">
        <v>6.02</v>
      </c>
    </row>
    <row r="4004" spans="2:3" x14ac:dyDescent="0.25">
      <c r="B4004" s="206">
        <v>41973.416666666664</v>
      </c>
      <c r="C4004" s="85">
        <v>6.02</v>
      </c>
    </row>
    <row r="4005" spans="2:3" x14ac:dyDescent="0.25">
      <c r="B4005" s="206">
        <v>41973.5</v>
      </c>
      <c r="C4005" s="85">
        <v>6.02</v>
      </c>
    </row>
    <row r="4006" spans="2:3" x14ac:dyDescent="0.25">
      <c r="B4006" s="206">
        <v>41973.583333333336</v>
      </c>
      <c r="C4006" s="85">
        <v>6.02</v>
      </c>
    </row>
    <row r="4007" spans="2:3" x14ac:dyDescent="0.25">
      <c r="B4007" s="206">
        <v>41973.666666666664</v>
      </c>
      <c r="C4007" s="85">
        <v>6.01</v>
      </c>
    </row>
    <row r="4008" spans="2:3" x14ac:dyDescent="0.25">
      <c r="B4008" s="206">
        <v>41973.75</v>
      </c>
      <c r="C4008" s="85">
        <v>6.01</v>
      </c>
    </row>
    <row r="4009" spans="2:3" x14ac:dyDescent="0.25">
      <c r="B4009" s="206">
        <v>41973.833333333336</v>
      </c>
      <c r="C4009" s="85">
        <v>6.01</v>
      </c>
    </row>
    <row r="4010" spans="2:3" x14ac:dyDescent="0.25">
      <c r="B4010" s="206">
        <v>41973.916666666664</v>
      </c>
      <c r="C4010" s="85">
        <v>6.01</v>
      </c>
    </row>
    <row r="4011" spans="2:3" x14ac:dyDescent="0.25">
      <c r="B4011" s="206">
        <v>41974</v>
      </c>
      <c r="C4011" s="85">
        <v>6</v>
      </c>
    </row>
    <row r="4012" spans="2:3" x14ac:dyDescent="0.25">
      <c r="B4012" s="206">
        <v>41974.083333333336</v>
      </c>
      <c r="C4012" s="85">
        <v>6</v>
      </c>
    </row>
    <row r="4013" spans="2:3" x14ac:dyDescent="0.25">
      <c r="B4013" s="206">
        <v>41974.166666666664</v>
      </c>
      <c r="C4013" s="85">
        <v>6</v>
      </c>
    </row>
    <row r="4014" spans="2:3" x14ac:dyDescent="0.25">
      <c r="B4014" s="206">
        <v>41974.25</v>
      </c>
      <c r="C4014" s="85">
        <v>6.01</v>
      </c>
    </row>
    <row r="4015" spans="2:3" x14ac:dyDescent="0.25">
      <c r="B4015" s="206">
        <v>41974.333333333336</v>
      </c>
      <c r="C4015" s="85">
        <v>6.01</v>
      </c>
    </row>
    <row r="4016" spans="2:3" x14ac:dyDescent="0.25">
      <c r="B4016" s="206">
        <v>41974.416666666664</v>
      </c>
      <c r="C4016" s="85">
        <v>6.01</v>
      </c>
    </row>
    <row r="4017" spans="2:3" x14ac:dyDescent="0.25">
      <c r="B4017" s="206">
        <v>41974.5</v>
      </c>
      <c r="C4017" s="85">
        <v>6.02</v>
      </c>
    </row>
    <row r="4018" spans="2:3" x14ac:dyDescent="0.25">
      <c r="B4018" s="206">
        <v>41974.583333333336</v>
      </c>
      <c r="C4018" s="85">
        <v>5.46</v>
      </c>
    </row>
    <row r="4019" spans="2:3" x14ac:dyDescent="0.25">
      <c r="B4019" s="206">
        <v>41974.666666666664</v>
      </c>
      <c r="C4019" s="85">
        <v>5.35</v>
      </c>
    </row>
    <row r="4020" spans="2:3" x14ac:dyDescent="0.25">
      <c r="B4020" s="206">
        <v>41974.75</v>
      </c>
      <c r="C4020" s="85">
        <v>5.33</v>
      </c>
    </row>
    <row r="4021" spans="2:3" x14ac:dyDescent="0.25">
      <c r="B4021" s="206">
        <v>41974.833333333336</v>
      </c>
      <c r="C4021" s="85">
        <v>5.32</v>
      </c>
    </row>
    <row r="4022" spans="2:3" x14ac:dyDescent="0.25">
      <c r="B4022" s="206">
        <v>41974.916666666664</v>
      </c>
      <c r="C4022" s="85">
        <v>5.33</v>
      </c>
    </row>
    <row r="4023" spans="2:3" x14ac:dyDescent="0.25">
      <c r="B4023" s="206">
        <v>41975</v>
      </c>
      <c r="C4023" s="85">
        <v>5.32</v>
      </c>
    </row>
    <row r="4024" spans="2:3" x14ac:dyDescent="0.25">
      <c r="B4024" s="206">
        <v>41975.083333333336</v>
      </c>
      <c r="C4024" s="85">
        <v>5.31</v>
      </c>
    </row>
    <row r="4025" spans="2:3" x14ac:dyDescent="0.25">
      <c r="B4025" s="206">
        <v>41975.166666666664</v>
      </c>
      <c r="C4025" s="85">
        <v>5.31</v>
      </c>
    </row>
    <row r="4026" spans="2:3" x14ac:dyDescent="0.25">
      <c r="B4026" s="206">
        <v>41975.25</v>
      </c>
      <c r="C4026" s="85">
        <v>5.31</v>
      </c>
    </row>
    <row r="4027" spans="2:3" x14ac:dyDescent="0.25">
      <c r="B4027" s="206">
        <v>41975.333333333336</v>
      </c>
      <c r="C4027" s="85">
        <v>5.31</v>
      </c>
    </row>
    <row r="4028" spans="2:3" x14ac:dyDescent="0.25">
      <c r="B4028" s="206">
        <v>41975.416666666664</v>
      </c>
      <c r="C4028" s="85">
        <v>5.31</v>
      </c>
    </row>
    <row r="4029" spans="2:3" x14ac:dyDescent="0.25">
      <c r="B4029" s="206">
        <v>41975.5</v>
      </c>
      <c r="C4029" s="85">
        <v>5.28</v>
      </c>
    </row>
    <row r="4030" spans="2:3" x14ac:dyDescent="0.25">
      <c r="B4030" s="206">
        <v>41975.583333333336</v>
      </c>
      <c r="C4030" s="85">
        <v>5.28</v>
      </c>
    </row>
    <row r="4031" spans="2:3" x14ac:dyDescent="0.25">
      <c r="B4031" s="206">
        <v>41975.666666666664</v>
      </c>
      <c r="C4031" s="85">
        <v>5.28</v>
      </c>
    </row>
    <row r="4032" spans="2:3" x14ac:dyDescent="0.25">
      <c r="B4032" s="206">
        <v>41975.75</v>
      </c>
      <c r="C4032" s="85">
        <v>5.28</v>
      </c>
    </row>
    <row r="4033" spans="2:3" x14ac:dyDescent="0.25">
      <c r="B4033" s="206">
        <v>41975.833333333336</v>
      </c>
      <c r="C4033" s="85">
        <v>5.28</v>
      </c>
    </row>
    <row r="4034" spans="2:3" x14ac:dyDescent="0.25">
      <c r="B4034" s="206">
        <v>41975.916666666664</v>
      </c>
      <c r="C4034" s="85">
        <v>5.27</v>
      </c>
    </row>
    <row r="4035" spans="2:3" x14ac:dyDescent="0.25">
      <c r="B4035" s="206">
        <v>41976</v>
      </c>
      <c r="C4035" s="85">
        <v>5.26</v>
      </c>
    </row>
    <row r="4036" spans="2:3" x14ac:dyDescent="0.25">
      <c r="B4036" s="206">
        <v>41976.083333333336</v>
      </c>
      <c r="C4036" s="85">
        <v>5.25</v>
      </c>
    </row>
    <row r="4037" spans="2:3" x14ac:dyDescent="0.25">
      <c r="B4037" s="206">
        <v>41976.166666666664</v>
      </c>
      <c r="C4037" s="85">
        <v>5.25</v>
      </c>
    </row>
    <row r="4038" spans="2:3" x14ac:dyDescent="0.25">
      <c r="B4038" s="206">
        <v>41976.25</v>
      </c>
      <c r="C4038" s="85">
        <v>5.25</v>
      </c>
    </row>
    <row r="4039" spans="2:3" x14ac:dyDescent="0.25">
      <c r="B4039" s="206">
        <v>41976.333333333336</v>
      </c>
      <c r="C4039" s="85">
        <v>5.25</v>
      </c>
    </row>
    <row r="4040" spans="2:3" x14ac:dyDescent="0.25">
      <c r="B4040" s="206">
        <v>41976.416666666664</v>
      </c>
      <c r="C4040" s="85">
        <v>5.22</v>
      </c>
    </row>
    <row r="4041" spans="2:3" x14ac:dyDescent="0.25">
      <c r="B4041" s="206">
        <v>41976.5</v>
      </c>
      <c r="C4041" s="85">
        <v>5.23</v>
      </c>
    </row>
    <row r="4042" spans="2:3" x14ac:dyDescent="0.25">
      <c r="B4042" s="206">
        <v>41976.583333333336</v>
      </c>
      <c r="C4042" s="85">
        <v>5.24</v>
      </c>
    </row>
    <row r="4043" spans="2:3" x14ac:dyDescent="0.25">
      <c r="B4043" s="206">
        <v>41976.666666666664</v>
      </c>
      <c r="C4043" s="85">
        <v>5.23</v>
      </c>
    </row>
    <row r="4044" spans="2:3" x14ac:dyDescent="0.25">
      <c r="B4044" s="206">
        <v>41976.75</v>
      </c>
      <c r="C4044" s="85">
        <v>5.23</v>
      </c>
    </row>
    <row r="4045" spans="2:3" x14ac:dyDescent="0.25">
      <c r="B4045" s="206">
        <v>41976.833333333336</v>
      </c>
      <c r="C4045" s="85">
        <v>5.22</v>
      </c>
    </row>
    <row r="4046" spans="2:3" x14ac:dyDescent="0.25">
      <c r="B4046" s="206">
        <v>41976.916666666664</v>
      </c>
      <c r="C4046" s="85">
        <v>5.21</v>
      </c>
    </row>
    <row r="4047" spans="2:3" x14ac:dyDescent="0.25">
      <c r="B4047" s="206">
        <v>41977</v>
      </c>
      <c r="C4047" s="85">
        <v>5.2</v>
      </c>
    </row>
    <row r="4048" spans="2:3" x14ac:dyDescent="0.25">
      <c r="B4048" s="206">
        <v>41977.083333333336</v>
      </c>
      <c r="C4048" s="85">
        <v>5.19</v>
      </c>
    </row>
    <row r="4049" spans="2:3" x14ac:dyDescent="0.25">
      <c r="B4049" s="206">
        <v>41977.166666666664</v>
      </c>
      <c r="C4049" s="85">
        <v>5.19</v>
      </c>
    </row>
    <row r="4050" spans="2:3" x14ac:dyDescent="0.25">
      <c r="B4050" s="206">
        <v>41977.25</v>
      </c>
      <c r="C4050" s="85">
        <v>5.2</v>
      </c>
    </row>
    <row r="4051" spans="2:3" x14ac:dyDescent="0.25">
      <c r="B4051" s="206">
        <v>41977.333333333336</v>
      </c>
      <c r="C4051" s="85">
        <v>5.18</v>
      </c>
    </row>
    <row r="4052" spans="2:3" x14ac:dyDescent="0.25">
      <c r="B4052" s="206">
        <v>41977.416666666664</v>
      </c>
      <c r="C4052" s="85">
        <v>5.19</v>
      </c>
    </row>
    <row r="4053" spans="2:3" x14ac:dyDescent="0.25">
      <c r="B4053" s="206">
        <v>41977.5</v>
      </c>
      <c r="C4053" s="85">
        <v>5.21</v>
      </c>
    </row>
    <row r="4054" spans="2:3" x14ac:dyDescent="0.25">
      <c r="B4054" s="206">
        <v>41977.583333333336</v>
      </c>
      <c r="C4054" s="85">
        <v>5.22</v>
      </c>
    </row>
    <row r="4055" spans="2:3" x14ac:dyDescent="0.25">
      <c r="B4055" s="206">
        <v>41977.666666666664</v>
      </c>
      <c r="C4055" s="85">
        <v>5.2</v>
      </c>
    </row>
    <row r="4056" spans="2:3" x14ac:dyDescent="0.25">
      <c r="B4056" s="206">
        <v>41977.75</v>
      </c>
      <c r="C4056" s="85">
        <v>5.19</v>
      </c>
    </row>
    <row r="4057" spans="2:3" x14ac:dyDescent="0.25">
      <c r="B4057" s="206">
        <v>41977.833333333336</v>
      </c>
      <c r="C4057" s="85">
        <v>5.19</v>
      </c>
    </row>
    <row r="4058" spans="2:3" x14ac:dyDescent="0.25">
      <c r="B4058" s="206">
        <v>41977.916666666664</v>
      </c>
      <c r="C4058" s="85">
        <v>5.2</v>
      </c>
    </row>
    <row r="4059" spans="2:3" x14ac:dyDescent="0.25">
      <c r="B4059" s="206">
        <v>41978</v>
      </c>
      <c r="C4059" s="85">
        <v>5.2</v>
      </c>
    </row>
    <row r="4060" spans="2:3" x14ac:dyDescent="0.25">
      <c r="B4060" s="206">
        <v>41978.083333333336</v>
      </c>
      <c r="C4060" s="85">
        <v>5.19</v>
      </c>
    </row>
    <row r="4061" spans="2:3" x14ac:dyDescent="0.25">
      <c r="B4061" s="206">
        <v>41978.166666666664</v>
      </c>
      <c r="C4061" s="85">
        <v>5.19</v>
      </c>
    </row>
    <row r="4062" spans="2:3" x14ac:dyDescent="0.25">
      <c r="B4062" s="206">
        <v>41978.25</v>
      </c>
      <c r="C4062" s="85">
        <v>5.18</v>
      </c>
    </row>
    <row r="4063" spans="2:3" x14ac:dyDescent="0.25">
      <c r="B4063" s="206">
        <v>41978.333333333336</v>
      </c>
      <c r="C4063" s="85">
        <v>5.18</v>
      </c>
    </row>
    <row r="4064" spans="2:3" x14ac:dyDescent="0.25">
      <c r="B4064" s="206">
        <v>41978.416666666664</v>
      </c>
      <c r="C4064" s="85">
        <v>5.17</v>
      </c>
    </row>
    <row r="4065" spans="2:3" x14ac:dyDescent="0.25">
      <c r="B4065" s="206">
        <v>41978.5</v>
      </c>
      <c r="C4065" s="85">
        <v>5.16</v>
      </c>
    </row>
    <row r="4066" spans="2:3" x14ac:dyDescent="0.25">
      <c r="B4066" s="206">
        <v>41978.583333333336</v>
      </c>
      <c r="C4066" s="85">
        <v>5.16</v>
      </c>
    </row>
    <row r="4067" spans="2:3" x14ac:dyDescent="0.25">
      <c r="B4067" s="206">
        <v>41978.666666666664</v>
      </c>
      <c r="C4067" s="85">
        <v>5.15</v>
      </c>
    </row>
    <row r="4068" spans="2:3" x14ac:dyDescent="0.25">
      <c r="B4068" s="206">
        <v>41978.75</v>
      </c>
      <c r="C4068" s="85">
        <v>5.14</v>
      </c>
    </row>
    <row r="4069" spans="2:3" x14ac:dyDescent="0.25">
      <c r="B4069" s="206">
        <v>41978.833333333336</v>
      </c>
      <c r="C4069" s="85">
        <v>5.12</v>
      </c>
    </row>
    <row r="4070" spans="2:3" x14ac:dyDescent="0.25">
      <c r="B4070" s="206">
        <v>41978.916666666664</v>
      </c>
      <c r="C4070" s="85">
        <v>5.1100000000000003</v>
      </c>
    </row>
    <row r="4071" spans="2:3" x14ac:dyDescent="0.25">
      <c r="B4071" s="206">
        <v>41979</v>
      </c>
      <c r="C4071" s="85">
        <v>5.1100000000000003</v>
      </c>
    </row>
    <row r="4072" spans="2:3" x14ac:dyDescent="0.25">
      <c r="B4072" s="206">
        <v>41979.083333333336</v>
      </c>
      <c r="C4072" s="85">
        <v>5.1100000000000003</v>
      </c>
    </row>
    <row r="4073" spans="2:3" x14ac:dyDescent="0.25">
      <c r="B4073" s="206">
        <v>41979.166666666664</v>
      </c>
      <c r="C4073" s="85">
        <v>5.0999999999999996</v>
      </c>
    </row>
    <row r="4074" spans="2:3" x14ac:dyDescent="0.25">
      <c r="B4074" s="206">
        <v>41979.25</v>
      </c>
      <c r="C4074" s="85">
        <v>5.0999999999999996</v>
      </c>
    </row>
    <row r="4075" spans="2:3" x14ac:dyDescent="0.25">
      <c r="B4075" s="206">
        <v>41979.333333333336</v>
      </c>
      <c r="C4075" s="85">
        <v>5.09</v>
      </c>
    </row>
    <row r="4076" spans="2:3" x14ac:dyDescent="0.25">
      <c r="B4076" s="206">
        <v>41979.416666666664</v>
      </c>
      <c r="C4076" s="85">
        <v>5.09</v>
      </c>
    </row>
    <row r="4077" spans="2:3" x14ac:dyDescent="0.25">
      <c r="B4077" s="206">
        <v>41979.5</v>
      </c>
      <c r="C4077" s="85">
        <v>5.09</v>
      </c>
    </row>
    <row r="4078" spans="2:3" x14ac:dyDescent="0.25">
      <c r="B4078" s="206">
        <v>41979.583333333336</v>
      </c>
      <c r="C4078" s="85">
        <v>5.09</v>
      </c>
    </row>
    <row r="4079" spans="2:3" x14ac:dyDescent="0.25">
      <c r="B4079" s="206">
        <v>41979.666666666664</v>
      </c>
      <c r="C4079" s="85">
        <v>5.09</v>
      </c>
    </row>
    <row r="4080" spans="2:3" x14ac:dyDescent="0.25">
      <c r="B4080" s="206">
        <v>41979.75</v>
      </c>
      <c r="C4080" s="85">
        <v>5.09</v>
      </c>
    </row>
    <row r="4081" spans="2:4" x14ac:dyDescent="0.25">
      <c r="B4081" s="206">
        <v>41979.833333333336</v>
      </c>
      <c r="C4081" s="85">
        <v>5.08</v>
      </c>
      <c r="D4081" s="76">
        <v>5.08</v>
      </c>
    </row>
    <row r="4082" spans="2:4" x14ac:dyDescent="0.25">
      <c r="B4082" s="206">
        <v>41979.916666666664</v>
      </c>
      <c r="C4082" s="85">
        <v>5.08</v>
      </c>
    </row>
    <row r="4083" spans="2:4" x14ac:dyDescent="0.25">
      <c r="B4083" s="206">
        <v>41980</v>
      </c>
      <c r="C4083" s="85">
        <v>5.08</v>
      </c>
    </row>
    <row r="4084" spans="2:4" x14ac:dyDescent="0.25">
      <c r="B4084" s="206">
        <v>41980.083333333336</v>
      </c>
      <c r="C4084" s="85">
        <v>5.08</v>
      </c>
    </row>
    <row r="4085" spans="2:4" x14ac:dyDescent="0.25">
      <c r="B4085" s="206">
        <v>41980.166666666664</v>
      </c>
      <c r="C4085" s="85">
        <v>5.09</v>
      </c>
    </row>
    <row r="4086" spans="2:4" x14ac:dyDescent="0.25">
      <c r="B4086" s="206">
        <v>41980.25</v>
      </c>
      <c r="C4086" s="85">
        <v>5.09</v>
      </c>
    </row>
    <row r="4087" spans="2:4" x14ac:dyDescent="0.25">
      <c r="B4087" s="206">
        <v>41980.333333333336</v>
      </c>
      <c r="C4087" s="85">
        <v>5.09</v>
      </c>
    </row>
    <row r="4088" spans="2:4" x14ac:dyDescent="0.25">
      <c r="B4088" s="206">
        <v>41980.416666666664</v>
      </c>
      <c r="C4088" s="85">
        <v>5.0999999999999996</v>
      </c>
    </row>
    <row r="4089" spans="2:4" x14ac:dyDescent="0.25">
      <c r="B4089" s="206">
        <v>41980.5</v>
      </c>
      <c r="C4089" s="85">
        <v>5.1100000000000003</v>
      </c>
    </row>
    <row r="4090" spans="2:4" x14ac:dyDescent="0.25">
      <c r="B4090" s="206">
        <v>41980.583333333336</v>
      </c>
      <c r="C4090" s="85">
        <v>5.1100000000000003</v>
      </c>
    </row>
    <row r="4091" spans="2:4" x14ac:dyDescent="0.25">
      <c r="B4091" s="206">
        <v>41980.666666666664</v>
      </c>
      <c r="C4091" s="85">
        <v>5.12</v>
      </c>
    </row>
    <row r="4092" spans="2:4" x14ac:dyDescent="0.25">
      <c r="B4092" s="206">
        <v>41980.75</v>
      </c>
      <c r="C4092" s="85">
        <v>5.13</v>
      </c>
    </row>
    <row r="4093" spans="2:4" x14ac:dyDescent="0.25">
      <c r="B4093" s="206">
        <v>41980.833333333336</v>
      </c>
      <c r="C4093" s="85">
        <v>5.15</v>
      </c>
    </row>
    <row r="4094" spans="2:4" x14ac:dyDescent="0.25">
      <c r="B4094" s="206">
        <v>41980.916666666664</v>
      </c>
      <c r="C4094" s="85">
        <v>5.15</v>
      </c>
    </row>
    <row r="4095" spans="2:4" x14ac:dyDescent="0.25">
      <c r="B4095" s="206">
        <v>41981</v>
      </c>
      <c r="C4095" s="85">
        <v>5.16</v>
      </c>
    </row>
    <row r="4096" spans="2:4" x14ac:dyDescent="0.25">
      <c r="B4096" s="206">
        <v>41981.083333333336</v>
      </c>
      <c r="C4096" s="85">
        <v>5.16</v>
      </c>
    </row>
    <row r="4097" spans="2:3" x14ac:dyDescent="0.25">
      <c r="B4097" s="206">
        <v>41981.166666666664</v>
      </c>
      <c r="C4097" s="85">
        <v>5.17</v>
      </c>
    </row>
    <row r="4098" spans="2:3" x14ac:dyDescent="0.25">
      <c r="B4098" s="206">
        <v>41981.25</v>
      </c>
      <c r="C4098" s="85">
        <v>5.17</v>
      </c>
    </row>
    <row r="4099" spans="2:3" x14ac:dyDescent="0.25">
      <c r="B4099" s="206">
        <v>41981.333333333336</v>
      </c>
      <c r="C4099" s="85">
        <v>5.18</v>
      </c>
    </row>
    <row r="4100" spans="2:3" x14ac:dyDescent="0.25">
      <c r="B4100" s="206">
        <v>41981.416666666664</v>
      </c>
      <c r="C4100" s="85">
        <v>5.19</v>
      </c>
    </row>
    <row r="4101" spans="2:3" x14ac:dyDescent="0.25">
      <c r="B4101" s="206">
        <v>41981.5</v>
      </c>
      <c r="C4101" s="85">
        <v>5.18</v>
      </c>
    </row>
    <row r="4102" spans="2:3" x14ac:dyDescent="0.25">
      <c r="B4102" s="206">
        <v>41981.583333333336</v>
      </c>
      <c r="C4102" s="85">
        <v>5.18</v>
      </c>
    </row>
    <row r="4103" spans="2:3" x14ac:dyDescent="0.25">
      <c r="B4103" s="206">
        <v>41981.666666666664</v>
      </c>
      <c r="C4103" s="85">
        <v>5.19</v>
      </c>
    </row>
    <row r="4104" spans="2:3" x14ac:dyDescent="0.25">
      <c r="B4104" s="206">
        <v>41981.75</v>
      </c>
      <c r="C4104" s="85">
        <v>5.18</v>
      </c>
    </row>
    <row r="4105" spans="2:3" x14ac:dyDescent="0.25">
      <c r="B4105" s="206">
        <v>41981.833333333336</v>
      </c>
      <c r="C4105" s="85">
        <v>5.17</v>
      </c>
    </row>
    <row r="4106" spans="2:3" x14ac:dyDescent="0.25">
      <c r="B4106" s="206">
        <v>41981.916666666664</v>
      </c>
      <c r="C4106" s="85">
        <v>5.16</v>
      </c>
    </row>
    <row r="4107" spans="2:3" x14ac:dyDescent="0.25">
      <c r="B4107" s="206">
        <v>41982</v>
      </c>
      <c r="C4107" s="85">
        <v>5.16</v>
      </c>
    </row>
    <row r="4108" spans="2:3" x14ac:dyDescent="0.25">
      <c r="B4108" s="206">
        <v>41982.083333333336</v>
      </c>
      <c r="C4108" s="85">
        <v>5.16</v>
      </c>
    </row>
    <row r="4109" spans="2:3" x14ac:dyDescent="0.25">
      <c r="B4109" s="206">
        <v>41982.166666666664</v>
      </c>
      <c r="C4109" s="85">
        <v>5.15</v>
      </c>
    </row>
    <row r="4110" spans="2:3" x14ac:dyDescent="0.25">
      <c r="B4110" s="206">
        <v>41982.25</v>
      </c>
      <c r="C4110" s="85">
        <v>5.15</v>
      </c>
    </row>
    <row r="4111" spans="2:3" x14ac:dyDescent="0.25">
      <c r="B4111" s="206">
        <v>41982.333333333336</v>
      </c>
      <c r="C4111" s="85">
        <v>5.15</v>
      </c>
    </row>
    <row r="4112" spans="2:3" x14ac:dyDescent="0.25">
      <c r="B4112" s="206">
        <v>41982.416666666664</v>
      </c>
      <c r="C4112" s="85">
        <v>5.17</v>
      </c>
    </row>
    <row r="4113" spans="2:5" x14ac:dyDescent="0.25">
      <c r="B4113" s="206">
        <v>41982.5</v>
      </c>
      <c r="C4113" s="85">
        <v>5.18</v>
      </c>
    </row>
    <row r="4114" spans="2:5" x14ac:dyDescent="0.25">
      <c r="B4114" s="206">
        <v>41982.583333333336</v>
      </c>
      <c r="C4114" s="85">
        <v>5.18</v>
      </c>
    </row>
    <row r="4115" spans="2:5" x14ac:dyDescent="0.25">
      <c r="B4115" s="206">
        <v>41982.666666666664</v>
      </c>
      <c r="C4115" s="85">
        <v>5.17</v>
      </c>
    </row>
    <row r="4116" spans="2:5" x14ac:dyDescent="0.25">
      <c r="B4116" s="206">
        <v>41982.75</v>
      </c>
      <c r="C4116" s="85">
        <v>5.17</v>
      </c>
    </row>
    <row r="4117" spans="2:5" x14ac:dyDescent="0.25">
      <c r="B4117" s="206">
        <v>41982.833333333336</v>
      </c>
      <c r="C4117" s="85">
        <v>5.18</v>
      </c>
    </row>
    <row r="4118" spans="2:5" x14ac:dyDescent="0.25">
      <c r="B4118" s="206">
        <v>41982.916666666664</v>
      </c>
      <c r="C4118" s="85">
        <v>5.18</v>
      </c>
    </row>
    <row r="4119" spans="2:5" x14ac:dyDescent="0.25">
      <c r="B4119" s="206">
        <v>41983</v>
      </c>
      <c r="C4119" s="85">
        <v>5.18</v>
      </c>
    </row>
    <row r="4120" spans="2:5" x14ac:dyDescent="0.25">
      <c r="B4120" s="206">
        <v>41983.083333333336</v>
      </c>
      <c r="C4120" s="85">
        <v>5.18</v>
      </c>
    </row>
    <row r="4121" spans="2:5" x14ac:dyDescent="0.25">
      <c r="B4121" s="206">
        <v>41983.166666666664</v>
      </c>
      <c r="C4121" s="85">
        <v>5.18</v>
      </c>
    </row>
    <row r="4122" spans="2:5" x14ac:dyDescent="0.25">
      <c r="B4122" s="206">
        <v>41983.25</v>
      </c>
      <c r="C4122" s="85">
        <v>5.19</v>
      </c>
    </row>
    <row r="4123" spans="2:5" x14ac:dyDescent="0.25">
      <c r="B4123" s="206">
        <v>41983.333333333336</v>
      </c>
      <c r="C4123" s="85">
        <v>5.2</v>
      </c>
    </row>
    <row r="4124" spans="2:5" x14ac:dyDescent="0.25">
      <c r="B4124" s="206">
        <v>41983.416666666664</v>
      </c>
      <c r="C4124" s="85">
        <v>5.19</v>
      </c>
    </row>
    <row r="4125" spans="2:5" x14ac:dyDescent="0.25">
      <c r="B4125" s="206">
        <v>41983.5</v>
      </c>
      <c r="C4125" s="85">
        <v>5.19</v>
      </c>
    </row>
    <row r="4126" spans="2:5" x14ac:dyDescent="0.25">
      <c r="B4126" s="206">
        <v>41983.583333333336</v>
      </c>
      <c r="C4126" s="85">
        <v>5.2</v>
      </c>
    </row>
    <row r="4127" spans="2:5" x14ac:dyDescent="0.25">
      <c r="B4127" s="206">
        <v>41983.666666666664</v>
      </c>
      <c r="C4127" s="85">
        <v>5.2</v>
      </c>
    </row>
    <row r="4128" spans="2:5" x14ac:dyDescent="0.25">
      <c r="B4128" s="206">
        <v>41983.75</v>
      </c>
      <c r="C4128" s="85">
        <v>5.21</v>
      </c>
      <c r="E4128" s="76">
        <v>5.21</v>
      </c>
    </row>
    <row r="4129" spans="2:3" x14ac:dyDescent="0.25">
      <c r="B4129" s="206">
        <v>41983.833333333336</v>
      </c>
      <c r="C4129" s="85">
        <v>5.2</v>
      </c>
    </row>
    <row r="4130" spans="2:3" x14ac:dyDescent="0.25">
      <c r="B4130" s="206">
        <v>41983.916666666664</v>
      </c>
      <c r="C4130" s="85">
        <v>5.2</v>
      </c>
    </row>
    <row r="4131" spans="2:3" x14ac:dyDescent="0.25">
      <c r="B4131" s="206">
        <v>41984</v>
      </c>
      <c r="C4131" s="85">
        <v>5.19</v>
      </c>
    </row>
    <row r="4132" spans="2:3" x14ac:dyDescent="0.25">
      <c r="B4132" s="206">
        <v>41984.083333333336</v>
      </c>
      <c r="C4132" s="85">
        <v>5.18</v>
      </c>
    </row>
    <row r="4133" spans="2:3" x14ac:dyDescent="0.25">
      <c r="B4133" s="206">
        <v>41984.166666666664</v>
      </c>
      <c r="C4133" s="85">
        <v>5.18</v>
      </c>
    </row>
    <row r="4134" spans="2:3" x14ac:dyDescent="0.25">
      <c r="B4134" s="206">
        <v>41984.25</v>
      </c>
      <c r="C4134" s="85">
        <v>5.19</v>
      </c>
    </row>
    <row r="4135" spans="2:3" x14ac:dyDescent="0.25">
      <c r="B4135" s="206">
        <v>41984.333333333336</v>
      </c>
      <c r="C4135" s="85">
        <v>5.18</v>
      </c>
    </row>
    <row r="4136" spans="2:3" x14ac:dyDescent="0.25">
      <c r="B4136" s="206">
        <v>41984.416666666664</v>
      </c>
      <c r="C4136" s="85">
        <v>5.18</v>
      </c>
    </row>
    <row r="4137" spans="2:3" x14ac:dyDescent="0.25">
      <c r="B4137" s="206">
        <v>41984.5</v>
      </c>
      <c r="C4137" s="85">
        <v>5.18</v>
      </c>
    </row>
    <row r="4138" spans="2:3" x14ac:dyDescent="0.25">
      <c r="B4138" s="206">
        <v>41984.583333333336</v>
      </c>
      <c r="C4138" s="85">
        <v>5.19</v>
      </c>
    </row>
    <row r="4139" spans="2:3" x14ac:dyDescent="0.25">
      <c r="B4139" s="206">
        <v>41984.666666666664</v>
      </c>
      <c r="C4139" s="85">
        <v>5.19</v>
      </c>
    </row>
    <row r="4140" spans="2:3" x14ac:dyDescent="0.25">
      <c r="B4140" s="206">
        <v>41984.75</v>
      </c>
      <c r="C4140" s="85">
        <v>5.19</v>
      </c>
    </row>
    <row r="4141" spans="2:3" x14ac:dyDescent="0.25">
      <c r="B4141" s="206">
        <v>41984.833333333336</v>
      </c>
      <c r="C4141" s="85">
        <v>5.19</v>
      </c>
    </row>
    <row r="4142" spans="2:3" x14ac:dyDescent="0.25">
      <c r="B4142" s="206">
        <v>41984.916666666664</v>
      </c>
      <c r="C4142" s="85">
        <v>5.19</v>
      </c>
    </row>
    <row r="4143" spans="2:3" x14ac:dyDescent="0.25">
      <c r="B4143" s="206">
        <v>41985</v>
      </c>
      <c r="C4143" s="85">
        <v>5.19</v>
      </c>
    </row>
    <row r="4144" spans="2:3" x14ac:dyDescent="0.25">
      <c r="B4144" s="206">
        <v>41985.083333333336</v>
      </c>
      <c r="C4144" s="85">
        <v>5.18</v>
      </c>
    </row>
    <row r="4145" spans="2:3" x14ac:dyDescent="0.25">
      <c r="B4145" s="206">
        <v>41985.166666666664</v>
      </c>
      <c r="C4145" s="85">
        <v>5.19</v>
      </c>
    </row>
    <row r="4146" spans="2:3" x14ac:dyDescent="0.25">
      <c r="B4146" s="206">
        <v>41985.25</v>
      </c>
      <c r="C4146" s="85">
        <v>5.2</v>
      </c>
    </row>
    <row r="4147" spans="2:3" x14ac:dyDescent="0.25">
      <c r="B4147" s="206">
        <v>41985.333333333336</v>
      </c>
      <c r="C4147" s="85">
        <v>5.19</v>
      </c>
    </row>
    <row r="4148" spans="2:3" x14ac:dyDescent="0.25">
      <c r="B4148" s="206">
        <v>41985.416666666664</v>
      </c>
      <c r="C4148" s="85">
        <v>5.2</v>
      </c>
    </row>
    <row r="4149" spans="2:3" x14ac:dyDescent="0.25">
      <c r="B4149" s="206">
        <v>41985.5</v>
      </c>
      <c r="C4149" s="85">
        <v>5.2</v>
      </c>
    </row>
    <row r="4150" spans="2:3" x14ac:dyDescent="0.25">
      <c r="B4150" s="206">
        <v>41985.583333333336</v>
      </c>
      <c r="C4150" s="85">
        <v>5.2</v>
      </c>
    </row>
    <row r="4151" spans="2:3" x14ac:dyDescent="0.25">
      <c r="B4151" s="206">
        <v>41985.666666666664</v>
      </c>
      <c r="C4151" s="85">
        <v>5.17</v>
      </c>
    </row>
    <row r="4152" spans="2:3" x14ac:dyDescent="0.25">
      <c r="B4152" s="206">
        <v>41985.75</v>
      </c>
      <c r="C4152" s="85">
        <v>5.15</v>
      </c>
    </row>
    <row r="4153" spans="2:3" x14ac:dyDescent="0.25">
      <c r="B4153" s="206">
        <v>41985.833333333336</v>
      </c>
      <c r="C4153" s="85">
        <v>5.12</v>
      </c>
    </row>
    <row r="4154" spans="2:3" x14ac:dyDescent="0.25">
      <c r="B4154" s="206">
        <v>41985.916666666664</v>
      </c>
      <c r="C4154" s="85">
        <v>5.0999999999999996</v>
      </c>
    </row>
    <row r="4155" spans="2:3" x14ac:dyDescent="0.25">
      <c r="B4155" s="206">
        <v>41986</v>
      </c>
      <c r="C4155" s="85">
        <v>5.09</v>
      </c>
    </row>
    <row r="4156" spans="2:3" x14ac:dyDescent="0.25">
      <c r="B4156" s="206">
        <v>41986.083333333336</v>
      </c>
      <c r="C4156" s="85">
        <v>5.08</v>
      </c>
    </row>
    <row r="4157" spans="2:3" x14ac:dyDescent="0.25">
      <c r="B4157" s="206">
        <v>41986.166666666664</v>
      </c>
      <c r="C4157" s="85">
        <v>5.07</v>
      </c>
    </row>
    <row r="4158" spans="2:3" x14ac:dyDescent="0.25">
      <c r="B4158" s="206">
        <v>41986.25</v>
      </c>
      <c r="C4158" s="85">
        <v>5.07</v>
      </c>
    </row>
    <row r="4159" spans="2:3" x14ac:dyDescent="0.25">
      <c r="B4159" s="206">
        <v>41986.333333333336</v>
      </c>
      <c r="C4159" s="85">
        <v>5.0599999999999996</v>
      </c>
    </row>
    <row r="4160" spans="2:3" x14ac:dyDescent="0.25">
      <c r="B4160" s="206">
        <v>41986.416666666664</v>
      </c>
      <c r="C4160" s="85">
        <v>5.05</v>
      </c>
    </row>
    <row r="4161" spans="2:3" x14ac:dyDescent="0.25">
      <c r="B4161" s="206">
        <v>41986.5</v>
      </c>
      <c r="C4161" s="85">
        <v>5.05</v>
      </c>
    </row>
    <row r="4162" spans="2:3" x14ac:dyDescent="0.25">
      <c r="B4162" s="206">
        <v>41986.583333333336</v>
      </c>
      <c r="C4162" s="85">
        <v>5.05</v>
      </c>
    </row>
    <row r="4163" spans="2:3" x14ac:dyDescent="0.25">
      <c r="B4163" s="206">
        <v>41986.666666666664</v>
      </c>
      <c r="C4163" s="85">
        <v>5.0599999999999996</v>
      </c>
    </row>
    <row r="4164" spans="2:3" x14ac:dyDescent="0.25">
      <c r="B4164" s="206">
        <v>41986.75</v>
      </c>
      <c r="C4164" s="85">
        <v>5.05</v>
      </c>
    </row>
    <row r="4165" spans="2:3" x14ac:dyDescent="0.25">
      <c r="B4165" s="206">
        <v>41986.833333333336</v>
      </c>
      <c r="C4165" s="85">
        <v>5.05</v>
      </c>
    </row>
    <row r="4166" spans="2:3" x14ac:dyDescent="0.25">
      <c r="B4166" s="206">
        <v>41986.916666666664</v>
      </c>
      <c r="C4166" s="85">
        <v>5.05</v>
      </c>
    </row>
    <row r="4167" spans="2:3" x14ac:dyDescent="0.25">
      <c r="B4167" s="206">
        <v>41987</v>
      </c>
      <c r="C4167" s="85">
        <v>5.0599999999999996</v>
      </c>
    </row>
    <row r="4168" spans="2:3" x14ac:dyDescent="0.25">
      <c r="B4168" s="206">
        <v>41987.083333333336</v>
      </c>
      <c r="C4168" s="85">
        <v>5.07</v>
      </c>
    </row>
    <row r="4169" spans="2:3" x14ac:dyDescent="0.25">
      <c r="B4169" s="206">
        <v>41987.166666666664</v>
      </c>
      <c r="C4169" s="85">
        <v>5.07</v>
      </c>
    </row>
    <row r="4170" spans="2:3" x14ac:dyDescent="0.25">
      <c r="B4170" s="206">
        <v>41987.25</v>
      </c>
      <c r="C4170" s="85">
        <v>5.07</v>
      </c>
    </row>
    <row r="4171" spans="2:3" x14ac:dyDescent="0.25">
      <c r="B4171" s="206">
        <v>41987.333333333336</v>
      </c>
      <c r="C4171" s="85">
        <v>5.0599999999999996</v>
      </c>
    </row>
    <row r="4172" spans="2:3" x14ac:dyDescent="0.25">
      <c r="B4172" s="206">
        <v>41987.416666666664</v>
      </c>
      <c r="C4172" s="85">
        <v>5.09</v>
      </c>
    </row>
    <row r="4173" spans="2:3" x14ac:dyDescent="0.25">
      <c r="B4173" s="206">
        <v>41987.5</v>
      </c>
      <c r="C4173" s="85">
        <v>5.09</v>
      </c>
    </row>
    <row r="4174" spans="2:3" x14ac:dyDescent="0.25">
      <c r="B4174" s="206">
        <v>41987.583333333336</v>
      </c>
      <c r="C4174" s="85">
        <v>5.0999999999999996</v>
      </c>
    </row>
    <row r="4175" spans="2:3" x14ac:dyDescent="0.25">
      <c r="B4175" s="206">
        <v>41987.666666666664</v>
      </c>
      <c r="C4175" s="85">
        <v>5.09</v>
      </c>
    </row>
    <row r="4176" spans="2:3" x14ac:dyDescent="0.25">
      <c r="B4176" s="206">
        <v>41987.75</v>
      </c>
      <c r="C4176" s="85">
        <v>5.0999999999999996</v>
      </c>
    </row>
    <row r="4177" spans="2:3" x14ac:dyDescent="0.25">
      <c r="B4177" s="206">
        <v>41987.833333333336</v>
      </c>
      <c r="C4177" s="85">
        <v>5.09</v>
      </c>
    </row>
    <row r="4178" spans="2:3" x14ac:dyDescent="0.25">
      <c r="B4178" s="206">
        <v>41987.916666666664</v>
      </c>
      <c r="C4178" s="85">
        <v>5.09</v>
      </c>
    </row>
    <row r="4179" spans="2:3" x14ac:dyDescent="0.25">
      <c r="B4179" s="206">
        <v>41988</v>
      </c>
      <c r="C4179" s="85">
        <v>5.08</v>
      </c>
    </row>
    <row r="4180" spans="2:3" x14ac:dyDescent="0.25">
      <c r="B4180" s="206">
        <v>41988.083333333336</v>
      </c>
      <c r="C4180" s="85">
        <v>5.0999999999999996</v>
      </c>
    </row>
    <row r="4181" spans="2:3" x14ac:dyDescent="0.25">
      <c r="B4181" s="206">
        <v>41988.166666666664</v>
      </c>
      <c r="C4181" s="85">
        <v>5.09</v>
      </c>
    </row>
    <row r="4182" spans="2:3" x14ac:dyDescent="0.25">
      <c r="B4182" s="206">
        <v>41988.25</v>
      </c>
      <c r="C4182" s="85">
        <v>5.0999999999999996</v>
      </c>
    </row>
    <row r="4183" spans="2:3" x14ac:dyDescent="0.25">
      <c r="B4183" s="206">
        <v>41988.333333333336</v>
      </c>
      <c r="C4183" s="85">
        <v>5.0999999999999996</v>
      </c>
    </row>
    <row r="4184" spans="2:3" x14ac:dyDescent="0.25">
      <c r="B4184" s="206">
        <v>41988.416666666664</v>
      </c>
      <c r="C4184" s="85">
        <v>5.09</v>
      </c>
    </row>
    <row r="4185" spans="2:3" x14ac:dyDescent="0.25">
      <c r="B4185" s="206">
        <v>41988.5</v>
      </c>
      <c r="C4185" s="85">
        <v>5.09</v>
      </c>
    </row>
    <row r="4186" spans="2:3" x14ac:dyDescent="0.25">
      <c r="B4186" s="206">
        <v>41988.583333333336</v>
      </c>
      <c r="C4186" s="85">
        <v>5.08</v>
      </c>
    </row>
    <row r="4187" spans="2:3" x14ac:dyDescent="0.25">
      <c r="B4187" s="206">
        <v>41988.666666666664</v>
      </c>
      <c r="C4187" s="85">
        <v>5.08</v>
      </c>
    </row>
    <row r="4188" spans="2:3" x14ac:dyDescent="0.25">
      <c r="B4188" s="206">
        <v>41988.75</v>
      </c>
      <c r="C4188" s="85">
        <v>5.08</v>
      </c>
    </row>
    <row r="4189" spans="2:3" x14ac:dyDescent="0.25">
      <c r="B4189" s="206">
        <v>41988.833333333336</v>
      </c>
      <c r="C4189" s="85">
        <v>5.09</v>
      </c>
    </row>
    <row r="4190" spans="2:3" x14ac:dyDescent="0.25">
      <c r="B4190" s="206">
        <v>41988.916666666664</v>
      </c>
      <c r="C4190" s="85">
        <v>5.09</v>
      </c>
    </row>
    <row r="4191" spans="2:3" x14ac:dyDescent="0.25">
      <c r="B4191" s="206">
        <v>41989</v>
      </c>
      <c r="C4191" s="85">
        <v>5.09</v>
      </c>
    </row>
    <row r="4192" spans="2:3" x14ac:dyDescent="0.25">
      <c r="B4192" s="206">
        <v>41989.083333333336</v>
      </c>
      <c r="C4192" s="85">
        <v>5.0999999999999996</v>
      </c>
    </row>
    <row r="4193" spans="2:3" x14ac:dyDescent="0.25">
      <c r="B4193" s="206">
        <v>41989.166666666664</v>
      </c>
      <c r="C4193" s="85">
        <v>5.1100000000000003</v>
      </c>
    </row>
    <row r="4194" spans="2:3" x14ac:dyDescent="0.25">
      <c r="B4194" s="206">
        <v>41989.25</v>
      </c>
      <c r="C4194" s="85">
        <v>5.1100000000000003</v>
      </c>
    </row>
    <row r="4195" spans="2:3" x14ac:dyDescent="0.25">
      <c r="B4195" s="206">
        <v>41989.333333333336</v>
      </c>
      <c r="C4195" s="85">
        <v>5.1100000000000003</v>
      </c>
    </row>
    <row r="4196" spans="2:3" x14ac:dyDescent="0.25">
      <c r="B4196" s="206">
        <v>41989.416666666664</v>
      </c>
      <c r="C4196" s="85">
        <v>5.1100000000000003</v>
      </c>
    </row>
    <row r="4197" spans="2:3" x14ac:dyDescent="0.25">
      <c r="B4197" s="206">
        <v>41989.5</v>
      </c>
      <c r="C4197" s="85">
        <v>5.1100000000000003</v>
      </c>
    </row>
    <row r="4198" spans="2:3" x14ac:dyDescent="0.25">
      <c r="B4198" s="206">
        <v>41989.583333333336</v>
      </c>
      <c r="C4198" s="85">
        <v>5.1100000000000003</v>
      </c>
    </row>
    <row r="4199" spans="2:3" x14ac:dyDescent="0.25">
      <c r="B4199" s="206">
        <v>41989.666666666664</v>
      </c>
      <c r="C4199" s="85">
        <v>5.1100000000000003</v>
      </c>
    </row>
    <row r="4200" spans="2:3" x14ac:dyDescent="0.25">
      <c r="B4200" s="206">
        <v>41989.75</v>
      </c>
      <c r="C4200" s="85">
        <v>5.1100000000000003</v>
      </c>
    </row>
    <row r="4201" spans="2:3" x14ac:dyDescent="0.25">
      <c r="B4201" s="206">
        <v>41989.833333333336</v>
      </c>
      <c r="C4201" s="85">
        <v>5.0999999999999996</v>
      </c>
    </row>
    <row r="4202" spans="2:3" x14ac:dyDescent="0.25">
      <c r="B4202" s="206">
        <v>41989.916666666664</v>
      </c>
      <c r="C4202" s="85">
        <v>5.0999999999999996</v>
      </c>
    </row>
    <row r="4203" spans="2:3" x14ac:dyDescent="0.25">
      <c r="B4203" s="206">
        <v>41990</v>
      </c>
      <c r="C4203" s="85">
        <v>5.0999999999999996</v>
      </c>
    </row>
    <row r="4204" spans="2:3" x14ac:dyDescent="0.25">
      <c r="B4204" s="206">
        <v>41990.083333333336</v>
      </c>
      <c r="C4204" s="85">
        <v>5.0999999999999996</v>
      </c>
    </row>
    <row r="4205" spans="2:3" x14ac:dyDescent="0.25">
      <c r="B4205" s="206">
        <v>41990.166666666664</v>
      </c>
      <c r="C4205" s="85">
        <v>5.0999999999999996</v>
      </c>
    </row>
    <row r="4206" spans="2:3" x14ac:dyDescent="0.25">
      <c r="B4206" s="206">
        <v>41990.25</v>
      </c>
      <c r="C4206" s="85">
        <v>5.1100000000000003</v>
      </c>
    </row>
    <row r="4207" spans="2:3" x14ac:dyDescent="0.25">
      <c r="B4207" s="206">
        <v>41990.333333333336</v>
      </c>
      <c r="C4207" s="85">
        <v>5.1100000000000003</v>
      </c>
    </row>
    <row r="4208" spans="2:3" x14ac:dyDescent="0.25">
      <c r="B4208" s="206">
        <v>41990.416666666664</v>
      </c>
      <c r="C4208" s="85">
        <v>5.1100000000000003</v>
      </c>
    </row>
    <row r="4209" spans="2:3" x14ac:dyDescent="0.25">
      <c r="B4209" s="206">
        <v>41990.5</v>
      </c>
      <c r="C4209" s="85">
        <v>5.1100000000000003</v>
      </c>
    </row>
    <row r="4210" spans="2:3" x14ac:dyDescent="0.25">
      <c r="B4210" s="206">
        <v>41990.583333333336</v>
      </c>
      <c r="C4210" s="85">
        <v>5.1100000000000003</v>
      </c>
    </row>
    <row r="4211" spans="2:3" x14ac:dyDescent="0.25">
      <c r="B4211" s="206">
        <v>41990.666666666664</v>
      </c>
      <c r="C4211" s="85">
        <v>5.1100000000000003</v>
      </c>
    </row>
    <row r="4212" spans="2:3" x14ac:dyDescent="0.25">
      <c r="B4212" s="206">
        <v>41990.75</v>
      </c>
      <c r="C4212" s="85">
        <v>5.1100000000000003</v>
      </c>
    </row>
    <row r="4213" spans="2:3" x14ac:dyDescent="0.25">
      <c r="B4213" s="206">
        <v>41990.833333333336</v>
      </c>
      <c r="C4213" s="85">
        <v>5.1100000000000003</v>
      </c>
    </row>
    <row r="4214" spans="2:3" x14ac:dyDescent="0.25">
      <c r="B4214" s="206">
        <v>41990.916666666664</v>
      </c>
      <c r="C4214" s="85">
        <v>5.09</v>
      </c>
    </row>
    <row r="4215" spans="2:3" x14ac:dyDescent="0.25">
      <c r="B4215" s="206">
        <v>41991</v>
      </c>
      <c r="C4215" s="85">
        <v>5.09</v>
      </c>
    </row>
    <row r="4216" spans="2:3" x14ac:dyDescent="0.25">
      <c r="B4216" s="206">
        <v>41991.083333333336</v>
      </c>
      <c r="C4216" s="85">
        <v>5.08</v>
      </c>
    </row>
    <row r="4217" spans="2:3" x14ac:dyDescent="0.25">
      <c r="B4217" s="206">
        <v>41991.166666666664</v>
      </c>
      <c r="C4217" s="85">
        <v>5.0599999999999996</v>
      </c>
    </row>
    <row r="4218" spans="2:3" x14ac:dyDescent="0.25">
      <c r="B4218" s="206">
        <v>41991.25</v>
      </c>
      <c r="C4218" s="85">
        <v>5.05</v>
      </c>
    </row>
    <row r="4219" spans="2:3" x14ac:dyDescent="0.25">
      <c r="B4219" s="206">
        <v>41991.333333333336</v>
      </c>
      <c r="C4219" s="85">
        <v>5.04</v>
      </c>
    </row>
    <row r="4220" spans="2:3" x14ac:dyDescent="0.25">
      <c r="B4220" s="206">
        <v>41991.416666666664</v>
      </c>
      <c r="C4220" s="85">
        <v>5.05</v>
      </c>
    </row>
    <row r="4221" spans="2:3" x14ac:dyDescent="0.25">
      <c r="B4221" s="206">
        <v>41991.5</v>
      </c>
      <c r="C4221" s="85">
        <v>5.03</v>
      </c>
    </row>
    <row r="4222" spans="2:3" x14ac:dyDescent="0.25">
      <c r="B4222" s="206">
        <v>41991.583333333336</v>
      </c>
      <c r="C4222" s="85">
        <v>5.01</v>
      </c>
    </row>
    <row r="4223" spans="2:3" x14ac:dyDescent="0.25">
      <c r="B4223" s="206">
        <v>41991.666666666664</v>
      </c>
      <c r="C4223" s="85">
        <v>5.01</v>
      </c>
    </row>
    <row r="4224" spans="2:3" x14ac:dyDescent="0.25">
      <c r="B4224" s="206">
        <v>41991.75</v>
      </c>
      <c r="C4224" s="85">
        <v>5.01</v>
      </c>
    </row>
    <row r="4225" spans="2:3" x14ac:dyDescent="0.25">
      <c r="B4225" s="206">
        <v>41991.833333333336</v>
      </c>
      <c r="C4225" s="85">
        <v>5</v>
      </c>
    </row>
    <row r="4226" spans="2:3" x14ac:dyDescent="0.25">
      <c r="B4226" s="206">
        <v>41991.916666666664</v>
      </c>
      <c r="C4226" s="85">
        <v>4.99</v>
      </c>
    </row>
    <row r="4227" spans="2:3" x14ac:dyDescent="0.25">
      <c r="B4227" s="206">
        <v>41992</v>
      </c>
      <c r="C4227" s="85">
        <v>4.9800000000000004</v>
      </c>
    </row>
    <row r="4228" spans="2:3" x14ac:dyDescent="0.25">
      <c r="B4228" s="206">
        <v>41992.083333333336</v>
      </c>
      <c r="C4228" s="85">
        <v>4.9800000000000004</v>
      </c>
    </row>
    <row r="4229" spans="2:3" x14ac:dyDescent="0.25">
      <c r="B4229" s="206">
        <v>41992.166666666664</v>
      </c>
      <c r="C4229" s="85">
        <v>4.97</v>
      </c>
    </row>
    <row r="4230" spans="2:3" x14ac:dyDescent="0.25">
      <c r="B4230" s="206">
        <v>41992.25</v>
      </c>
      <c r="C4230" s="85">
        <v>4.9800000000000004</v>
      </c>
    </row>
    <row r="4231" spans="2:3" x14ac:dyDescent="0.25">
      <c r="B4231" s="206">
        <v>41992.333333333336</v>
      </c>
      <c r="C4231" s="85">
        <v>4.97</v>
      </c>
    </row>
    <row r="4232" spans="2:3" x14ac:dyDescent="0.25">
      <c r="B4232" s="206">
        <v>41992.416666666664</v>
      </c>
      <c r="C4232" s="85">
        <v>4.9800000000000004</v>
      </c>
    </row>
    <row r="4233" spans="2:3" x14ac:dyDescent="0.25">
      <c r="B4233" s="206">
        <v>41992.5</v>
      </c>
      <c r="C4233" s="85">
        <v>4.97</v>
      </c>
    </row>
    <row r="4234" spans="2:3" x14ac:dyDescent="0.25">
      <c r="B4234" s="206">
        <v>41992.583333333336</v>
      </c>
      <c r="C4234" s="85">
        <v>4.97</v>
      </c>
    </row>
    <row r="4235" spans="2:3" x14ac:dyDescent="0.25">
      <c r="B4235" s="206">
        <v>41992.666666666664</v>
      </c>
      <c r="C4235" s="85">
        <v>4.97</v>
      </c>
    </row>
    <row r="4236" spans="2:3" x14ac:dyDescent="0.25">
      <c r="B4236" s="206">
        <v>41992.75</v>
      </c>
      <c r="C4236" s="85">
        <v>4.97</v>
      </c>
    </row>
    <row r="4237" spans="2:3" x14ac:dyDescent="0.25">
      <c r="B4237" s="206">
        <v>41992.833333333336</v>
      </c>
      <c r="C4237" s="85">
        <v>4.96</v>
      </c>
    </row>
    <row r="4238" spans="2:3" x14ac:dyDescent="0.25">
      <c r="B4238" s="206">
        <v>41992.916666666664</v>
      </c>
      <c r="C4238" s="85">
        <v>4.95</v>
      </c>
    </row>
    <row r="4239" spans="2:3" x14ac:dyDescent="0.25">
      <c r="B4239" s="206">
        <v>41993</v>
      </c>
      <c r="C4239" s="85">
        <v>4.92</v>
      </c>
    </row>
    <row r="4240" spans="2:3" x14ac:dyDescent="0.25">
      <c r="B4240" s="206">
        <v>41993.083333333336</v>
      </c>
      <c r="C4240" s="85">
        <v>4.93</v>
      </c>
    </row>
    <row r="4241" spans="2:3" x14ac:dyDescent="0.25">
      <c r="B4241" s="206">
        <v>41993.166666666664</v>
      </c>
      <c r="C4241" s="85">
        <v>4.9400000000000004</v>
      </c>
    </row>
    <row r="4242" spans="2:3" x14ac:dyDescent="0.25">
      <c r="B4242" s="206">
        <v>41993.25</v>
      </c>
      <c r="C4242" s="85">
        <v>4.9400000000000004</v>
      </c>
    </row>
    <row r="4243" spans="2:3" x14ac:dyDescent="0.25">
      <c r="B4243" s="206">
        <v>41993.333333333336</v>
      </c>
      <c r="C4243" s="85">
        <v>4.95</v>
      </c>
    </row>
    <row r="4244" spans="2:3" x14ac:dyDescent="0.25">
      <c r="B4244" s="206">
        <v>41993.416666666664</v>
      </c>
      <c r="C4244" s="85">
        <v>4.95</v>
      </c>
    </row>
    <row r="4245" spans="2:3" x14ac:dyDescent="0.25">
      <c r="B4245" s="206">
        <v>41993.5</v>
      </c>
      <c r="C4245" s="85">
        <v>4.96</v>
      </c>
    </row>
    <row r="4246" spans="2:3" x14ac:dyDescent="0.25">
      <c r="B4246" s="206">
        <v>41993.583333333336</v>
      </c>
      <c r="C4246" s="85">
        <v>4.96</v>
      </c>
    </row>
    <row r="4247" spans="2:3" x14ac:dyDescent="0.25">
      <c r="B4247" s="206">
        <v>41993.666666666664</v>
      </c>
      <c r="C4247" s="85">
        <v>4.96</v>
      </c>
    </row>
    <row r="4248" spans="2:3" x14ac:dyDescent="0.25">
      <c r="B4248" s="206">
        <v>41993.75</v>
      </c>
      <c r="C4248" s="85">
        <v>4.96</v>
      </c>
    </row>
    <row r="4249" spans="2:3" x14ac:dyDescent="0.25">
      <c r="B4249" s="206">
        <v>41993.833333333336</v>
      </c>
      <c r="C4249" s="85">
        <v>4.96</v>
      </c>
    </row>
    <row r="4250" spans="2:3" x14ac:dyDescent="0.25">
      <c r="B4250" s="206">
        <v>41993.916666666664</v>
      </c>
      <c r="C4250" s="85">
        <v>4.97</v>
      </c>
    </row>
    <row r="4251" spans="2:3" x14ac:dyDescent="0.25">
      <c r="B4251" s="206">
        <v>41994</v>
      </c>
      <c r="C4251" s="85">
        <v>4.97</v>
      </c>
    </row>
    <row r="4252" spans="2:3" x14ac:dyDescent="0.25">
      <c r="B4252" s="206">
        <v>41994.083333333336</v>
      </c>
      <c r="C4252" s="85">
        <v>4.97</v>
      </c>
    </row>
    <row r="4253" spans="2:3" x14ac:dyDescent="0.25">
      <c r="B4253" s="206">
        <v>41994.166666666664</v>
      </c>
      <c r="C4253" s="85">
        <v>4.97</v>
      </c>
    </row>
    <row r="4254" spans="2:3" x14ac:dyDescent="0.25">
      <c r="B4254" s="206">
        <v>41994.25</v>
      </c>
      <c r="C4254" s="85">
        <v>4.9800000000000004</v>
      </c>
    </row>
    <row r="4255" spans="2:3" x14ac:dyDescent="0.25">
      <c r="B4255" s="206">
        <v>41994.333333333336</v>
      </c>
      <c r="C4255" s="85">
        <v>4.97</v>
      </c>
    </row>
    <row r="4256" spans="2:3" x14ac:dyDescent="0.25">
      <c r="B4256" s="206">
        <v>41994.416666666664</v>
      </c>
      <c r="C4256" s="85">
        <v>4.97</v>
      </c>
    </row>
    <row r="4257" spans="2:3" x14ac:dyDescent="0.25">
      <c r="B4257" s="206">
        <v>41994.5</v>
      </c>
      <c r="C4257" s="85">
        <v>4.9800000000000004</v>
      </c>
    </row>
    <row r="4258" spans="2:3" x14ac:dyDescent="0.25">
      <c r="B4258" s="206">
        <v>41994.583333333336</v>
      </c>
      <c r="C4258" s="85">
        <v>4.9800000000000004</v>
      </c>
    </row>
    <row r="4259" spans="2:3" x14ac:dyDescent="0.25">
      <c r="B4259" s="206">
        <v>41994.666666666664</v>
      </c>
      <c r="C4259" s="85">
        <v>4.97</v>
      </c>
    </row>
    <row r="4260" spans="2:3" x14ac:dyDescent="0.25">
      <c r="B4260" s="206">
        <v>41994.75</v>
      </c>
      <c r="C4260" s="85">
        <v>4.97</v>
      </c>
    </row>
    <row r="4261" spans="2:3" x14ac:dyDescent="0.25">
      <c r="B4261" s="206">
        <v>41994.833333333336</v>
      </c>
      <c r="C4261" s="85">
        <v>4.97</v>
      </c>
    </row>
    <row r="4262" spans="2:3" x14ac:dyDescent="0.25">
      <c r="B4262" s="206">
        <v>41994.916666666664</v>
      </c>
      <c r="C4262" s="85">
        <v>4.97</v>
      </c>
    </row>
    <row r="4263" spans="2:3" x14ac:dyDescent="0.25">
      <c r="B4263" s="206">
        <v>41995</v>
      </c>
      <c r="C4263" s="85">
        <v>4.9800000000000004</v>
      </c>
    </row>
    <row r="4264" spans="2:3" x14ac:dyDescent="0.25">
      <c r="B4264" s="206">
        <v>41995.083333333336</v>
      </c>
      <c r="C4264" s="85">
        <v>4.97</v>
      </c>
    </row>
    <row r="4265" spans="2:3" x14ac:dyDescent="0.25">
      <c r="B4265" s="206">
        <v>41995.166666666664</v>
      </c>
      <c r="C4265" s="85">
        <v>4.9800000000000004</v>
      </c>
    </row>
    <row r="4266" spans="2:3" x14ac:dyDescent="0.25">
      <c r="B4266" s="206">
        <v>41995.25</v>
      </c>
      <c r="C4266" s="85">
        <v>4.9800000000000004</v>
      </c>
    </row>
    <row r="4267" spans="2:3" x14ac:dyDescent="0.25">
      <c r="B4267" s="206">
        <v>41995.333333333336</v>
      </c>
      <c r="C4267" s="85">
        <v>4.9800000000000004</v>
      </c>
    </row>
    <row r="4268" spans="2:3" x14ac:dyDescent="0.25">
      <c r="B4268" s="206">
        <v>41995.416666666664</v>
      </c>
      <c r="C4268" s="85">
        <v>4.9800000000000004</v>
      </c>
    </row>
    <row r="4269" spans="2:3" x14ac:dyDescent="0.25">
      <c r="B4269" s="206">
        <v>41995.5</v>
      </c>
      <c r="C4269" s="85">
        <v>4.9800000000000004</v>
      </c>
    </row>
    <row r="4270" spans="2:3" x14ac:dyDescent="0.25">
      <c r="B4270" s="206">
        <v>41995.583333333336</v>
      </c>
      <c r="C4270" s="85">
        <v>4.97</v>
      </c>
    </row>
    <row r="4271" spans="2:3" x14ac:dyDescent="0.25">
      <c r="B4271" s="206">
        <v>41995.666666666664</v>
      </c>
      <c r="C4271" s="85">
        <v>4.9800000000000004</v>
      </c>
    </row>
    <row r="4272" spans="2:3" x14ac:dyDescent="0.25">
      <c r="B4272" s="206">
        <v>41995.75</v>
      </c>
      <c r="C4272" s="85">
        <v>4.9800000000000004</v>
      </c>
    </row>
    <row r="4273" spans="2:3" x14ac:dyDescent="0.25">
      <c r="B4273" s="206">
        <v>41995.833333333336</v>
      </c>
      <c r="C4273" s="85">
        <v>4.9800000000000004</v>
      </c>
    </row>
    <row r="4274" spans="2:3" x14ac:dyDescent="0.25">
      <c r="B4274" s="206">
        <v>41995.916666666664</v>
      </c>
      <c r="C4274" s="85">
        <v>4.97</v>
      </c>
    </row>
    <row r="4275" spans="2:3" x14ac:dyDescent="0.25">
      <c r="B4275" s="206">
        <v>41996</v>
      </c>
      <c r="C4275" s="85">
        <v>4.97</v>
      </c>
    </row>
    <row r="4276" spans="2:3" x14ac:dyDescent="0.25">
      <c r="B4276" s="206">
        <v>41996.083333333336</v>
      </c>
      <c r="C4276" s="85">
        <v>4.9800000000000004</v>
      </c>
    </row>
    <row r="4277" spans="2:3" x14ac:dyDescent="0.25">
      <c r="B4277" s="206">
        <v>41996.166666666664</v>
      </c>
      <c r="C4277" s="85">
        <v>4.9800000000000004</v>
      </c>
    </row>
    <row r="4278" spans="2:3" x14ac:dyDescent="0.25">
      <c r="B4278" s="206">
        <v>41996.25</v>
      </c>
      <c r="C4278" s="85">
        <v>4.99</v>
      </c>
    </row>
    <row r="4279" spans="2:3" x14ac:dyDescent="0.25">
      <c r="B4279" s="206">
        <v>41996.333333333336</v>
      </c>
      <c r="C4279" s="85">
        <v>4.99</v>
      </c>
    </row>
    <row r="4280" spans="2:3" x14ac:dyDescent="0.25">
      <c r="B4280" s="206">
        <v>41996.416666666664</v>
      </c>
      <c r="C4280" s="85">
        <v>4.99</v>
      </c>
    </row>
    <row r="4281" spans="2:3" x14ac:dyDescent="0.25">
      <c r="B4281" s="206">
        <v>41996.5</v>
      </c>
      <c r="C4281" s="85">
        <v>4.99</v>
      </c>
    </row>
    <row r="4282" spans="2:3" x14ac:dyDescent="0.25">
      <c r="B4282" s="206">
        <v>41996.583333333336</v>
      </c>
      <c r="C4282" s="85">
        <v>4.9800000000000004</v>
      </c>
    </row>
    <row r="4283" spans="2:3" x14ac:dyDescent="0.25">
      <c r="B4283" s="206">
        <v>41996.666666666664</v>
      </c>
      <c r="C4283" s="85">
        <v>4.97</v>
      </c>
    </row>
    <row r="4284" spans="2:3" x14ac:dyDescent="0.25">
      <c r="B4284" s="206">
        <v>41996.75</v>
      </c>
      <c r="C4284" s="85">
        <v>4.96</v>
      </c>
    </row>
    <row r="4285" spans="2:3" x14ac:dyDescent="0.25">
      <c r="B4285" s="206">
        <v>41996.833333333336</v>
      </c>
      <c r="C4285" s="85">
        <v>4.96</v>
      </c>
    </row>
    <row r="4286" spans="2:3" x14ac:dyDescent="0.25">
      <c r="B4286" s="206">
        <v>41996.916666666664</v>
      </c>
      <c r="C4286" s="85">
        <v>4.96</v>
      </c>
    </row>
    <row r="4287" spans="2:3" x14ac:dyDescent="0.25">
      <c r="B4287" s="206">
        <v>41997</v>
      </c>
      <c r="C4287" s="85">
        <v>4.96</v>
      </c>
    </row>
    <row r="4288" spans="2:3" x14ac:dyDescent="0.25">
      <c r="B4288" s="206">
        <v>41997.083333333336</v>
      </c>
      <c r="C4288" s="85">
        <v>4.95</v>
      </c>
    </row>
    <row r="4289" spans="2:3" x14ac:dyDescent="0.25">
      <c r="B4289" s="206">
        <v>41997.166666666664</v>
      </c>
      <c r="C4289" s="85">
        <v>4.95</v>
      </c>
    </row>
    <row r="4290" spans="2:3" x14ac:dyDescent="0.25">
      <c r="B4290" s="206">
        <v>41997.25</v>
      </c>
      <c r="C4290" s="85">
        <v>4.95</v>
      </c>
    </row>
    <row r="4291" spans="2:3" x14ac:dyDescent="0.25">
      <c r="B4291" s="206">
        <v>41997.333333333336</v>
      </c>
      <c r="C4291" s="85">
        <v>4.95</v>
      </c>
    </row>
    <row r="4292" spans="2:3" x14ac:dyDescent="0.25">
      <c r="B4292" s="206">
        <v>41997.416666666664</v>
      </c>
      <c r="C4292" s="85">
        <v>4.95</v>
      </c>
    </row>
    <row r="4293" spans="2:3" x14ac:dyDescent="0.25">
      <c r="B4293" s="206">
        <v>41997.5</v>
      </c>
      <c r="C4293" s="85">
        <v>4.96</v>
      </c>
    </row>
    <row r="4294" spans="2:3" x14ac:dyDescent="0.25">
      <c r="B4294" s="206">
        <v>41997.583333333336</v>
      </c>
      <c r="C4294" s="85">
        <v>4.95</v>
      </c>
    </row>
    <row r="4295" spans="2:3" x14ac:dyDescent="0.25">
      <c r="B4295" s="206">
        <v>41997.666666666664</v>
      </c>
      <c r="C4295" s="85">
        <v>4.96</v>
      </c>
    </row>
    <row r="4296" spans="2:3" x14ac:dyDescent="0.25">
      <c r="B4296" s="206">
        <v>41997.75</v>
      </c>
      <c r="C4296" s="85">
        <v>4.96</v>
      </c>
    </row>
    <row r="4297" spans="2:3" x14ac:dyDescent="0.25">
      <c r="B4297" s="206">
        <v>41997.833333333336</v>
      </c>
      <c r="C4297" s="85">
        <v>4.95</v>
      </c>
    </row>
    <row r="4298" spans="2:3" x14ac:dyDescent="0.25">
      <c r="B4298" s="206">
        <v>41997.916666666664</v>
      </c>
      <c r="C4298" s="85">
        <v>4.95</v>
      </c>
    </row>
    <row r="4299" spans="2:3" x14ac:dyDescent="0.25">
      <c r="B4299" s="206">
        <v>41998</v>
      </c>
      <c r="C4299" s="85">
        <v>4.96</v>
      </c>
    </row>
    <row r="4300" spans="2:3" x14ac:dyDescent="0.25">
      <c r="B4300" s="206">
        <v>41998.083333333336</v>
      </c>
      <c r="C4300" s="85">
        <v>4.96</v>
      </c>
    </row>
    <row r="4301" spans="2:3" x14ac:dyDescent="0.25">
      <c r="B4301" s="206">
        <v>41998.166666666664</v>
      </c>
      <c r="C4301" s="85">
        <v>4.97</v>
      </c>
    </row>
    <row r="4302" spans="2:3" x14ac:dyDescent="0.25">
      <c r="B4302" s="206">
        <v>41998.25</v>
      </c>
      <c r="C4302" s="85">
        <v>4.97</v>
      </c>
    </row>
    <row r="4303" spans="2:3" x14ac:dyDescent="0.25">
      <c r="B4303" s="206">
        <v>41998.333333333336</v>
      </c>
      <c r="C4303" s="85">
        <v>4.9800000000000004</v>
      </c>
    </row>
    <row r="4304" spans="2:3" x14ac:dyDescent="0.25">
      <c r="B4304" s="206">
        <v>41998.416666666664</v>
      </c>
      <c r="C4304" s="85">
        <v>4.9800000000000004</v>
      </c>
    </row>
    <row r="4305" spans="2:3" x14ac:dyDescent="0.25">
      <c r="B4305" s="206">
        <v>41998.5</v>
      </c>
      <c r="C4305" s="85">
        <v>4.9800000000000004</v>
      </c>
    </row>
    <row r="4306" spans="2:3" x14ac:dyDescent="0.25">
      <c r="B4306" s="206">
        <v>41998.583333333336</v>
      </c>
      <c r="C4306" s="85">
        <v>4.99</v>
      </c>
    </row>
    <row r="4307" spans="2:3" x14ac:dyDescent="0.25">
      <c r="B4307" s="206">
        <v>41998.666666666664</v>
      </c>
      <c r="C4307" s="85">
        <v>4.97</v>
      </c>
    </row>
    <row r="4308" spans="2:3" x14ac:dyDescent="0.25">
      <c r="B4308" s="206">
        <v>41998.75</v>
      </c>
      <c r="C4308" s="85">
        <v>4.96</v>
      </c>
    </row>
    <row r="4309" spans="2:3" x14ac:dyDescent="0.25">
      <c r="B4309" s="206">
        <v>41998.833333333336</v>
      </c>
      <c r="C4309" s="85">
        <v>4.96</v>
      </c>
    </row>
    <row r="4310" spans="2:3" x14ac:dyDescent="0.25">
      <c r="B4310" s="206">
        <v>41998.916666666664</v>
      </c>
      <c r="C4310" s="85">
        <v>4.95</v>
      </c>
    </row>
    <row r="4311" spans="2:3" x14ac:dyDescent="0.25">
      <c r="B4311" s="206">
        <v>41999</v>
      </c>
      <c r="C4311" s="85">
        <v>4.95</v>
      </c>
    </row>
    <row r="4312" spans="2:3" x14ac:dyDescent="0.25">
      <c r="B4312" s="206">
        <v>41999.083333333336</v>
      </c>
      <c r="C4312" s="85">
        <v>4.95</v>
      </c>
    </row>
    <row r="4313" spans="2:3" x14ac:dyDescent="0.25">
      <c r="B4313" s="206">
        <v>41999.166666666664</v>
      </c>
      <c r="C4313" s="85">
        <v>4.95</v>
      </c>
    </row>
    <row r="4314" spans="2:3" x14ac:dyDescent="0.25">
      <c r="B4314" s="206">
        <v>41999.25</v>
      </c>
      <c r="C4314" s="85">
        <v>4.95</v>
      </c>
    </row>
    <row r="4315" spans="2:3" x14ac:dyDescent="0.25">
      <c r="B4315" s="206">
        <v>41999.333333333336</v>
      </c>
      <c r="C4315" s="85">
        <v>4.95</v>
      </c>
    </row>
    <row r="4316" spans="2:3" x14ac:dyDescent="0.25">
      <c r="B4316" s="206">
        <v>41999.416666666664</v>
      </c>
      <c r="C4316" s="85">
        <v>4.95</v>
      </c>
    </row>
    <row r="4317" spans="2:3" x14ac:dyDescent="0.25">
      <c r="B4317" s="206">
        <v>41999.5</v>
      </c>
      <c r="C4317" s="85">
        <v>4.9400000000000004</v>
      </c>
    </row>
    <row r="4318" spans="2:3" x14ac:dyDescent="0.25">
      <c r="B4318" s="206">
        <v>41999.583333333336</v>
      </c>
      <c r="C4318" s="85">
        <v>4.9400000000000004</v>
      </c>
    </row>
    <row r="4319" spans="2:3" x14ac:dyDescent="0.25">
      <c r="B4319" s="206">
        <v>41999.666666666664</v>
      </c>
      <c r="C4319" s="85">
        <v>4.92</v>
      </c>
    </row>
    <row r="4320" spans="2:3" x14ac:dyDescent="0.25">
      <c r="B4320" s="206">
        <v>41999.75</v>
      </c>
      <c r="C4320" s="85">
        <v>4.91</v>
      </c>
    </row>
    <row r="4321" spans="2:3" x14ac:dyDescent="0.25">
      <c r="B4321" s="206">
        <v>41999.833333333336</v>
      </c>
      <c r="C4321" s="85">
        <v>4.9000000000000004</v>
      </c>
    </row>
    <row r="4322" spans="2:3" x14ac:dyDescent="0.25">
      <c r="B4322" s="206">
        <v>41999.916666666664</v>
      </c>
      <c r="C4322" s="85">
        <v>4.9000000000000004</v>
      </c>
    </row>
    <row r="4323" spans="2:3" x14ac:dyDescent="0.25">
      <c r="B4323" s="206">
        <v>42000</v>
      </c>
      <c r="C4323" s="85">
        <v>4.9000000000000004</v>
      </c>
    </row>
    <row r="4324" spans="2:3" x14ac:dyDescent="0.25">
      <c r="B4324" s="206">
        <v>42000.083333333336</v>
      </c>
      <c r="C4324" s="85">
        <v>4.9000000000000004</v>
      </c>
    </row>
    <row r="4325" spans="2:3" x14ac:dyDescent="0.25">
      <c r="B4325" s="206">
        <v>42000.166666666664</v>
      </c>
      <c r="C4325" s="85">
        <v>4.9000000000000004</v>
      </c>
    </row>
    <row r="4326" spans="2:3" x14ac:dyDescent="0.25">
      <c r="B4326" s="206">
        <v>42000.25</v>
      </c>
      <c r="C4326" s="85">
        <v>4.91</v>
      </c>
    </row>
    <row r="4327" spans="2:3" x14ac:dyDescent="0.25">
      <c r="B4327" s="206">
        <v>42000.333333333336</v>
      </c>
      <c r="C4327" s="85">
        <v>4.91</v>
      </c>
    </row>
    <row r="4328" spans="2:3" x14ac:dyDescent="0.25">
      <c r="B4328" s="206">
        <v>42000.416666666664</v>
      </c>
      <c r="C4328" s="85">
        <v>4.91</v>
      </c>
    </row>
    <row r="4329" spans="2:3" x14ac:dyDescent="0.25">
      <c r="B4329" s="206">
        <v>42000.5</v>
      </c>
      <c r="C4329" s="85">
        <v>4.9000000000000004</v>
      </c>
    </row>
    <row r="4330" spans="2:3" x14ac:dyDescent="0.25">
      <c r="B4330" s="206">
        <v>42000.583333333336</v>
      </c>
      <c r="C4330" s="85">
        <v>4.9000000000000004</v>
      </c>
    </row>
    <row r="4331" spans="2:3" x14ac:dyDescent="0.25">
      <c r="B4331" s="206">
        <v>42000.666666666664</v>
      </c>
      <c r="C4331" s="85">
        <v>4.9000000000000004</v>
      </c>
    </row>
    <row r="4332" spans="2:3" x14ac:dyDescent="0.25">
      <c r="B4332" s="206">
        <v>42000.75</v>
      </c>
      <c r="C4332" s="85">
        <v>4.9000000000000004</v>
      </c>
    </row>
    <row r="4333" spans="2:3" x14ac:dyDescent="0.25">
      <c r="B4333" s="206">
        <v>42000.833333333336</v>
      </c>
      <c r="C4333" s="85">
        <v>4.9000000000000004</v>
      </c>
    </row>
    <row r="4334" spans="2:3" x14ac:dyDescent="0.25">
      <c r="B4334" s="206">
        <v>42000.916666666664</v>
      </c>
      <c r="C4334" s="85">
        <v>4.9000000000000004</v>
      </c>
    </row>
    <row r="4335" spans="2:3" x14ac:dyDescent="0.25">
      <c r="B4335" s="206">
        <v>42001</v>
      </c>
      <c r="C4335" s="85">
        <v>4.9000000000000004</v>
      </c>
    </row>
    <row r="4336" spans="2:3" x14ac:dyDescent="0.25">
      <c r="B4336" s="206">
        <v>42001.083333333336</v>
      </c>
      <c r="C4336" s="85">
        <v>4.9000000000000004</v>
      </c>
    </row>
    <row r="4337" spans="2:3" x14ac:dyDescent="0.25">
      <c r="B4337" s="206">
        <v>42001.166666666664</v>
      </c>
      <c r="C4337" s="85">
        <v>4.9000000000000004</v>
      </c>
    </row>
    <row r="4338" spans="2:3" x14ac:dyDescent="0.25">
      <c r="B4338" s="206">
        <v>42001.25</v>
      </c>
      <c r="C4338" s="85">
        <v>4.9000000000000004</v>
      </c>
    </row>
    <row r="4339" spans="2:3" x14ac:dyDescent="0.25">
      <c r="B4339" s="206">
        <v>42001.333333333336</v>
      </c>
      <c r="C4339" s="85">
        <v>4.9000000000000004</v>
      </c>
    </row>
    <row r="4340" spans="2:3" x14ac:dyDescent="0.25">
      <c r="B4340" s="206">
        <v>42001.416666666664</v>
      </c>
      <c r="C4340" s="85">
        <v>4.9000000000000004</v>
      </c>
    </row>
    <row r="4341" spans="2:3" x14ac:dyDescent="0.25">
      <c r="B4341" s="206">
        <v>42001.5</v>
      </c>
      <c r="C4341" s="85">
        <v>4.8899999999999997</v>
      </c>
    </row>
    <row r="4342" spans="2:3" x14ac:dyDescent="0.25">
      <c r="B4342" s="206">
        <v>42001.583333333336</v>
      </c>
      <c r="C4342" s="85">
        <v>4.8899999999999997</v>
      </c>
    </row>
    <row r="4343" spans="2:3" x14ac:dyDescent="0.25">
      <c r="B4343" s="206">
        <v>42001.666666666664</v>
      </c>
      <c r="C4343" s="85">
        <v>4.88</v>
      </c>
    </row>
    <row r="4344" spans="2:3" x14ac:dyDescent="0.25">
      <c r="B4344" s="206">
        <v>42001.75</v>
      </c>
      <c r="C4344" s="85">
        <v>4.87</v>
      </c>
    </row>
    <row r="4345" spans="2:3" x14ac:dyDescent="0.25">
      <c r="B4345" s="206">
        <v>42001.833333333336</v>
      </c>
      <c r="C4345" s="85">
        <v>4.8600000000000003</v>
      </c>
    </row>
    <row r="4346" spans="2:3" x14ac:dyDescent="0.25">
      <c r="B4346" s="206">
        <v>42001.916666666664</v>
      </c>
      <c r="C4346" s="85">
        <v>4.8600000000000003</v>
      </c>
    </row>
    <row r="4347" spans="2:3" x14ac:dyDescent="0.25">
      <c r="B4347" s="206">
        <v>42002</v>
      </c>
      <c r="C4347" s="85">
        <v>4.8499999999999996</v>
      </c>
    </row>
    <row r="4348" spans="2:3" x14ac:dyDescent="0.25">
      <c r="B4348" s="206">
        <v>42002.083333333336</v>
      </c>
      <c r="C4348" s="85">
        <v>4.87</v>
      </c>
    </row>
    <row r="4349" spans="2:3" x14ac:dyDescent="0.25">
      <c r="B4349" s="206">
        <v>42002.166666666664</v>
      </c>
      <c r="C4349" s="85">
        <v>4.87</v>
      </c>
    </row>
    <row r="4350" spans="2:3" x14ac:dyDescent="0.25">
      <c r="B4350" s="206">
        <v>42002.25</v>
      </c>
      <c r="C4350" s="85">
        <v>4.88</v>
      </c>
    </row>
    <row r="4351" spans="2:3" x14ac:dyDescent="0.25">
      <c r="B4351" s="206">
        <v>42002.333333333336</v>
      </c>
      <c r="C4351" s="85">
        <v>4.87</v>
      </c>
    </row>
    <row r="4352" spans="2:3" x14ac:dyDescent="0.25">
      <c r="B4352" s="206">
        <v>42002.416666666664</v>
      </c>
      <c r="C4352" s="85">
        <v>4.8600000000000003</v>
      </c>
    </row>
    <row r="4353" spans="2:3" x14ac:dyDescent="0.25">
      <c r="B4353" s="206">
        <v>42002.5</v>
      </c>
      <c r="C4353" s="85">
        <v>4.8600000000000003</v>
      </c>
    </row>
    <row r="4354" spans="2:3" x14ac:dyDescent="0.25">
      <c r="B4354" s="206">
        <v>42002.583333333336</v>
      </c>
      <c r="C4354" s="85">
        <v>4.84</v>
      </c>
    </row>
    <row r="4355" spans="2:3" x14ac:dyDescent="0.25">
      <c r="B4355" s="206">
        <v>42002.666666666664</v>
      </c>
      <c r="C4355" s="85">
        <v>4.88</v>
      </c>
    </row>
    <row r="4356" spans="2:3" x14ac:dyDescent="0.25">
      <c r="B4356" s="206">
        <v>42002.75</v>
      </c>
      <c r="C4356" s="85">
        <v>4.88</v>
      </c>
    </row>
    <row r="4357" spans="2:3" x14ac:dyDescent="0.25">
      <c r="B4357" s="206">
        <v>42002.833333333336</v>
      </c>
      <c r="C4357" s="85">
        <v>4.88</v>
      </c>
    </row>
    <row r="4358" spans="2:3" x14ac:dyDescent="0.25">
      <c r="B4358" s="206">
        <v>42002.916666666664</v>
      </c>
      <c r="C4358" s="85">
        <v>4.8899999999999997</v>
      </c>
    </row>
    <row r="4359" spans="2:3" x14ac:dyDescent="0.25">
      <c r="B4359" s="206">
        <v>42003</v>
      </c>
      <c r="C4359" s="85">
        <v>4.8899999999999997</v>
      </c>
    </row>
    <row r="4360" spans="2:3" x14ac:dyDescent="0.25">
      <c r="B4360" s="206">
        <v>42003.083333333336</v>
      </c>
      <c r="C4360" s="85">
        <v>4.8899999999999997</v>
      </c>
    </row>
    <row r="4361" spans="2:3" x14ac:dyDescent="0.25">
      <c r="B4361" s="206">
        <v>42003.166666666664</v>
      </c>
      <c r="C4361" s="85">
        <v>4.8899999999999997</v>
      </c>
    </row>
    <row r="4362" spans="2:3" x14ac:dyDescent="0.25">
      <c r="B4362" s="206">
        <v>42003.25</v>
      </c>
      <c r="C4362" s="85">
        <v>4.8899999999999997</v>
      </c>
    </row>
    <row r="4363" spans="2:3" x14ac:dyDescent="0.25">
      <c r="B4363" s="206">
        <v>42003.333333333336</v>
      </c>
      <c r="C4363" s="85">
        <v>4.88</v>
      </c>
    </row>
    <row r="4364" spans="2:3" x14ac:dyDescent="0.25">
      <c r="B4364" s="206">
        <v>42003.416666666664</v>
      </c>
      <c r="C4364" s="85">
        <v>4.88</v>
      </c>
    </row>
    <row r="4365" spans="2:3" x14ac:dyDescent="0.25">
      <c r="B4365" s="206">
        <v>42003.5</v>
      </c>
      <c r="C4365" s="85">
        <v>4.87</v>
      </c>
    </row>
    <row r="4366" spans="2:3" x14ac:dyDescent="0.25">
      <c r="B4366" s="206">
        <v>42003.583333333336</v>
      </c>
      <c r="C4366" s="85">
        <v>4.8499999999999996</v>
      </c>
    </row>
    <row r="4367" spans="2:3" x14ac:dyDescent="0.25">
      <c r="B4367" s="206">
        <v>42003.666666666664</v>
      </c>
      <c r="C4367" s="85">
        <v>4.84</v>
      </c>
    </row>
    <row r="4368" spans="2:3" x14ac:dyDescent="0.25">
      <c r="B4368" s="206">
        <v>42003.75</v>
      </c>
      <c r="C4368" s="85">
        <v>4.83</v>
      </c>
    </row>
    <row r="4369" spans="2:3" x14ac:dyDescent="0.25">
      <c r="B4369" s="206">
        <v>42003.833333333336</v>
      </c>
      <c r="C4369" s="85">
        <v>4.84</v>
      </c>
    </row>
    <row r="4370" spans="2:3" x14ac:dyDescent="0.25">
      <c r="B4370" s="206">
        <v>42003.916666666664</v>
      </c>
      <c r="C4370" s="85">
        <v>4.84</v>
      </c>
    </row>
    <row r="4371" spans="2:3" x14ac:dyDescent="0.25">
      <c r="B4371" s="206">
        <v>42004</v>
      </c>
      <c r="C4371" s="85">
        <v>4.84</v>
      </c>
    </row>
    <row r="4372" spans="2:3" x14ac:dyDescent="0.25">
      <c r="B4372" s="206">
        <v>42004.083333333336</v>
      </c>
      <c r="C4372" s="85">
        <v>4.84</v>
      </c>
    </row>
    <row r="4373" spans="2:3" x14ac:dyDescent="0.25">
      <c r="B4373" s="206">
        <v>42004.166666666664</v>
      </c>
      <c r="C4373" s="85">
        <v>4.84</v>
      </c>
    </row>
    <row r="4374" spans="2:3" x14ac:dyDescent="0.25">
      <c r="B4374" s="206">
        <v>42004.25</v>
      </c>
      <c r="C4374" s="85">
        <v>4.8499999999999996</v>
      </c>
    </row>
    <row r="4375" spans="2:3" x14ac:dyDescent="0.25">
      <c r="B4375" s="206">
        <v>42004.333333333336</v>
      </c>
      <c r="C4375" s="85">
        <v>4.8499999999999996</v>
      </c>
    </row>
    <row r="4376" spans="2:3" x14ac:dyDescent="0.25">
      <c r="B4376" s="206">
        <v>42004.416666666664</v>
      </c>
      <c r="C4376" s="85">
        <v>4.8499999999999996</v>
      </c>
    </row>
    <row r="4377" spans="2:3" x14ac:dyDescent="0.25">
      <c r="B4377" s="206">
        <v>42004.5</v>
      </c>
      <c r="C4377" s="85">
        <v>4.82</v>
      </c>
    </row>
    <row r="4378" spans="2:3" x14ac:dyDescent="0.25">
      <c r="B4378" s="206">
        <v>42004.583333333336</v>
      </c>
      <c r="C4378" s="85">
        <v>4.8</v>
      </c>
    </row>
    <row r="4379" spans="2:3" x14ac:dyDescent="0.25">
      <c r="B4379" s="206">
        <v>42004.666666666664</v>
      </c>
      <c r="C4379" s="85">
        <v>4.78</v>
      </c>
    </row>
    <row r="4380" spans="2:3" x14ac:dyDescent="0.25">
      <c r="B4380" s="206">
        <v>42004.75</v>
      </c>
      <c r="C4380" s="85">
        <v>4.7699999999999996</v>
      </c>
    </row>
    <row r="4381" spans="2:3" x14ac:dyDescent="0.25">
      <c r="B4381" s="206">
        <v>42004.833333333336</v>
      </c>
      <c r="C4381" s="85">
        <v>4.76</v>
      </c>
    </row>
    <row r="4382" spans="2:3" x14ac:dyDescent="0.25">
      <c r="B4382" s="206">
        <v>42004.916666666664</v>
      </c>
      <c r="C4382" s="85">
        <v>4.75</v>
      </c>
    </row>
    <row r="4383" spans="2:3" x14ac:dyDescent="0.25">
      <c r="B4383" s="206">
        <v>42005</v>
      </c>
      <c r="C4383" s="85">
        <v>4.74</v>
      </c>
    </row>
    <row r="4384" spans="2:3" x14ac:dyDescent="0.25">
      <c r="B4384" s="206">
        <v>42005.083333333336</v>
      </c>
      <c r="C4384" s="85">
        <v>4.74</v>
      </c>
    </row>
    <row r="4385" spans="2:4" x14ac:dyDescent="0.25">
      <c r="B4385" s="206">
        <v>42005.166666666664</v>
      </c>
      <c r="C4385" s="85">
        <v>4.7300000000000004</v>
      </c>
    </row>
    <row r="4386" spans="2:4" x14ac:dyDescent="0.25">
      <c r="B4386" s="206">
        <v>42005.25</v>
      </c>
      <c r="C4386" s="85">
        <v>4.74</v>
      </c>
    </row>
    <row r="4387" spans="2:4" x14ac:dyDescent="0.25">
      <c r="B4387" s="206">
        <v>42005.333333333336</v>
      </c>
      <c r="C4387" s="85">
        <v>4.7300000000000004</v>
      </c>
    </row>
    <row r="4388" spans="2:4" x14ac:dyDescent="0.25">
      <c r="B4388" s="206">
        <v>42005.416666666664</v>
      </c>
      <c r="C4388" s="85">
        <v>4.7300000000000004</v>
      </c>
    </row>
    <row r="4389" spans="2:4" x14ac:dyDescent="0.25">
      <c r="B4389" s="206">
        <v>42005.5</v>
      </c>
      <c r="C4389" s="85">
        <v>4.7300000000000004</v>
      </c>
    </row>
    <row r="4390" spans="2:4" x14ac:dyDescent="0.25">
      <c r="B4390" s="206">
        <v>42005.583333333336</v>
      </c>
      <c r="C4390" s="85">
        <v>4.7300000000000004</v>
      </c>
    </row>
    <row r="4391" spans="2:4" x14ac:dyDescent="0.25">
      <c r="B4391" s="206">
        <v>42005.666666666664</v>
      </c>
      <c r="C4391" s="85">
        <v>4.7300000000000004</v>
      </c>
    </row>
    <row r="4392" spans="2:4" x14ac:dyDescent="0.25">
      <c r="B4392" s="206">
        <v>42005.75</v>
      </c>
      <c r="C4392" s="85">
        <v>4.7300000000000004</v>
      </c>
    </row>
    <row r="4393" spans="2:4" x14ac:dyDescent="0.25">
      <c r="B4393" s="206">
        <v>42005.833333333336</v>
      </c>
      <c r="C4393" s="85">
        <v>4.72</v>
      </c>
    </row>
    <row r="4394" spans="2:4" x14ac:dyDescent="0.25">
      <c r="B4394" s="206">
        <v>42005.916666666664</v>
      </c>
      <c r="C4394" s="85">
        <v>4.72</v>
      </c>
    </row>
    <row r="4395" spans="2:4" x14ac:dyDescent="0.25">
      <c r="B4395" s="206">
        <v>42006</v>
      </c>
      <c r="C4395" s="85">
        <v>4.71</v>
      </c>
      <c r="D4395" s="76">
        <v>4.71</v>
      </c>
    </row>
    <row r="4396" spans="2:4" x14ac:dyDescent="0.25">
      <c r="B4396" s="206">
        <v>42006.083333333336</v>
      </c>
      <c r="C4396" s="85">
        <v>4.72</v>
      </c>
    </row>
    <row r="4397" spans="2:4" x14ac:dyDescent="0.25">
      <c r="B4397" s="206">
        <v>42006.166666666664</v>
      </c>
      <c r="C4397" s="85">
        <v>4.72</v>
      </c>
    </row>
    <row r="4398" spans="2:4" x14ac:dyDescent="0.25">
      <c r="B4398" s="206">
        <v>42006.25</v>
      </c>
      <c r="C4398" s="85">
        <v>4.71</v>
      </c>
    </row>
    <row r="4399" spans="2:4" x14ac:dyDescent="0.25">
      <c r="B4399" s="206">
        <v>42006.333333333336</v>
      </c>
      <c r="C4399" s="85">
        <v>4.71</v>
      </c>
    </row>
    <row r="4400" spans="2:4" x14ac:dyDescent="0.25">
      <c r="B4400" s="206">
        <v>42006.416666666664</v>
      </c>
      <c r="C4400" s="85">
        <v>4.71</v>
      </c>
    </row>
    <row r="4401" spans="2:3" x14ac:dyDescent="0.25">
      <c r="B4401" s="206">
        <v>42006.5</v>
      </c>
      <c r="C4401" s="85">
        <v>4.71</v>
      </c>
    </row>
    <row r="4402" spans="2:3" x14ac:dyDescent="0.25">
      <c r="B4402" s="206">
        <v>42006.583333333336</v>
      </c>
      <c r="C4402" s="85">
        <v>4.72</v>
      </c>
    </row>
    <row r="4403" spans="2:3" x14ac:dyDescent="0.25">
      <c r="B4403" s="206">
        <v>42006.666666666664</v>
      </c>
      <c r="C4403" s="85">
        <v>4.72</v>
      </c>
    </row>
    <row r="4404" spans="2:3" x14ac:dyDescent="0.25">
      <c r="B4404" s="206">
        <v>42006.75</v>
      </c>
      <c r="C4404" s="85">
        <v>4.7300000000000004</v>
      </c>
    </row>
    <row r="4405" spans="2:3" x14ac:dyDescent="0.25">
      <c r="B4405" s="206">
        <v>42006.833333333336</v>
      </c>
      <c r="C4405" s="85">
        <v>4.74</v>
      </c>
    </row>
    <row r="4406" spans="2:3" x14ac:dyDescent="0.25">
      <c r="B4406" s="206">
        <v>42006.916666666664</v>
      </c>
      <c r="C4406" s="85">
        <v>4.7300000000000004</v>
      </c>
    </row>
    <row r="4407" spans="2:3" x14ac:dyDescent="0.25">
      <c r="B4407" s="206">
        <v>42007</v>
      </c>
      <c r="C4407" s="85">
        <v>4.74</v>
      </c>
    </row>
    <row r="4408" spans="2:3" x14ac:dyDescent="0.25">
      <c r="B4408" s="206">
        <v>42007.083333333336</v>
      </c>
      <c r="C4408" s="85">
        <v>4.74</v>
      </c>
    </row>
    <row r="4409" spans="2:3" x14ac:dyDescent="0.25">
      <c r="B4409" s="206">
        <v>42007.166666666664</v>
      </c>
      <c r="C4409" s="85">
        <v>4.75</v>
      </c>
    </row>
    <row r="4410" spans="2:3" x14ac:dyDescent="0.25">
      <c r="B4410" s="206">
        <v>42007.25</v>
      </c>
      <c r="C4410" s="85">
        <v>4.75</v>
      </c>
    </row>
    <row r="4411" spans="2:3" x14ac:dyDescent="0.25">
      <c r="B4411" s="206">
        <v>42007.333333333336</v>
      </c>
      <c r="C4411" s="85">
        <v>4.76</v>
      </c>
    </row>
    <row r="4412" spans="2:3" x14ac:dyDescent="0.25">
      <c r="B4412" s="206">
        <v>42007.416666666664</v>
      </c>
      <c r="C4412" s="85">
        <v>4.76</v>
      </c>
    </row>
    <row r="4413" spans="2:3" x14ac:dyDescent="0.25">
      <c r="B4413" s="206">
        <v>42007.5</v>
      </c>
      <c r="C4413" s="85">
        <v>4.76</v>
      </c>
    </row>
    <row r="4414" spans="2:3" x14ac:dyDescent="0.25">
      <c r="B4414" s="206">
        <v>42007.583333333336</v>
      </c>
      <c r="C4414" s="85">
        <v>4.76</v>
      </c>
    </row>
    <row r="4415" spans="2:3" x14ac:dyDescent="0.25">
      <c r="B4415" s="206">
        <v>42007.666666666664</v>
      </c>
      <c r="C4415" s="85">
        <v>4.76</v>
      </c>
    </row>
    <row r="4416" spans="2:3" x14ac:dyDescent="0.25">
      <c r="B4416" s="206">
        <v>42007.75</v>
      </c>
      <c r="C4416" s="85">
        <v>4.76</v>
      </c>
    </row>
    <row r="4417" spans="2:3" x14ac:dyDescent="0.25">
      <c r="B4417" s="206">
        <v>42007.833333333336</v>
      </c>
      <c r="C4417" s="85">
        <v>4.7699999999999996</v>
      </c>
    </row>
    <row r="4418" spans="2:3" x14ac:dyDescent="0.25">
      <c r="B4418" s="206">
        <v>42007.916666666664</v>
      </c>
      <c r="C4418" s="85">
        <v>4.7699999999999996</v>
      </c>
    </row>
    <row r="4419" spans="2:3" x14ac:dyDescent="0.25">
      <c r="B4419" s="206">
        <v>42008</v>
      </c>
      <c r="C4419" s="85">
        <v>4.7699999999999996</v>
      </c>
    </row>
    <row r="4420" spans="2:3" x14ac:dyDescent="0.25">
      <c r="B4420" s="206">
        <v>42008.083333333336</v>
      </c>
      <c r="C4420" s="85">
        <v>4.76</v>
      </c>
    </row>
    <row r="4421" spans="2:3" x14ac:dyDescent="0.25">
      <c r="B4421" s="206">
        <v>42008.166666666664</v>
      </c>
      <c r="C4421" s="85">
        <v>4.7699999999999996</v>
      </c>
    </row>
    <row r="4422" spans="2:3" x14ac:dyDescent="0.25">
      <c r="B4422" s="206">
        <v>42008.25</v>
      </c>
      <c r="C4422" s="85">
        <v>4.78</v>
      </c>
    </row>
    <row r="4423" spans="2:3" x14ac:dyDescent="0.25">
      <c r="B4423" s="206">
        <v>42008.333333333336</v>
      </c>
      <c r="C4423" s="85">
        <v>4.79</v>
      </c>
    </row>
    <row r="4424" spans="2:3" x14ac:dyDescent="0.25">
      <c r="B4424" s="206">
        <v>42008.416666666664</v>
      </c>
      <c r="C4424" s="85">
        <v>4.79</v>
      </c>
    </row>
    <row r="4425" spans="2:3" x14ac:dyDescent="0.25">
      <c r="B4425" s="206">
        <v>42008.5</v>
      </c>
      <c r="C4425" s="85">
        <v>4.79</v>
      </c>
    </row>
    <row r="4426" spans="2:3" x14ac:dyDescent="0.25">
      <c r="B4426" s="206">
        <v>42008.583333333336</v>
      </c>
      <c r="C4426" s="85">
        <v>4.79</v>
      </c>
    </row>
    <row r="4427" spans="2:3" x14ac:dyDescent="0.25">
      <c r="B4427" s="206">
        <v>42008.666666666664</v>
      </c>
      <c r="C4427" s="85">
        <v>4.79</v>
      </c>
    </row>
    <row r="4428" spans="2:3" x14ac:dyDescent="0.25">
      <c r="B4428" s="206">
        <v>42008.75</v>
      </c>
      <c r="C4428" s="85">
        <v>4.8</v>
      </c>
    </row>
    <row r="4429" spans="2:3" x14ac:dyDescent="0.25">
      <c r="B4429" s="206">
        <v>42008.833333333336</v>
      </c>
      <c r="C4429" s="85">
        <v>4.8</v>
      </c>
    </row>
    <row r="4430" spans="2:3" x14ac:dyDescent="0.25">
      <c r="B4430" s="206">
        <v>42008.916666666664</v>
      </c>
      <c r="C4430" s="85">
        <v>4.8099999999999996</v>
      </c>
    </row>
    <row r="4431" spans="2:3" x14ac:dyDescent="0.25">
      <c r="B4431" s="206">
        <v>42009</v>
      </c>
      <c r="C4431" s="85">
        <v>4.82</v>
      </c>
    </row>
    <row r="4432" spans="2:3" x14ac:dyDescent="0.25">
      <c r="B4432" s="206">
        <v>42009.083333333336</v>
      </c>
      <c r="C4432" s="85">
        <v>4.82</v>
      </c>
    </row>
    <row r="4433" spans="2:5" x14ac:dyDescent="0.25">
      <c r="B4433" s="206">
        <v>42009.166666666664</v>
      </c>
      <c r="C4433" s="85">
        <v>4.82</v>
      </c>
    </row>
    <row r="4434" spans="2:5" x14ac:dyDescent="0.25">
      <c r="B4434" s="206">
        <v>42009.25</v>
      </c>
      <c r="C4434" s="85">
        <v>4.8499999999999996</v>
      </c>
    </row>
    <row r="4435" spans="2:5" x14ac:dyDescent="0.25">
      <c r="B4435" s="206">
        <v>42009.333333333336</v>
      </c>
      <c r="C4435" s="85">
        <v>4.8600000000000003</v>
      </c>
    </row>
    <row r="4436" spans="2:5" x14ac:dyDescent="0.25">
      <c r="B4436" s="206">
        <v>42009.416666666664</v>
      </c>
      <c r="C4436" s="85">
        <v>4.8899999999999997</v>
      </c>
    </row>
    <row r="4437" spans="2:5" x14ac:dyDescent="0.25">
      <c r="B4437" s="206">
        <v>42009.5</v>
      </c>
      <c r="C4437" s="85">
        <v>4.93</v>
      </c>
    </row>
    <row r="4438" spans="2:5" x14ac:dyDescent="0.25">
      <c r="B4438" s="206">
        <v>42009.583333333336</v>
      </c>
      <c r="C4438" s="85">
        <v>4.9400000000000004</v>
      </c>
    </row>
    <row r="4439" spans="2:5" x14ac:dyDescent="0.25">
      <c r="B4439" s="206">
        <v>42009.666666666664</v>
      </c>
      <c r="C4439" s="85">
        <v>4.95</v>
      </c>
    </row>
    <row r="4440" spans="2:5" x14ac:dyDescent="0.25">
      <c r="B4440" s="206">
        <v>42009.75</v>
      </c>
      <c r="C4440" s="85">
        <v>4.95</v>
      </c>
    </row>
    <row r="4441" spans="2:5" x14ac:dyDescent="0.25">
      <c r="B4441" s="206">
        <v>42009.833333333336</v>
      </c>
      <c r="C4441" s="85">
        <v>4.9400000000000004</v>
      </c>
    </row>
    <row r="4442" spans="2:5" x14ac:dyDescent="0.25">
      <c r="B4442" s="206">
        <v>42009.916666666664</v>
      </c>
      <c r="C4442" s="85">
        <v>4.95</v>
      </c>
    </row>
    <row r="4443" spans="2:5" x14ac:dyDescent="0.25">
      <c r="B4443" s="206">
        <v>42010</v>
      </c>
      <c r="C4443" s="85">
        <v>4.95</v>
      </c>
    </row>
    <row r="4444" spans="2:5" x14ac:dyDescent="0.25">
      <c r="B4444" s="206">
        <v>42010.083333333336</v>
      </c>
      <c r="C4444" s="85">
        <v>4.96</v>
      </c>
    </row>
    <row r="4445" spans="2:5" x14ac:dyDescent="0.25">
      <c r="B4445" s="206">
        <v>42010.166666666664</v>
      </c>
      <c r="C4445" s="85">
        <v>4.96</v>
      </c>
    </row>
    <row r="4446" spans="2:5" x14ac:dyDescent="0.25">
      <c r="B4446" s="206">
        <v>42010.25</v>
      </c>
      <c r="C4446" s="85">
        <v>4.97</v>
      </c>
    </row>
    <row r="4447" spans="2:5" x14ac:dyDescent="0.25">
      <c r="B4447" s="206">
        <v>42010.333333333336</v>
      </c>
      <c r="C4447" s="85">
        <v>4.99</v>
      </c>
      <c r="E4447" s="76">
        <v>4.99</v>
      </c>
    </row>
    <row r="4448" spans="2:5" x14ac:dyDescent="0.25">
      <c r="B4448" s="206">
        <v>42010.416666666664</v>
      </c>
      <c r="C4448" s="85">
        <v>4.99</v>
      </c>
    </row>
    <row r="4449" spans="2:3" x14ac:dyDescent="0.25">
      <c r="B4449" s="206">
        <v>42010.5</v>
      </c>
      <c r="C4449" s="85">
        <v>4.99</v>
      </c>
    </row>
    <row r="4450" spans="2:3" x14ac:dyDescent="0.25">
      <c r="B4450" s="206">
        <v>42010.583333333336</v>
      </c>
      <c r="C4450" s="85">
        <v>4.99</v>
      </c>
    </row>
    <row r="4451" spans="2:3" x14ac:dyDescent="0.25">
      <c r="B4451" s="206">
        <v>42010.666666666664</v>
      </c>
      <c r="C4451" s="85">
        <v>4.99</v>
      </c>
    </row>
    <row r="4452" spans="2:3" x14ac:dyDescent="0.25">
      <c r="B4452" s="206">
        <v>42010.75</v>
      </c>
      <c r="C4452" s="85">
        <v>4.9800000000000004</v>
      </c>
    </row>
    <row r="4453" spans="2:3" x14ac:dyDescent="0.25">
      <c r="B4453" s="206">
        <v>42010.833333333336</v>
      </c>
      <c r="C4453" s="85">
        <v>4.9800000000000004</v>
      </c>
    </row>
    <row r="4454" spans="2:3" x14ac:dyDescent="0.25">
      <c r="B4454" s="206">
        <v>42010.916666666664</v>
      </c>
      <c r="C4454" s="85">
        <v>4.96</v>
      </c>
    </row>
    <row r="4455" spans="2:3" x14ac:dyDescent="0.25">
      <c r="B4455" s="206">
        <v>42011</v>
      </c>
      <c r="C4455" s="85">
        <v>4.9400000000000004</v>
      </c>
    </row>
    <row r="4456" spans="2:3" x14ac:dyDescent="0.25">
      <c r="B4456" s="206">
        <v>42011.083333333336</v>
      </c>
      <c r="C4456" s="85">
        <v>4.9400000000000004</v>
      </c>
    </row>
    <row r="4457" spans="2:3" x14ac:dyDescent="0.25">
      <c r="B4457" s="206">
        <v>42011.166666666664</v>
      </c>
      <c r="C4457" s="85">
        <v>4.9400000000000004</v>
      </c>
    </row>
    <row r="4458" spans="2:3" x14ac:dyDescent="0.25">
      <c r="B4458" s="206">
        <v>42011.25</v>
      </c>
      <c r="C4458" s="85">
        <v>4.93</v>
      </c>
    </row>
    <row r="4459" spans="2:3" x14ac:dyDescent="0.25">
      <c r="B4459" s="206">
        <v>42011.333333333336</v>
      </c>
      <c r="C4459" s="85">
        <v>4.93</v>
      </c>
    </row>
    <row r="4460" spans="2:3" x14ac:dyDescent="0.25">
      <c r="B4460" s="206">
        <v>42011.416666666664</v>
      </c>
      <c r="C4460" s="85">
        <v>4.91</v>
      </c>
    </row>
    <row r="4461" spans="2:3" x14ac:dyDescent="0.25">
      <c r="B4461" s="206">
        <v>42011.5</v>
      </c>
      <c r="C4461" s="85">
        <v>4.9000000000000004</v>
      </c>
    </row>
    <row r="4462" spans="2:3" x14ac:dyDescent="0.25">
      <c r="B4462" s="206">
        <v>42011.583333333336</v>
      </c>
      <c r="C4462" s="85">
        <v>4.88</v>
      </c>
    </row>
    <row r="4463" spans="2:3" x14ac:dyDescent="0.25">
      <c r="B4463" s="206">
        <v>42011.666666666664</v>
      </c>
      <c r="C4463" s="85">
        <v>4.92</v>
      </c>
    </row>
    <row r="4464" spans="2:3" x14ac:dyDescent="0.25">
      <c r="B4464" s="206">
        <v>42011.75</v>
      </c>
      <c r="C4464" s="85">
        <v>4.96</v>
      </c>
    </row>
    <row r="4465" spans="2:3" x14ac:dyDescent="0.25">
      <c r="B4465" s="206">
        <v>42011.833333333336</v>
      </c>
      <c r="C4465" s="85">
        <v>4.95</v>
      </c>
    </row>
    <row r="4466" spans="2:3" x14ac:dyDescent="0.25">
      <c r="B4466" s="206">
        <v>42011.916666666664</v>
      </c>
      <c r="C4466" s="85">
        <v>4.9400000000000004</v>
      </c>
    </row>
    <row r="4467" spans="2:3" x14ac:dyDescent="0.25">
      <c r="B4467" s="206">
        <v>42012</v>
      </c>
      <c r="C4467" s="85">
        <v>4.95</v>
      </c>
    </row>
    <row r="4468" spans="2:3" x14ac:dyDescent="0.25">
      <c r="B4468" s="206">
        <v>42012.083333333336</v>
      </c>
      <c r="C4468" s="85">
        <v>4.96</v>
      </c>
    </row>
    <row r="4469" spans="2:3" x14ac:dyDescent="0.25">
      <c r="B4469" s="206">
        <v>42012.166666666664</v>
      </c>
      <c r="C4469" s="85">
        <v>4.97</v>
      </c>
    </row>
    <row r="4470" spans="2:3" x14ac:dyDescent="0.25">
      <c r="B4470" s="206">
        <v>42012.25</v>
      </c>
      <c r="C4470" s="85">
        <v>4.97</v>
      </c>
    </row>
    <row r="4471" spans="2:3" x14ac:dyDescent="0.25">
      <c r="B4471" s="206">
        <v>42012.333333333336</v>
      </c>
      <c r="C4471" s="85">
        <v>4.97</v>
      </c>
    </row>
    <row r="4472" spans="2:3" x14ac:dyDescent="0.25">
      <c r="B4472" s="206">
        <v>42012.416666666664</v>
      </c>
      <c r="C4472" s="85">
        <v>4.96</v>
      </c>
    </row>
    <row r="4473" spans="2:3" x14ac:dyDescent="0.25">
      <c r="B4473" s="206">
        <v>42012.5</v>
      </c>
      <c r="C4473" s="85">
        <v>4.96</v>
      </c>
    </row>
    <row r="4474" spans="2:3" x14ac:dyDescent="0.25">
      <c r="B4474" s="206">
        <v>42012.583333333336</v>
      </c>
      <c r="C4474" s="85">
        <v>4.95</v>
      </c>
    </row>
    <row r="4475" spans="2:3" x14ac:dyDescent="0.25">
      <c r="B4475" s="206">
        <v>42012.666666666664</v>
      </c>
      <c r="C4475" s="85">
        <v>4.95</v>
      </c>
    </row>
    <row r="4476" spans="2:3" x14ac:dyDescent="0.25">
      <c r="B4476" s="206">
        <v>42012.75</v>
      </c>
      <c r="C4476" s="85">
        <v>4.95</v>
      </c>
    </row>
    <row r="4477" spans="2:3" x14ac:dyDescent="0.25">
      <c r="B4477" s="206">
        <v>42012.833333333336</v>
      </c>
      <c r="C4477" s="85">
        <v>4.95</v>
      </c>
    </row>
    <row r="4478" spans="2:3" x14ac:dyDescent="0.25">
      <c r="B4478" s="206">
        <v>42012.916666666664</v>
      </c>
      <c r="C4478" s="85">
        <v>4.9400000000000004</v>
      </c>
    </row>
    <row r="4479" spans="2:3" x14ac:dyDescent="0.25">
      <c r="B4479" s="206">
        <v>42013</v>
      </c>
      <c r="C4479" s="85">
        <v>4.9400000000000004</v>
      </c>
    </row>
    <row r="4480" spans="2:3" x14ac:dyDescent="0.25">
      <c r="B4480" s="206">
        <v>42013.083333333336</v>
      </c>
      <c r="C4480" s="85">
        <v>4.95</v>
      </c>
    </row>
    <row r="4481" spans="2:3" x14ac:dyDescent="0.25">
      <c r="B4481" s="206">
        <v>42013.166666666664</v>
      </c>
      <c r="C4481" s="85">
        <v>4.96</v>
      </c>
    </row>
    <row r="4482" spans="2:3" x14ac:dyDescent="0.25">
      <c r="B4482" s="206">
        <v>42013.25</v>
      </c>
      <c r="C4482" s="85">
        <v>4.96</v>
      </c>
    </row>
    <row r="4483" spans="2:3" x14ac:dyDescent="0.25">
      <c r="B4483" s="206">
        <v>42013.333333333336</v>
      </c>
      <c r="C4483" s="85">
        <v>4.97</v>
      </c>
    </row>
    <row r="4484" spans="2:3" x14ac:dyDescent="0.25">
      <c r="B4484" s="206">
        <v>42013.416666666664</v>
      </c>
      <c r="C4484" s="85">
        <v>4.97</v>
      </c>
    </row>
    <row r="4485" spans="2:3" x14ac:dyDescent="0.25">
      <c r="B4485" s="206">
        <v>42013.5</v>
      </c>
      <c r="C4485" s="85">
        <v>4.97</v>
      </c>
    </row>
    <row r="4486" spans="2:3" x14ac:dyDescent="0.25">
      <c r="B4486" s="206">
        <v>42013.583333333336</v>
      </c>
      <c r="C4486" s="85">
        <v>4.96</v>
      </c>
    </row>
    <row r="4487" spans="2:3" x14ac:dyDescent="0.25">
      <c r="B4487" s="206">
        <v>42013.666666666664</v>
      </c>
      <c r="C4487" s="85">
        <v>4.96</v>
      </c>
    </row>
    <row r="4488" spans="2:3" x14ac:dyDescent="0.25">
      <c r="B4488" s="206">
        <v>42013.75</v>
      </c>
      <c r="C4488" s="85">
        <v>4.96</v>
      </c>
    </row>
    <row r="4489" spans="2:3" x14ac:dyDescent="0.25">
      <c r="B4489" s="206">
        <v>42013.833333333336</v>
      </c>
      <c r="C4489" s="85">
        <v>4.9400000000000004</v>
      </c>
    </row>
    <row r="4490" spans="2:3" x14ac:dyDescent="0.25">
      <c r="B4490" s="206">
        <v>42013.916666666664</v>
      </c>
      <c r="C4490" s="85">
        <v>4.92</v>
      </c>
    </row>
    <row r="4491" spans="2:3" x14ac:dyDescent="0.25">
      <c r="B4491" s="206">
        <v>42014</v>
      </c>
      <c r="C4491" s="85">
        <v>4.91</v>
      </c>
    </row>
    <row r="4492" spans="2:3" x14ac:dyDescent="0.25">
      <c r="B4492" s="206">
        <v>42014.083333333336</v>
      </c>
      <c r="C4492" s="85">
        <v>4.91</v>
      </c>
    </row>
    <row r="4493" spans="2:3" x14ac:dyDescent="0.25">
      <c r="B4493" s="206">
        <v>42014.166666666664</v>
      </c>
      <c r="C4493" s="85">
        <v>4.92</v>
      </c>
    </row>
    <row r="4494" spans="2:3" x14ac:dyDescent="0.25">
      <c r="B4494" s="206">
        <v>42014.25</v>
      </c>
      <c r="C4494" s="85">
        <v>4.92</v>
      </c>
    </row>
    <row r="4495" spans="2:3" x14ac:dyDescent="0.25">
      <c r="B4495" s="206">
        <v>42014.333333333336</v>
      </c>
      <c r="C4495" s="85">
        <v>4.93</v>
      </c>
    </row>
    <row r="4496" spans="2:3" x14ac:dyDescent="0.25">
      <c r="B4496" s="206">
        <v>42014.416666666664</v>
      </c>
      <c r="C4496" s="85">
        <v>4.92</v>
      </c>
    </row>
    <row r="4497" spans="2:3" x14ac:dyDescent="0.25">
      <c r="B4497" s="206">
        <v>42014.5</v>
      </c>
      <c r="C4497" s="85">
        <v>4.92</v>
      </c>
    </row>
    <row r="4498" spans="2:3" x14ac:dyDescent="0.25">
      <c r="B4498" s="206">
        <v>42014.583333333336</v>
      </c>
      <c r="C4498" s="85">
        <v>4.92</v>
      </c>
    </row>
    <row r="4499" spans="2:3" x14ac:dyDescent="0.25">
      <c r="B4499" s="206">
        <v>42014.666666666664</v>
      </c>
      <c r="C4499" s="85">
        <v>4.96</v>
      </c>
    </row>
    <row r="4500" spans="2:3" x14ac:dyDescent="0.25">
      <c r="B4500" s="206">
        <v>42014.75</v>
      </c>
      <c r="C4500" s="85">
        <v>4.97</v>
      </c>
    </row>
    <row r="4501" spans="2:3" x14ac:dyDescent="0.25">
      <c r="B4501" s="206">
        <v>42014.833333333336</v>
      </c>
      <c r="C4501" s="85">
        <v>4.9800000000000004</v>
      </c>
    </row>
    <row r="4502" spans="2:3" x14ac:dyDescent="0.25">
      <c r="B4502" s="206">
        <v>42014.916666666664</v>
      </c>
      <c r="C4502" s="85">
        <v>4.9800000000000004</v>
      </c>
    </row>
    <row r="4503" spans="2:3" x14ac:dyDescent="0.25">
      <c r="B4503" s="206">
        <v>42015</v>
      </c>
      <c r="C4503" s="85">
        <v>4.96</v>
      </c>
    </row>
    <row r="4504" spans="2:3" x14ac:dyDescent="0.25">
      <c r="B4504" s="206">
        <v>42015.083333333336</v>
      </c>
      <c r="C4504" s="85">
        <v>4.93</v>
      </c>
    </row>
    <row r="4505" spans="2:3" x14ac:dyDescent="0.25">
      <c r="B4505" s="206">
        <v>42015.166666666664</v>
      </c>
      <c r="C4505" s="85">
        <v>4.93</v>
      </c>
    </row>
    <row r="4506" spans="2:3" x14ac:dyDescent="0.25">
      <c r="B4506" s="206">
        <v>42015.25</v>
      </c>
      <c r="C4506" s="85">
        <v>4.93</v>
      </c>
    </row>
    <row r="4507" spans="2:3" x14ac:dyDescent="0.25">
      <c r="B4507" s="206">
        <v>42015.333333333336</v>
      </c>
      <c r="C4507" s="85">
        <v>4.9400000000000004</v>
      </c>
    </row>
    <row r="4508" spans="2:3" x14ac:dyDescent="0.25">
      <c r="B4508" s="206">
        <v>42015.416666666664</v>
      </c>
      <c r="C4508" s="85">
        <v>4.9400000000000004</v>
      </c>
    </row>
    <row r="4509" spans="2:3" x14ac:dyDescent="0.25">
      <c r="B4509" s="206">
        <v>42015.5</v>
      </c>
      <c r="C4509" s="85">
        <v>4.9400000000000004</v>
      </c>
    </row>
    <row r="4510" spans="2:3" x14ac:dyDescent="0.25">
      <c r="B4510" s="206">
        <v>42015.583333333336</v>
      </c>
      <c r="C4510" s="85">
        <v>4.9400000000000004</v>
      </c>
    </row>
    <row r="4511" spans="2:3" x14ac:dyDescent="0.25">
      <c r="B4511" s="206">
        <v>42015.666666666664</v>
      </c>
      <c r="C4511" s="85">
        <v>4.9400000000000004</v>
      </c>
    </row>
    <row r="4512" spans="2:3" x14ac:dyDescent="0.25">
      <c r="B4512" s="206">
        <v>42015.75</v>
      </c>
      <c r="C4512" s="85">
        <v>4.93</v>
      </c>
    </row>
    <row r="4513" spans="2:3" x14ac:dyDescent="0.25">
      <c r="B4513" s="206">
        <v>42015.833333333336</v>
      </c>
      <c r="C4513" s="85">
        <v>4.93</v>
      </c>
    </row>
    <row r="4514" spans="2:3" x14ac:dyDescent="0.25">
      <c r="B4514" s="206">
        <v>42015.916666666664</v>
      </c>
      <c r="C4514" s="85">
        <v>4.9400000000000004</v>
      </c>
    </row>
    <row r="4515" spans="2:3" x14ac:dyDescent="0.25">
      <c r="B4515" s="206">
        <v>42016</v>
      </c>
      <c r="C4515" s="85">
        <v>4.9400000000000004</v>
      </c>
    </row>
    <row r="4516" spans="2:3" x14ac:dyDescent="0.25">
      <c r="B4516" s="206">
        <v>42016.083333333336</v>
      </c>
      <c r="C4516" s="85">
        <v>4.9400000000000004</v>
      </c>
    </row>
    <row r="4517" spans="2:3" x14ac:dyDescent="0.25">
      <c r="B4517" s="206">
        <v>42016.166666666664</v>
      </c>
      <c r="C4517" s="85">
        <v>4.95</v>
      </c>
    </row>
    <row r="4518" spans="2:3" x14ac:dyDescent="0.25">
      <c r="B4518" s="206">
        <v>42016.25</v>
      </c>
      <c r="C4518" s="85">
        <v>4.96</v>
      </c>
    </row>
    <row r="4519" spans="2:3" x14ac:dyDescent="0.25">
      <c r="B4519" s="206">
        <v>42016.333333333336</v>
      </c>
      <c r="C4519" s="85">
        <v>4.96</v>
      </c>
    </row>
    <row r="4520" spans="2:3" x14ac:dyDescent="0.25">
      <c r="B4520" s="206">
        <v>42016.416666666664</v>
      </c>
      <c r="C4520" s="85">
        <v>4.95</v>
      </c>
    </row>
    <row r="4521" spans="2:3" x14ac:dyDescent="0.25">
      <c r="B4521" s="206">
        <v>42016.5</v>
      </c>
      <c r="C4521" s="85">
        <v>4.93</v>
      </c>
    </row>
    <row r="4522" spans="2:3" x14ac:dyDescent="0.25">
      <c r="B4522" s="206">
        <v>42016.583333333336</v>
      </c>
      <c r="C4522" s="85">
        <v>4.9000000000000004</v>
      </c>
    </row>
    <row r="4523" spans="2:3" x14ac:dyDescent="0.25">
      <c r="B4523" s="206">
        <v>42016.666666666664</v>
      </c>
      <c r="C4523" s="85">
        <v>4.87</v>
      </c>
    </row>
    <row r="4524" spans="2:3" x14ac:dyDescent="0.25">
      <c r="B4524" s="206">
        <v>42016.75</v>
      </c>
      <c r="C4524" s="85">
        <v>4.8600000000000003</v>
      </c>
    </row>
    <row r="4525" spans="2:3" x14ac:dyDescent="0.25">
      <c r="B4525" s="206">
        <v>42016.833333333336</v>
      </c>
      <c r="C4525" s="85">
        <v>4.8600000000000003</v>
      </c>
    </row>
    <row r="4526" spans="2:3" x14ac:dyDescent="0.25">
      <c r="B4526" s="206">
        <v>42016.916666666664</v>
      </c>
      <c r="C4526" s="85">
        <v>4.8499999999999996</v>
      </c>
    </row>
    <row r="4527" spans="2:3" x14ac:dyDescent="0.25">
      <c r="B4527" s="206">
        <v>42017</v>
      </c>
      <c r="C4527" s="85">
        <v>4.8499999999999996</v>
      </c>
    </row>
    <row r="4528" spans="2:3" x14ac:dyDescent="0.25">
      <c r="B4528" s="206">
        <v>42017.083333333336</v>
      </c>
      <c r="C4528" s="85">
        <v>4.8499999999999996</v>
      </c>
    </row>
    <row r="4529" spans="2:4" x14ac:dyDescent="0.25">
      <c r="B4529" s="206">
        <v>42017.166666666664</v>
      </c>
      <c r="C4529" s="85">
        <v>4.8499999999999996</v>
      </c>
    </row>
    <row r="4530" spans="2:4" x14ac:dyDescent="0.25">
      <c r="B4530" s="206">
        <v>42017.25</v>
      </c>
      <c r="C4530" s="85">
        <v>4.8499999999999996</v>
      </c>
    </row>
    <row r="4531" spans="2:4" x14ac:dyDescent="0.25">
      <c r="B4531" s="206">
        <v>42017.333333333336</v>
      </c>
      <c r="C4531" s="85">
        <v>4.8499999999999996</v>
      </c>
    </row>
    <row r="4532" spans="2:4" x14ac:dyDescent="0.25">
      <c r="B4532" s="206">
        <v>42017.416666666664</v>
      </c>
      <c r="C4532" s="85">
        <v>4.8499999999999996</v>
      </c>
    </row>
    <row r="4533" spans="2:4" x14ac:dyDescent="0.25">
      <c r="B4533" s="206">
        <v>42017.5</v>
      </c>
      <c r="C4533" s="85">
        <v>4.84</v>
      </c>
    </row>
    <row r="4534" spans="2:4" x14ac:dyDescent="0.25">
      <c r="B4534" s="206">
        <v>42017.583333333336</v>
      </c>
      <c r="C4534" s="85">
        <v>4.83</v>
      </c>
    </row>
    <row r="4535" spans="2:4" x14ac:dyDescent="0.25">
      <c r="B4535" s="206">
        <v>42017.666666666664</v>
      </c>
      <c r="C4535" s="85">
        <v>4.82</v>
      </c>
    </row>
    <row r="4536" spans="2:4" x14ac:dyDescent="0.25">
      <c r="B4536" s="206">
        <v>42017.75</v>
      </c>
      <c r="C4536" s="85">
        <v>4.8099999999999996</v>
      </c>
    </row>
    <row r="4537" spans="2:4" x14ac:dyDescent="0.25">
      <c r="B4537" s="206">
        <v>42017.833333333336</v>
      </c>
      <c r="C4537" s="85">
        <v>4.8</v>
      </c>
      <c r="D4537" s="76">
        <v>4.8</v>
      </c>
    </row>
    <row r="4538" spans="2:4" x14ac:dyDescent="0.25">
      <c r="B4538" s="206">
        <v>42017.916666666664</v>
      </c>
      <c r="C4538" s="85">
        <v>4.8</v>
      </c>
    </row>
    <row r="4539" spans="2:4" x14ac:dyDescent="0.25">
      <c r="B4539" s="206">
        <v>42018</v>
      </c>
      <c r="C4539" s="85">
        <v>4.8</v>
      </c>
    </row>
    <row r="4540" spans="2:4" x14ac:dyDescent="0.25">
      <c r="B4540" s="206">
        <v>42018.083333333336</v>
      </c>
      <c r="C4540" s="85">
        <v>4.8099999999999996</v>
      </c>
    </row>
    <row r="4541" spans="2:4" x14ac:dyDescent="0.25">
      <c r="B4541" s="206">
        <v>42018.166666666664</v>
      </c>
      <c r="C4541" s="85">
        <v>4.8099999999999996</v>
      </c>
    </row>
    <row r="4542" spans="2:4" x14ac:dyDescent="0.25">
      <c r="B4542" s="206">
        <v>42018.25</v>
      </c>
      <c r="C4542" s="85">
        <v>4.82</v>
      </c>
    </row>
    <row r="4543" spans="2:4" x14ac:dyDescent="0.25">
      <c r="B4543" s="206">
        <v>42018.333333333336</v>
      </c>
      <c r="C4543" s="85">
        <v>4.82</v>
      </c>
    </row>
    <row r="4544" spans="2:4" x14ac:dyDescent="0.25">
      <c r="B4544" s="206">
        <v>42018.416666666664</v>
      </c>
      <c r="C4544" s="85">
        <v>4.82</v>
      </c>
    </row>
    <row r="4545" spans="2:3" x14ac:dyDescent="0.25">
      <c r="B4545" s="206">
        <v>42018.5</v>
      </c>
      <c r="C4545" s="85">
        <v>4.82</v>
      </c>
    </row>
    <row r="4546" spans="2:3" x14ac:dyDescent="0.25">
      <c r="B4546" s="206">
        <v>42018.583333333336</v>
      </c>
      <c r="C4546" s="85">
        <v>4.83</v>
      </c>
    </row>
    <row r="4547" spans="2:3" x14ac:dyDescent="0.25">
      <c r="B4547" s="206">
        <v>42018.666666666664</v>
      </c>
      <c r="C4547" s="85">
        <v>4.83</v>
      </c>
    </row>
    <row r="4548" spans="2:3" x14ac:dyDescent="0.25">
      <c r="B4548" s="206">
        <v>42018.75</v>
      </c>
      <c r="C4548" s="85">
        <v>4.83</v>
      </c>
    </row>
    <row r="4549" spans="2:3" x14ac:dyDescent="0.25">
      <c r="B4549" s="206">
        <v>42018.833333333336</v>
      </c>
      <c r="C4549" s="85">
        <v>4.82</v>
      </c>
    </row>
    <row r="4550" spans="2:3" x14ac:dyDescent="0.25">
      <c r="B4550" s="206">
        <v>42018.916666666664</v>
      </c>
      <c r="C4550" s="85">
        <v>4.82</v>
      </c>
    </row>
    <row r="4551" spans="2:3" x14ac:dyDescent="0.25">
      <c r="B4551" s="206">
        <v>42019</v>
      </c>
      <c r="C4551" s="85">
        <v>4.82</v>
      </c>
    </row>
    <row r="4552" spans="2:3" x14ac:dyDescent="0.25">
      <c r="B4552" s="206">
        <v>42019.083333333336</v>
      </c>
      <c r="C4552" s="85">
        <v>4.82</v>
      </c>
    </row>
    <row r="4553" spans="2:3" x14ac:dyDescent="0.25">
      <c r="B4553" s="206">
        <v>42019.166666666664</v>
      </c>
      <c r="C4553" s="85">
        <v>4.83</v>
      </c>
    </row>
    <row r="4554" spans="2:3" x14ac:dyDescent="0.25">
      <c r="B4554" s="206">
        <v>42019.25</v>
      </c>
      <c r="C4554" s="85">
        <v>4.84</v>
      </c>
    </row>
    <row r="4555" spans="2:3" x14ac:dyDescent="0.25">
      <c r="B4555" s="206">
        <v>42019.333333333336</v>
      </c>
      <c r="C4555" s="85">
        <v>4.8499999999999996</v>
      </c>
    </row>
    <row r="4556" spans="2:3" x14ac:dyDescent="0.25">
      <c r="B4556" s="206">
        <v>42019.416666666664</v>
      </c>
      <c r="C4556" s="85">
        <v>4.8499999999999996</v>
      </c>
    </row>
    <row r="4557" spans="2:3" x14ac:dyDescent="0.25">
      <c r="B4557" s="206">
        <v>42019.5</v>
      </c>
      <c r="C4557" s="85">
        <v>4.8499999999999996</v>
      </c>
    </row>
    <row r="4558" spans="2:3" x14ac:dyDescent="0.25">
      <c r="B4558" s="206">
        <v>42019.583333333336</v>
      </c>
      <c r="C4558" s="85">
        <v>4.8600000000000003</v>
      </c>
    </row>
    <row r="4559" spans="2:3" x14ac:dyDescent="0.25">
      <c r="B4559" s="206">
        <v>42019.666666666664</v>
      </c>
      <c r="C4559" s="85">
        <v>4.87</v>
      </c>
    </row>
    <row r="4560" spans="2:3" x14ac:dyDescent="0.25">
      <c r="B4560" s="206">
        <v>42019.75</v>
      </c>
      <c r="C4560" s="85">
        <v>4.88</v>
      </c>
    </row>
    <row r="4561" spans="2:5" x14ac:dyDescent="0.25">
      <c r="B4561" s="206">
        <v>42019.833333333336</v>
      </c>
      <c r="C4561" s="85">
        <v>4.88</v>
      </c>
    </row>
    <row r="4562" spans="2:5" x14ac:dyDescent="0.25">
      <c r="B4562" s="206">
        <v>42019.916666666664</v>
      </c>
      <c r="C4562" s="85">
        <v>4.88</v>
      </c>
    </row>
    <row r="4563" spans="2:5" x14ac:dyDescent="0.25">
      <c r="B4563" s="206">
        <v>42020</v>
      </c>
      <c r="C4563" s="85">
        <v>4.88</v>
      </c>
    </row>
    <row r="4564" spans="2:5" x14ac:dyDescent="0.25">
      <c r="B4564" s="206">
        <v>42020.083333333336</v>
      </c>
      <c r="C4564" s="85">
        <v>4.9000000000000004</v>
      </c>
    </row>
    <row r="4565" spans="2:5" x14ac:dyDescent="0.25">
      <c r="B4565" s="206">
        <v>42020.166666666664</v>
      </c>
      <c r="C4565" s="85">
        <v>4.92</v>
      </c>
    </row>
    <row r="4566" spans="2:5" x14ac:dyDescent="0.25">
      <c r="B4566" s="206">
        <v>42020.25</v>
      </c>
      <c r="C4566" s="85">
        <v>4.9400000000000004</v>
      </c>
    </row>
    <row r="4567" spans="2:5" x14ac:dyDescent="0.25">
      <c r="B4567" s="206">
        <v>42020.333333333336</v>
      </c>
      <c r="C4567" s="85">
        <v>4.95</v>
      </c>
    </row>
    <row r="4568" spans="2:5" x14ac:dyDescent="0.25">
      <c r="B4568" s="206">
        <v>42020.416666666664</v>
      </c>
      <c r="C4568" s="85">
        <v>4.9400000000000004</v>
      </c>
    </row>
    <row r="4569" spans="2:5" x14ac:dyDescent="0.25">
      <c r="B4569" s="206">
        <v>42020.5</v>
      </c>
      <c r="C4569" s="85">
        <v>4.9400000000000004</v>
      </c>
    </row>
    <row r="4570" spans="2:5" x14ac:dyDescent="0.25">
      <c r="B4570" s="206">
        <v>42020.583333333336</v>
      </c>
      <c r="C4570" s="85">
        <v>4.9400000000000004</v>
      </c>
    </row>
    <row r="4571" spans="2:5" x14ac:dyDescent="0.25">
      <c r="B4571" s="206">
        <v>42020.666666666664</v>
      </c>
      <c r="C4571" s="85">
        <v>5.67</v>
      </c>
      <c r="E4571" s="76">
        <v>5.67</v>
      </c>
    </row>
    <row r="4572" spans="2:5" x14ac:dyDescent="0.25">
      <c r="B4572" s="206">
        <v>42020.75</v>
      </c>
      <c r="C4572" s="85">
        <v>5.64</v>
      </c>
    </row>
    <row r="4573" spans="2:5" x14ac:dyDescent="0.25">
      <c r="B4573" s="206">
        <v>42020.833333333336</v>
      </c>
      <c r="C4573" s="85">
        <v>5.62</v>
      </c>
    </row>
    <row r="4574" spans="2:5" x14ac:dyDescent="0.25">
      <c r="B4574" s="206">
        <v>42020.916666666664</v>
      </c>
      <c r="C4574" s="85">
        <v>5.59</v>
      </c>
    </row>
    <row r="4575" spans="2:5" x14ac:dyDescent="0.25">
      <c r="B4575" s="206">
        <v>42021</v>
      </c>
      <c r="C4575" s="85">
        <v>5.54</v>
      </c>
    </row>
    <row r="4576" spans="2:5" x14ac:dyDescent="0.25">
      <c r="B4576" s="206">
        <v>42021.083333333336</v>
      </c>
      <c r="C4576" s="85">
        <v>5.59</v>
      </c>
    </row>
    <row r="4577" spans="2:3" x14ac:dyDescent="0.25">
      <c r="B4577" s="206">
        <v>42021.166666666664</v>
      </c>
      <c r="C4577" s="85">
        <v>5.6</v>
      </c>
    </row>
    <row r="4578" spans="2:3" x14ac:dyDescent="0.25">
      <c r="B4578" s="206">
        <v>42021.25</v>
      </c>
      <c r="C4578" s="85">
        <v>5.62</v>
      </c>
    </row>
    <row r="4579" spans="2:3" x14ac:dyDescent="0.25">
      <c r="B4579" s="206">
        <v>42021.333333333336</v>
      </c>
      <c r="C4579" s="85">
        <v>5.61</v>
      </c>
    </row>
    <row r="4580" spans="2:3" x14ac:dyDescent="0.25">
      <c r="B4580" s="206">
        <v>42021.416666666664</v>
      </c>
      <c r="C4580" s="85">
        <v>5.61</v>
      </c>
    </row>
    <row r="4581" spans="2:3" x14ac:dyDescent="0.25">
      <c r="B4581" s="206">
        <v>42021.5</v>
      </c>
      <c r="C4581" s="85">
        <v>5.6</v>
      </c>
    </row>
    <row r="4582" spans="2:3" x14ac:dyDescent="0.25">
      <c r="B4582" s="206">
        <v>42021.583333333336</v>
      </c>
      <c r="C4582" s="85">
        <v>5.59</v>
      </c>
    </row>
    <row r="4583" spans="2:3" x14ac:dyDescent="0.25">
      <c r="B4583" s="206">
        <v>42021.666666666664</v>
      </c>
      <c r="C4583" s="85">
        <v>5.59</v>
      </c>
    </row>
    <row r="4584" spans="2:3" x14ac:dyDescent="0.25">
      <c r="B4584" s="206">
        <v>42021.75</v>
      </c>
      <c r="C4584" s="85">
        <v>5.58</v>
      </c>
    </row>
    <row r="4585" spans="2:3" x14ac:dyDescent="0.25">
      <c r="B4585" s="206">
        <v>42021.833333333336</v>
      </c>
      <c r="C4585" s="85">
        <v>5.58</v>
      </c>
    </row>
    <row r="4586" spans="2:3" x14ac:dyDescent="0.25">
      <c r="B4586" s="206">
        <v>42021.916666666664</v>
      </c>
      <c r="C4586" s="85">
        <v>5.56</v>
      </c>
    </row>
    <row r="4587" spans="2:3" x14ac:dyDescent="0.25">
      <c r="B4587" s="206">
        <v>42022</v>
      </c>
      <c r="C4587" s="85">
        <v>5.55</v>
      </c>
    </row>
    <row r="4588" spans="2:3" x14ac:dyDescent="0.25">
      <c r="B4588" s="206">
        <v>42022.083333333336</v>
      </c>
      <c r="C4588" s="85">
        <v>5.55</v>
      </c>
    </row>
    <row r="4589" spans="2:3" x14ac:dyDescent="0.25">
      <c r="B4589" s="206">
        <v>42022.166666666664</v>
      </c>
      <c r="C4589" s="85">
        <v>5.56</v>
      </c>
    </row>
    <row r="4590" spans="2:3" x14ac:dyDescent="0.25">
      <c r="B4590" s="206">
        <v>42022.25</v>
      </c>
      <c r="C4590" s="85">
        <v>5.56</v>
      </c>
    </row>
    <row r="4591" spans="2:3" x14ac:dyDescent="0.25">
      <c r="B4591" s="206">
        <v>42022.333333333336</v>
      </c>
      <c r="C4591" s="85">
        <v>5.56</v>
      </c>
    </row>
    <row r="4592" spans="2:3" x14ac:dyDescent="0.25">
      <c r="B4592" s="206">
        <v>42022.416666666664</v>
      </c>
      <c r="C4592" s="85">
        <v>5.56</v>
      </c>
    </row>
    <row r="4593" spans="2:3" x14ac:dyDescent="0.25">
      <c r="B4593" s="206">
        <v>42022.5</v>
      </c>
      <c r="C4593" s="85">
        <v>5.56</v>
      </c>
    </row>
    <row r="4594" spans="2:3" x14ac:dyDescent="0.25">
      <c r="B4594" s="206">
        <v>42022.583333333336</v>
      </c>
      <c r="C4594" s="85">
        <v>5.58</v>
      </c>
    </row>
    <row r="4595" spans="2:3" x14ac:dyDescent="0.25">
      <c r="B4595" s="206">
        <v>42022.666666666664</v>
      </c>
      <c r="C4595" s="85">
        <v>5.59</v>
      </c>
    </row>
    <row r="4596" spans="2:3" x14ac:dyDescent="0.25">
      <c r="B4596" s="206">
        <v>42022.75</v>
      </c>
      <c r="C4596" s="85">
        <v>5.59</v>
      </c>
    </row>
    <row r="4597" spans="2:3" x14ac:dyDescent="0.25">
      <c r="B4597" s="206">
        <v>42022.833333333336</v>
      </c>
      <c r="C4597" s="85">
        <v>5.58</v>
      </c>
    </row>
    <row r="4598" spans="2:3" x14ac:dyDescent="0.25">
      <c r="B4598" s="206">
        <v>42022.916666666664</v>
      </c>
      <c r="C4598" s="85">
        <v>5.58</v>
      </c>
    </row>
    <row r="4599" spans="2:3" x14ac:dyDescent="0.25">
      <c r="B4599" s="206">
        <v>42023</v>
      </c>
      <c r="C4599" s="85">
        <v>5.58</v>
      </c>
    </row>
    <row r="4600" spans="2:3" x14ac:dyDescent="0.25">
      <c r="B4600" s="206">
        <v>42023.083333333336</v>
      </c>
      <c r="C4600" s="85">
        <v>5.58</v>
      </c>
    </row>
    <row r="4601" spans="2:3" x14ac:dyDescent="0.25">
      <c r="B4601" s="206">
        <v>42023.166666666664</v>
      </c>
      <c r="C4601" s="85">
        <v>5.58</v>
      </c>
    </row>
    <row r="4602" spans="2:3" x14ac:dyDescent="0.25">
      <c r="B4602" s="206">
        <v>42023.25</v>
      </c>
      <c r="C4602" s="85">
        <v>5.59</v>
      </c>
    </row>
    <row r="4603" spans="2:3" x14ac:dyDescent="0.25">
      <c r="B4603" s="206">
        <v>42023.333333333336</v>
      </c>
      <c r="C4603" s="85">
        <v>5.59</v>
      </c>
    </row>
    <row r="4604" spans="2:3" x14ac:dyDescent="0.25">
      <c r="B4604" s="206">
        <v>42023.416666666664</v>
      </c>
      <c r="C4604" s="85">
        <v>5.59</v>
      </c>
    </row>
    <row r="4605" spans="2:3" x14ac:dyDescent="0.25">
      <c r="B4605" s="206">
        <v>42023.5</v>
      </c>
      <c r="C4605" s="85">
        <v>5.57</v>
      </c>
    </row>
    <row r="4606" spans="2:3" x14ac:dyDescent="0.25">
      <c r="B4606" s="206">
        <v>42023.583333333336</v>
      </c>
      <c r="C4606" s="85">
        <v>5.56</v>
      </c>
    </row>
    <row r="4607" spans="2:3" x14ac:dyDescent="0.25">
      <c r="B4607" s="206">
        <v>42023.666666666664</v>
      </c>
      <c r="C4607" s="85">
        <v>5.55</v>
      </c>
    </row>
    <row r="4608" spans="2:3" x14ac:dyDescent="0.25">
      <c r="B4608" s="206">
        <v>42023.75</v>
      </c>
      <c r="C4608" s="85">
        <v>5.54</v>
      </c>
    </row>
    <row r="4609" spans="2:3" x14ac:dyDescent="0.25">
      <c r="B4609" s="206">
        <v>42023.833333333336</v>
      </c>
      <c r="C4609" s="85">
        <v>5.54</v>
      </c>
    </row>
    <row r="4610" spans="2:3" x14ac:dyDescent="0.25">
      <c r="B4610" s="206">
        <v>42023.916666666664</v>
      </c>
      <c r="C4610" s="85">
        <v>5.54</v>
      </c>
    </row>
    <row r="4611" spans="2:3" x14ac:dyDescent="0.25">
      <c r="B4611" s="206">
        <v>42024</v>
      </c>
      <c r="C4611" s="85">
        <v>5.55</v>
      </c>
    </row>
    <row r="4612" spans="2:3" x14ac:dyDescent="0.25">
      <c r="B4612" s="206">
        <v>42024.083333333336</v>
      </c>
      <c r="C4612" s="85">
        <v>5.57</v>
      </c>
    </row>
    <row r="4613" spans="2:3" x14ac:dyDescent="0.25">
      <c r="B4613" s="206">
        <v>42024.166666666664</v>
      </c>
      <c r="C4613" s="85">
        <v>5.58</v>
      </c>
    </row>
    <row r="4614" spans="2:3" x14ac:dyDescent="0.25">
      <c r="B4614" s="206">
        <v>42024.25</v>
      </c>
      <c r="C4614" s="85">
        <v>5.59</v>
      </c>
    </row>
    <row r="4615" spans="2:3" x14ac:dyDescent="0.25">
      <c r="B4615" s="206">
        <v>42024.333333333336</v>
      </c>
      <c r="C4615" s="85">
        <v>5.59</v>
      </c>
    </row>
    <row r="4616" spans="2:3" x14ac:dyDescent="0.25">
      <c r="B4616" s="206">
        <v>42024.416666666664</v>
      </c>
      <c r="C4616" s="85">
        <v>5.59</v>
      </c>
    </row>
    <row r="4617" spans="2:3" x14ac:dyDescent="0.25">
      <c r="B4617" s="206">
        <v>42024.5</v>
      </c>
      <c r="C4617" s="85">
        <v>5.58</v>
      </c>
    </row>
    <row r="4618" spans="2:3" x14ac:dyDescent="0.25">
      <c r="B4618" s="206">
        <v>42024.583333333336</v>
      </c>
      <c r="C4618" s="85">
        <v>5.58</v>
      </c>
    </row>
    <row r="4619" spans="2:3" x14ac:dyDescent="0.25">
      <c r="B4619" s="206">
        <v>42024.666666666664</v>
      </c>
      <c r="C4619" s="85">
        <v>4.95</v>
      </c>
    </row>
    <row r="4620" spans="2:3" x14ac:dyDescent="0.25">
      <c r="B4620" s="206">
        <v>42024.75</v>
      </c>
      <c r="C4620" s="85">
        <v>4.95</v>
      </c>
    </row>
    <row r="4621" spans="2:3" x14ac:dyDescent="0.25">
      <c r="B4621" s="206">
        <v>42024.833333333336</v>
      </c>
      <c r="C4621" s="85">
        <v>4.95</v>
      </c>
    </row>
    <row r="4622" spans="2:3" x14ac:dyDescent="0.25">
      <c r="B4622" s="206">
        <v>42024.916666666664</v>
      </c>
      <c r="C4622" s="85">
        <v>4.96</v>
      </c>
    </row>
    <row r="4623" spans="2:3" x14ac:dyDescent="0.25">
      <c r="B4623" s="206">
        <v>42025</v>
      </c>
      <c r="C4623" s="85">
        <v>4.95</v>
      </c>
    </row>
    <row r="4624" spans="2:3" x14ac:dyDescent="0.25">
      <c r="B4624" s="206">
        <v>42025.083333333336</v>
      </c>
      <c r="C4624" s="85">
        <v>4.96</v>
      </c>
    </row>
    <row r="4625" spans="2:3" x14ac:dyDescent="0.25">
      <c r="B4625" s="206">
        <v>42025.166666666664</v>
      </c>
      <c r="C4625" s="85">
        <v>4.96</v>
      </c>
    </row>
    <row r="4626" spans="2:3" x14ac:dyDescent="0.25">
      <c r="B4626" s="206">
        <v>42025.25</v>
      </c>
      <c r="C4626" s="85">
        <v>4.97</v>
      </c>
    </row>
    <row r="4627" spans="2:3" x14ac:dyDescent="0.25">
      <c r="B4627" s="206">
        <v>42025.333333333336</v>
      </c>
      <c r="C4627" s="85">
        <v>4.97</v>
      </c>
    </row>
    <row r="4628" spans="2:3" x14ac:dyDescent="0.25">
      <c r="B4628" s="206">
        <v>42025.416666666664</v>
      </c>
      <c r="C4628" s="85">
        <v>4.97</v>
      </c>
    </row>
    <row r="4629" spans="2:3" x14ac:dyDescent="0.25">
      <c r="B4629" s="206">
        <v>42025.5</v>
      </c>
      <c r="C4629" s="85">
        <v>4.97</v>
      </c>
    </row>
    <row r="4630" spans="2:3" x14ac:dyDescent="0.25">
      <c r="B4630" s="206">
        <v>42025.583333333336</v>
      </c>
      <c r="C4630" s="85">
        <v>4.97</v>
      </c>
    </row>
    <row r="4631" spans="2:3" x14ac:dyDescent="0.25">
      <c r="B4631" s="206">
        <v>42025.666666666664</v>
      </c>
      <c r="C4631" s="85">
        <v>4.97</v>
      </c>
    </row>
    <row r="4632" spans="2:3" x14ac:dyDescent="0.25">
      <c r="B4632" s="206">
        <v>42025.75</v>
      </c>
      <c r="C4632" s="85">
        <v>4.9800000000000004</v>
      </c>
    </row>
    <row r="4633" spans="2:3" x14ac:dyDescent="0.25">
      <c r="B4633" s="206">
        <v>42025.833333333336</v>
      </c>
      <c r="C4633" s="85">
        <v>4.9800000000000004</v>
      </c>
    </row>
    <row r="4634" spans="2:3" x14ac:dyDescent="0.25">
      <c r="B4634" s="206">
        <v>42025.916666666664</v>
      </c>
      <c r="C4634" s="85">
        <v>4.9800000000000004</v>
      </c>
    </row>
    <row r="4635" spans="2:3" x14ac:dyDescent="0.25">
      <c r="B4635" s="206">
        <v>42026</v>
      </c>
      <c r="C4635" s="85">
        <v>4.9800000000000004</v>
      </c>
    </row>
    <row r="4636" spans="2:3" x14ac:dyDescent="0.25">
      <c r="B4636" s="206">
        <v>42026.083333333336</v>
      </c>
      <c r="C4636" s="85">
        <v>4.99</v>
      </c>
    </row>
    <row r="4637" spans="2:3" x14ac:dyDescent="0.25">
      <c r="B4637" s="206">
        <v>42026.166666666664</v>
      </c>
      <c r="C4637" s="85">
        <v>4.99</v>
      </c>
    </row>
    <row r="4638" spans="2:3" x14ac:dyDescent="0.25">
      <c r="B4638" s="206">
        <v>42026.25</v>
      </c>
      <c r="C4638" s="85">
        <v>4.99</v>
      </c>
    </row>
    <row r="4639" spans="2:3" x14ac:dyDescent="0.25">
      <c r="B4639" s="206">
        <v>42026.333333333336</v>
      </c>
      <c r="C4639" s="85">
        <v>4.99</v>
      </c>
    </row>
    <row r="4640" spans="2:3" x14ac:dyDescent="0.25">
      <c r="B4640" s="206">
        <v>42026.416666666664</v>
      </c>
      <c r="C4640" s="85">
        <v>4.97</v>
      </c>
    </row>
    <row r="4641" spans="2:5" x14ac:dyDescent="0.25">
      <c r="B4641" s="206">
        <v>42026.5</v>
      </c>
      <c r="C4641" s="85">
        <v>4.97</v>
      </c>
    </row>
    <row r="4642" spans="2:5" x14ac:dyDescent="0.25">
      <c r="B4642" s="206">
        <v>42026.583333333336</v>
      </c>
      <c r="C4642" s="85">
        <v>4.95</v>
      </c>
    </row>
    <row r="4643" spans="2:5" x14ac:dyDescent="0.25">
      <c r="B4643" s="206">
        <v>42026.666666666664</v>
      </c>
      <c r="C4643" s="85">
        <v>4.9400000000000004</v>
      </c>
    </row>
    <row r="4644" spans="2:5" x14ac:dyDescent="0.25">
      <c r="B4644" s="206">
        <v>42026.75</v>
      </c>
      <c r="C4644" s="85">
        <v>4.95</v>
      </c>
    </row>
    <row r="4645" spans="2:5" x14ac:dyDescent="0.25">
      <c r="B4645" s="206">
        <v>42026.833333333336</v>
      </c>
      <c r="C4645" s="85">
        <v>4.9400000000000004</v>
      </c>
    </row>
    <row r="4646" spans="2:5" x14ac:dyDescent="0.25">
      <c r="B4646" s="206">
        <v>42026.916666666664</v>
      </c>
      <c r="C4646" s="85">
        <v>4.9400000000000004</v>
      </c>
    </row>
    <row r="4647" spans="2:5" x14ac:dyDescent="0.25">
      <c r="B4647" s="206">
        <v>42027</v>
      </c>
      <c r="C4647" s="85">
        <v>4.9400000000000004</v>
      </c>
    </row>
    <row r="4648" spans="2:5" x14ac:dyDescent="0.25">
      <c r="B4648" s="206">
        <v>42027.083333333336</v>
      </c>
      <c r="C4648" s="85">
        <v>4.9400000000000004</v>
      </c>
    </row>
    <row r="4649" spans="2:5" x14ac:dyDescent="0.25">
      <c r="B4649" s="206">
        <v>42027.166666666664</v>
      </c>
      <c r="C4649" s="85">
        <v>4.9400000000000004</v>
      </c>
    </row>
    <row r="4650" spans="2:5" x14ac:dyDescent="0.25">
      <c r="B4650" s="206">
        <v>42027.25</v>
      </c>
      <c r="C4650" s="85">
        <v>4.9400000000000004</v>
      </c>
    </row>
    <row r="4651" spans="2:5" x14ac:dyDescent="0.25">
      <c r="B4651" s="206">
        <v>42027.333333333336</v>
      </c>
      <c r="C4651" s="85">
        <v>4.95</v>
      </c>
    </row>
    <row r="4652" spans="2:5" x14ac:dyDescent="0.25">
      <c r="B4652" s="206">
        <v>42027.416666666664</v>
      </c>
      <c r="C4652" s="85">
        <v>4.92</v>
      </c>
      <c r="D4652" s="76">
        <v>4.92</v>
      </c>
    </row>
    <row r="4653" spans="2:5" x14ac:dyDescent="0.25">
      <c r="B4653" s="206">
        <v>42027.5</v>
      </c>
      <c r="C4653" s="85">
        <v>5.35</v>
      </c>
    </row>
    <row r="4654" spans="2:5" x14ac:dyDescent="0.25">
      <c r="B4654" s="206">
        <v>42027.583333333336</v>
      </c>
      <c r="C4654" s="85">
        <v>5.67</v>
      </c>
      <c r="E4654" s="76">
        <v>5.67</v>
      </c>
    </row>
    <row r="4655" spans="2:5" x14ac:dyDescent="0.25">
      <c r="B4655" s="206">
        <v>42027.666666666664</v>
      </c>
      <c r="C4655" s="85">
        <v>5.64</v>
      </c>
    </row>
    <row r="4656" spans="2:5" x14ac:dyDescent="0.25">
      <c r="B4656" s="206">
        <v>42027.75</v>
      </c>
      <c r="C4656" s="85">
        <v>5.62</v>
      </c>
    </row>
    <row r="4657" spans="2:3" x14ac:dyDescent="0.25">
      <c r="B4657" s="206">
        <v>42027.833333333336</v>
      </c>
      <c r="C4657" s="85">
        <v>5.61</v>
      </c>
    </row>
    <row r="4658" spans="2:3" x14ac:dyDescent="0.25">
      <c r="B4658" s="206">
        <v>42027.916666666664</v>
      </c>
      <c r="C4658" s="85">
        <v>5.59</v>
      </c>
    </row>
    <row r="4659" spans="2:3" x14ac:dyDescent="0.25">
      <c r="B4659" s="206">
        <v>42028</v>
      </c>
      <c r="C4659" s="85">
        <v>5.58</v>
      </c>
    </row>
    <row r="4660" spans="2:3" x14ac:dyDescent="0.25">
      <c r="B4660" s="206">
        <v>42028.083333333336</v>
      </c>
      <c r="C4660" s="85">
        <v>5.57</v>
      </c>
    </row>
    <row r="4661" spans="2:3" x14ac:dyDescent="0.25">
      <c r="B4661" s="206">
        <v>42028.166666666664</v>
      </c>
      <c r="C4661" s="85">
        <v>5.56</v>
      </c>
    </row>
    <row r="4662" spans="2:3" x14ac:dyDescent="0.25">
      <c r="B4662" s="206">
        <v>42028.25</v>
      </c>
      <c r="C4662" s="85">
        <v>5.55</v>
      </c>
    </row>
    <row r="4663" spans="2:3" x14ac:dyDescent="0.25">
      <c r="B4663" s="206">
        <v>42028.333333333336</v>
      </c>
      <c r="C4663" s="85">
        <v>5.54</v>
      </c>
    </row>
    <row r="4664" spans="2:3" x14ac:dyDescent="0.25">
      <c r="B4664" s="206">
        <v>42028.416666666664</v>
      </c>
      <c r="C4664" s="85">
        <v>5.54</v>
      </c>
    </row>
    <row r="4665" spans="2:3" x14ac:dyDescent="0.25">
      <c r="B4665" s="206">
        <v>42028.5</v>
      </c>
      <c r="C4665" s="85">
        <v>5.54</v>
      </c>
    </row>
    <row r="4666" spans="2:3" x14ac:dyDescent="0.25">
      <c r="B4666" s="206">
        <v>42028.583333333336</v>
      </c>
      <c r="C4666" s="85">
        <v>5.54</v>
      </c>
    </row>
    <row r="4667" spans="2:3" x14ac:dyDescent="0.25">
      <c r="B4667" s="206">
        <v>42028.666666666664</v>
      </c>
      <c r="C4667" s="85">
        <v>5.54</v>
      </c>
    </row>
    <row r="4668" spans="2:3" x14ac:dyDescent="0.25">
      <c r="B4668" s="206">
        <v>42028.75</v>
      </c>
      <c r="C4668" s="85">
        <v>5.54</v>
      </c>
    </row>
    <row r="4669" spans="2:3" x14ac:dyDescent="0.25">
      <c r="B4669" s="206">
        <v>42028.833333333336</v>
      </c>
      <c r="C4669" s="85">
        <v>5.54</v>
      </c>
    </row>
    <row r="4670" spans="2:3" x14ac:dyDescent="0.25">
      <c r="B4670" s="206">
        <v>42028.916666666664</v>
      </c>
      <c r="C4670" s="85">
        <v>5.54</v>
      </c>
    </row>
    <row r="4671" spans="2:3" x14ac:dyDescent="0.25">
      <c r="B4671" s="206">
        <v>42029</v>
      </c>
      <c r="C4671" s="85">
        <v>5.54</v>
      </c>
    </row>
    <row r="4672" spans="2:3" x14ac:dyDescent="0.25">
      <c r="B4672" s="206">
        <v>42029.083333333336</v>
      </c>
      <c r="C4672" s="85">
        <v>5.53</v>
      </c>
    </row>
    <row r="4673" spans="2:4" x14ac:dyDescent="0.25">
      <c r="B4673" s="206">
        <v>42029.166666666664</v>
      </c>
      <c r="C4673" s="85">
        <v>5.53</v>
      </c>
    </row>
    <row r="4674" spans="2:4" x14ac:dyDescent="0.25">
      <c r="B4674" s="206">
        <v>42029.25</v>
      </c>
      <c r="C4674" s="85">
        <v>5.52</v>
      </c>
      <c r="D4674" s="76">
        <v>5.52</v>
      </c>
    </row>
    <row r="4675" spans="2:4" x14ac:dyDescent="0.25">
      <c r="B4675" s="206">
        <v>42029.333333333336</v>
      </c>
      <c r="C4675" s="85">
        <v>5.54</v>
      </c>
    </row>
    <row r="4676" spans="2:4" x14ac:dyDescent="0.25">
      <c r="B4676" s="206">
        <v>42029.416666666664</v>
      </c>
      <c r="C4676" s="85">
        <v>5.54</v>
      </c>
    </row>
    <row r="4677" spans="2:4" x14ac:dyDescent="0.25">
      <c r="B4677" s="206">
        <v>42029.5</v>
      </c>
      <c r="C4677" s="85">
        <v>5.55</v>
      </c>
    </row>
    <row r="4678" spans="2:4" x14ac:dyDescent="0.25">
      <c r="B4678" s="206">
        <v>42029.583333333336</v>
      </c>
      <c r="C4678" s="85">
        <v>5.56</v>
      </c>
    </row>
    <row r="4679" spans="2:4" x14ac:dyDescent="0.25">
      <c r="B4679" s="206">
        <v>42029.666666666664</v>
      </c>
      <c r="C4679" s="85">
        <v>5.57</v>
      </c>
    </row>
    <row r="4680" spans="2:4" x14ac:dyDescent="0.25">
      <c r="B4680" s="206">
        <v>42029.75</v>
      </c>
      <c r="C4680" s="85">
        <v>5.58</v>
      </c>
    </row>
    <row r="4681" spans="2:4" x14ac:dyDescent="0.25">
      <c r="B4681" s="206">
        <v>42029.833333333336</v>
      </c>
      <c r="C4681" s="85">
        <v>5.59</v>
      </c>
    </row>
    <row r="4682" spans="2:4" x14ac:dyDescent="0.25">
      <c r="B4682" s="206">
        <v>42029.916666666664</v>
      </c>
      <c r="C4682" s="85">
        <v>5.59</v>
      </c>
    </row>
    <row r="4683" spans="2:4" x14ac:dyDescent="0.25">
      <c r="B4683" s="206">
        <v>42030</v>
      </c>
      <c r="C4683" s="85">
        <v>5.6</v>
      </c>
    </row>
    <row r="4684" spans="2:4" x14ac:dyDescent="0.25">
      <c r="B4684" s="206">
        <v>42030.083333333336</v>
      </c>
      <c r="C4684" s="85">
        <v>5.61</v>
      </c>
    </row>
    <row r="4685" spans="2:4" x14ac:dyDescent="0.25">
      <c r="B4685" s="206">
        <v>42030.166666666664</v>
      </c>
      <c r="C4685" s="85">
        <v>5.61</v>
      </c>
    </row>
    <row r="4686" spans="2:4" x14ac:dyDescent="0.25">
      <c r="B4686" s="206">
        <v>42030.25</v>
      </c>
      <c r="C4686" s="85">
        <v>5.61</v>
      </c>
    </row>
    <row r="4687" spans="2:4" x14ac:dyDescent="0.25">
      <c r="B4687" s="206">
        <v>42030.333333333336</v>
      </c>
      <c r="C4687" s="85">
        <v>5.61</v>
      </c>
    </row>
    <row r="4688" spans="2:4" x14ac:dyDescent="0.25">
      <c r="B4688" s="206">
        <v>42030.416666666664</v>
      </c>
      <c r="C4688" s="85">
        <v>5.61</v>
      </c>
    </row>
    <row r="4689" spans="2:5" x14ac:dyDescent="0.25">
      <c r="B4689" s="206">
        <v>42030.5</v>
      </c>
      <c r="C4689" s="85">
        <v>5.61</v>
      </c>
    </row>
    <row r="4690" spans="2:5" x14ac:dyDescent="0.25">
      <c r="B4690" s="206">
        <v>42030.583333333336</v>
      </c>
      <c r="C4690" s="85">
        <v>5.61</v>
      </c>
    </row>
    <row r="4691" spans="2:5" x14ac:dyDescent="0.25">
      <c r="B4691" s="206">
        <v>42030.666666666664</v>
      </c>
      <c r="C4691" s="85">
        <v>5.61</v>
      </c>
    </row>
    <row r="4692" spans="2:5" x14ac:dyDescent="0.25">
      <c r="B4692" s="206">
        <v>42030.75</v>
      </c>
      <c r="C4692" s="85">
        <v>5.61</v>
      </c>
    </row>
    <row r="4693" spans="2:5" x14ac:dyDescent="0.25">
      <c r="B4693" s="206">
        <v>42030.833333333336</v>
      </c>
      <c r="C4693" s="85">
        <v>5.62</v>
      </c>
    </row>
    <row r="4694" spans="2:5" x14ac:dyDescent="0.25">
      <c r="B4694" s="206">
        <v>42030.916666666664</v>
      </c>
      <c r="C4694" s="85">
        <v>5.62</v>
      </c>
    </row>
    <row r="4695" spans="2:5" x14ac:dyDescent="0.25">
      <c r="B4695" s="206">
        <v>42031</v>
      </c>
      <c r="C4695" s="85">
        <v>5.62</v>
      </c>
    </row>
    <row r="4696" spans="2:5" x14ac:dyDescent="0.25">
      <c r="B4696" s="206">
        <v>42031.083333333336</v>
      </c>
      <c r="C4696" s="85">
        <v>5.63</v>
      </c>
      <c r="E4696" s="76">
        <v>5.63</v>
      </c>
    </row>
    <row r="4697" spans="2:5" x14ac:dyDescent="0.25">
      <c r="B4697" s="206">
        <v>42031.166666666664</v>
      </c>
      <c r="C4697" s="85">
        <v>5.63</v>
      </c>
    </row>
    <row r="4698" spans="2:5" x14ac:dyDescent="0.25">
      <c r="B4698" s="206">
        <v>42031.25</v>
      </c>
      <c r="C4698" s="85">
        <v>5.63</v>
      </c>
    </row>
    <row r="4699" spans="2:5" x14ac:dyDescent="0.25">
      <c r="B4699" s="206">
        <v>42031.333333333336</v>
      </c>
      <c r="C4699" s="85">
        <v>5.63</v>
      </c>
    </row>
    <row r="4700" spans="2:5" x14ac:dyDescent="0.25">
      <c r="B4700" s="206">
        <v>42031.416666666664</v>
      </c>
      <c r="C4700" s="85">
        <v>5.63</v>
      </c>
    </row>
    <row r="4701" spans="2:5" x14ac:dyDescent="0.25">
      <c r="B4701" s="206">
        <v>42031.5</v>
      </c>
      <c r="C4701" s="85">
        <v>5.63</v>
      </c>
    </row>
    <row r="4702" spans="2:5" x14ac:dyDescent="0.25">
      <c r="B4702" s="206">
        <v>42031.583333333336</v>
      </c>
      <c r="C4702" s="85">
        <v>5.36</v>
      </c>
    </row>
    <row r="4703" spans="2:5" x14ac:dyDescent="0.25">
      <c r="B4703" s="206">
        <v>42031.666666666664</v>
      </c>
      <c r="C4703" s="85">
        <v>5.37</v>
      </c>
    </row>
    <row r="4704" spans="2:5" x14ac:dyDescent="0.25">
      <c r="B4704" s="206">
        <v>42031.75</v>
      </c>
      <c r="C4704" s="85">
        <v>5.38</v>
      </c>
    </row>
    <row r="4705" spans="2:3" x14ac:dyDescent="0.25">
      <c r="B4705" s="206">
        <v>42031.833333333336</v>
      </c>
      <c r="C4705" s="85">
        <v>5.38</v>
      </c>
    </row>
    <row r="4706" spans="2:3" x14ac:dyDescent="0.25">
      <c r="B4706" s="206">
        <v>42031.916666666664</v>
      </c>
      <c r="C4706" s="85">
        <v>5.39</v>
      </c>
    </row>
    <row r="4707" spans="2:3" x14ac:dyDescent="0.25">
      <c r="B4707" s="206">
        <v>42032</v>
      </c>
      <c r="C4707" s="85">
        <v>5.39</v>
      </c>
    </row>
    <row r="4708" spans="2:3" x14ac:dyDescent="0.25">
      <c r="B4708" s="206">
        <v>42032.083333333336</v>
      </c>
      <c r="C4708" s="85">
        <v>5.4</v>
      </c>
    </row>
    <row r="4709" spans="2:3" x14ac:dyDescent="0.25">
      <c r="B4709" s="206">
        <v>42032.166666666664</v>
      </c>
      <c r="C4709" s="85">
        <v>5.4</v>
      </c>
    </row>
    <row r="4710" spans="2:3" x14ac:dyDescent="0.25">
      <c r="B4710" s="206">
        <v>42032.25</v>
      </c>
      <c r="C4710" s="85">
        <v>5.41</v>
      </c>
    </row>
    <row r="4711" spans="2:3" x14ac:dyDescent="0.25">
      <c r="B4711" s="206">
        <v>42032.333333333336</v>
      </c>
      <c r="C4711" s="85">
        <v>5.4</v>
      </c>
    </row>
    <row r="4712" spans="2:3" x14ac:dyDescent="0.25">
      <c r="B4712" s="206">
        <v>42032.416666666664</v>
      </c>
      <c r="C4712" s="85">
        <v>5.4</v>
      </c>
    </row>
    <row r="4713" spans="2:3" x14ac:dyDescent="0.25">
      <c r="B4713" s="206">
        <v>42032.5</v>
      </c>
      <c r="C4713" s="85">
        <v>5.41</v>
      </c>
    </row>
    <row r="4714" spans="2:3" x14ac:dyDescent="0.25">
      <c r="B4714" s="206">
        <v>42032.583333333336</v>
      </c>
      <c r="C4714" s="85">
        <v>5.41</v>
      </c>
    </row>
    <row r="4715" spans="2:3" x14ac:dyDescent="0.25">
      <c r="B4715" s="206">
        <v>42032.666666666664</v>
      </c>
      <c r="C4715" s="85">
        <v>5.39</v>
      </c>
    </row>
    <row r="4716" spans="2:3" x14ac:dyDescent="0.25">
      <c r="B4716" s="206">
        <v>42032.75</v>
      </c>
      <c r="C4716" s="85">
        <v>5.39</v>
      </c>
    </row>
    <row r="4717" spans="2:3" x14ac:dyDescent="0.25">
      <c r="B4717" s="206">
        <v>42032.833333333336</v>
      </c>
      <c r="C4717" s="85">
        <v>5.38</v>
      </c>
    </row>
    <row r="4718" spans="2:3" x14ac:dyDescent="0.25">
      <c r="B4718" s="206">
        <v>42032.916666666664</v>
      </c>
      <c r="C4718" s="85">
        <v>5.37</v>
      </c>
    </row>
    <row r="4719" spans="2:3" x14ac:dyDescent="0.25">
      <c r="B4719" s="206">
        <v>42033</v>
      </c>
      <c r="C4719" s="85">
        <v>5.37</v>
      </c>
    </row>
    <row r="4720" spans="2:3" x14ac:dyDescent="0.25">
      <c r="B4720" s="206">
        <v>42033.083333333336</v>
      </c>
      <c r="C4720" s="85">
        <v>5.37</v>
      </c>
    </row>
    <row r="4721" spans="2:3" x14ac:dyDescent="0.25">
      <c r="B4721" s="206">
        <v>42033.166666666664</v>
      </c>
      <c r="C4721" s="85">
        <v>5.37</v>
      </c>
    </row>
    <row r="4722" spans="2:3" x14ac:dyDescent="0.25">
      <c r="B4722" s="206">
        <v>42033.25</v>
      </c>
      <c r="C4722" s="85">
        <v>5.37</v>
      </c>
    </row>
    <row r="4723" spans="2:3" x14ac:dyDescent="0.25">
      <c r="B4723" s="206">
        <v>42033.333333333336</v>
      </c>
      <c r="C4723" s="85">
        <v>5.37</v>
      </c>
    </row>
    <row r="4724" spans="2:3" x14ac:dyDescent="0.25">
      <c r="B4724" s="206">
        <v>42033.416666666664</v>
      </c>
      <c r="C4724" s="85">
        <v>5.37</v>
      </c>
    </row>
    <row r="4725" spans="2:3" x14ac:dyDescent="0.25">
      <c r="B4725" s="206">
        <v>42033.5</v>
      </c>
      <c r="C4725" s="85">
        <v>5.37</v>
      </c>
    </row>
    <row r="4726" spans="2:3" x14ac:dyDescent="0.25">
      <c r="B4726" s="206">
        <v>42033.583333333336</v>
      </c>
      <c r="C4726" s="85">
        <v>5.37</v>
      </c>
    </row>
    <row r="4727" spans="2:3" x14ac:dyDescent="0.25">
      <c r="B4727" s="206">
        <v>42033.666666666664</v>
      </c>
      <c r="C4727" s="85">
        <v>5.37</v>
      </c>
    </row>
    <row r="4728" spans="2:3" x14ac:dyDescent="0.25">
      <c r="B4728" s="206">
        <v>42033.75</v>
      </c>
      <c r="C4728" s="85">
        <v>5.37</v>
      </c>
    </row>
    <row r="4729" spans="2:3" x14ac:dyDescent="0.25">
      <c r="B4729" s="206">
        <v>42033.833333333336</v>
      </c>
      <c r="C4729" s="85">
        <v>5.37</v>
      </c>
    </row>
    <row r="4730" spans="2:3" x14ac:dyDescent="0.25">
      <c r="B4730" s="206">
        <v>42033.916666666664</v>
      </c>
      <c r="C4730" s="85">
        <v>5.37</v>
      </c>
    </row>
    <row r="4731" spans="2:3" x14ac:dyDescent="0.25">
      <c r="B4731" s="206">
        <v>42034</v>
      </c>
      <c r="C4731" s="85">
        <v>5.35</v>
      </c>
    </row>
    <row r="4732" spans="2:3" x14ac:dyDescent="0.25">
      <c r="B4732" s="206">
        <v>42034.083333333336</v>
      </c>
      <c r="C4732" s="85">
        <v>5.35</v>
      </c>
    </row>
    <row r="4733" spans="2:3" x14ac:dyDescent="0.25">
      <c r="B4733" s="206">
        <v>42034.166666666664</v>
      </c>
      <c r="C4733" s="85">
        <v>5.35</v>
      </c>
    </row>
    <row r="4734" spans="2:3" x14ac:dyDescent="0.25">
      <c r="B4734" s="206">
        <v>42034.25</v>
      </c>
      <c r="C4734" s="85">
        <v>5.35</v>
      </c>
    </row>
    <row r="4735" spans="2:3" x14ac:dyDescent="0.25">
      <c r="B4735" s="206">
        <v>42034.333333333336</v>
      </c>
      <c r="C4735" s="85">
        <v>5.35</v>
      </c>
    </row>
    <row r="4736" spans="2:3" x14ac:dyDescent="0.25">
      <c r="B4736" s="206">
        <v>42034.416666666664</v>
      </c>
      <c r="C4736" s="85">
        <v>5.33</v>
      </c>
    </row>
    <row r="4737" spans="2:3" x14ac:dyDescent="0.25">
      <c r="B4737" s="206">
        <v>42034.5</v>
      </c>
      <c r="C4737" s="85">
        <v>5.34</v>
      </c>
    </row>
    <row r="4738" spans="2:3" x14ac:dyDescent="0.25">
      <c r="B4738" s="206">
        <v>42034.583333333336</v>
      </c>
      <c r="C4738" s="85">
        <v>5.33</v>
      </c>
    </row>
    <row r="4739" spans="2:3" x14ac:dyDescent="0.25">
      <c r="B4739" s="206">
        <v>42034.666666666664</v>
      </c>
      <c r="C4739" s="85">
        <v>5.33</v>
      </c>
    </row>
    <row r="4740" spans="2:3" x14ac:dyDescent="0.25">
      <c r="B4740" s="206">
        <v>42034.75</v>
      </c>
      <c r="C4740" s="85">
        <v>5.32</v>
      </c>
    </row>
    <row r="4741" spans="2:3" x14ac:dyDescent="0.25">
      <c r="B4741" s="206">
        <v>42034.833333333336</v>
      </c>
      <c r="C4741" s="85">
        <v>5.31</v>
      </c>
    </row>
    <row r="4742" spans="2:3" x14ac:dyDescent="0.25">
      <c r="B4742" s="206">
        <v>42034.916666666664</v>
      </c>
      <c r="C4742" s="85">
        <v>5.31</v>
      </c>
    </row>
    <row r="4743" spans="2:3" x14ac:dyDescent="0.25">
      <c r="B4743" s="206">
        <v>42035</v>
      </c>
      <c r="C4743" s="85">
        <v>5.3</v>
      </c>
    </row>
    <row r="4744" spans="2:3" x14ac:dyDescent="0.25">
      <c r="B4744" s="206">
        <v>42035.083333333336</v>
      </c>
      <c r="C4744" s="85">
        <v>5.3</v>
      </c>
    </row>
    <row r="4745" spans="2:3" x14ac:dyDescent="0.25">
      <c r="B4745" s="206">
        <v>42035.166666666664</v>
      </c>
      <c r="C4745" s="85">
        <v>5.29</v>
      </c>
    </row>
    <row r="4746" spans="2:3" x14ac:dyDescent="0.25">
      <c r="B4746" s="206">
        <v>42035.25</v>
      </c>
      <c r="C4746" s="85">
        <v>5.28</v>
      </c>
    </row>
    <row r="4747" spans="2:3" x14ac:dyDescent="0.25">
      <c r="B4747" s="206">
        <v>42035.333333333336</v>
      </c>
      <c r="C4747" s="85">
        <v>5.27</v>
      </c>
    </row>
    <row r="4748" spans="2:3" x14ac:dyDescent="0.25">
      <c r="B4748" s="206">
        <v>42035.416666666664</v>
      </c>
      <c r="C4748" s="85">
        <v>5.28</v>
      </c>
    </row>
    <row r="4749" spans="2:3" x14ac:dyDescent="0.25">
      <c r="B4749" s="206">
        <v>42035.5</v>
      </c>
      <c r="C4749" s="85">
        <v>5.27</v>
      </c>
    </row>
    <row r="4750" spans="2:3" x14ac:dyDescent="0.25">
      <c r="B4750" s="206">
        <v>42035.583333333336</v>
      </c>
      <c r="C4750" s="85">
        <v>5.26</v>
      </c>
    </row>
    <row r="4751" spans="2:3" x14ac:dyDescent="0.25">
      <c r="B4751" s="206">
        <v>42035.666666666664</v>
      </c>
      <c r="C4751" s="85">
        <v>5.26</v>
      </c>
    </row>
    <row r="4752" spans="2:3" x14ac:dyDescent="0.25">
      <c r="B4752" s="206">
        <v>42035.75</v>
      </c>
      <c r="C4752" s="85">
        <v>5.25</v>
      </c>
    </row>
    <row r="4753" spans="2:3" x14ac:dyDescent="0.25">
      <c r="B4753" s="206">
        <v>42035.833333333336</v>
      </c>
      <c r="C4753" s="85">
        <v>5.26</v>
      </c>
    </row>
    <row r="4754" spans="2:3" x14ac:dyDescent="0.25">
      <c r="B4754" s="206">
        <v>42035.916666666664</v>
      </c>
      <c r="C4754" s="85">
        <v>5.26</v>
      </c>
    </row>
    <row r="4755" spans="2:3" x14ac:dyDescent="0.25">
      <c r="B4755" s="206">
        <v>42036</v>
      </c>
      <c r="C4755" s="85">
        <v>5.26</v>
      </c>
    </row>
    <row r="4756" spans="2:3" x14ac:dyDescent="0.25">
      <c r="B4756" s="206">
        <v>42036.083333333336</v>
      </c>
      <c r="C4756" s="85">
        <v>5.26</v>
      </c>
    </row>
    <row r="4757" spans="2:3" x14ac:dyDescent="0.25">
      <c r="B4757" s="206">
        <v>42036.166666666664</v>
      </c>
      <c r="C4757" s="85">
        <v>5.26</v>
      </c>
    </row>
    <row r="4758" spans="2:3" x14ac:dyDescent="0.25">
      <c r="B4758" s="206">
        <v>42036.25</v>
      </c>
      <c r="C4758" s="85">
        <v>5.26</v>
      </c>
    </row>
    <row r="4759" spans="2:3" x14ac:dyDescent="0.25">
      <c r="B4759" s="206">
        <v>42036.333333333336</v>
      </c>
      <c r="C4759" s="85">
        <v>5.26</v>
      </c>
    </row>
    <row r="4760" spans="2:3" x14ac:dyDescent="0.25">
      <c r="B4760" s="206">
        <v>42036.416666666664</v>
      </c>
      <c r="C4760" s="85">
        <v>5.26</v>
      </c>
    </row>
    <row r="4761" spans="2:3" x14ac:dyDescent="0.25">
      <c r="B4761" s="206">
        <v>42036.5</v>
      </c>
      <c r="C4761" s="85">
        <v>5.26</v>
      </c>
    </row>
    <row r="4762" spans="2:3" x14ac:dyDescent="0.25">
      <c r="B4762" s="206">
        <v>42036.583333333336</v>
      </c>
      <c r="C4762" s="85">
        <v>5.26</v>
      </c>
    </row>
    <row r="4763" spans="2:3" x14ac:dyDescent="0.25">
      <c r="B4763" s="206">
        <v>42036.666666666664</v>
      </c>
      <c r="C4763" s="85">
        <v>5.26</v>
      </c>
    </row>
    <row r="4764" spans="2:3" x14ac:dyDescent="0.25">
      <c r="B4764" s="206">
        <v>42036.75</v>
      </c>
      <c r="C4764" s="85">
        <v>5.26</v>
      </c>
    </row>
    <row r="4765" spans="2:3" x14ac:dyDescent="0.25">
      <c r="B4765" s="206">
        <v>42036.833333333336</v>
      </c>
      <c r="C4765" s="85">
        <v>5.26</v>
      </c>
    </row>
    <row r="4766" spans="2:3" x14ac:dyDescent="0.25">
      <c r="B4766" s="206">
        <v>42036.916666666664</v>
      </c>
      <c r="C4766" s="85">
        <v>5.25</v>
      </c>
    </row>
    <row r="4767" spans="2:3" x14ac:dyDescent="0.25">
      <c r="B4767" s="206">
        <v>42037</v>
      </c>
      <c r="C4767" s="85">
        <v>5.26</v>
      </c>
    </row>
    <row r="4768" spans="2:3" x14ac:dyDescent="0.25">
      <c r="B4768" s="206">
        <v>42037.083333333336</v>
      </c>
      <c r="C4768" s="85">
        <v>5.26</v>
      </c>
    </row>
    <row r="4769" spans="2:4" x14ac:dyDescent="0.25">
      <c r="B4769" s="206">
        <v>42037.166666666664</v>
      </c>
      <c r="C4769" s="85">
        <v>5.27</v>
      </c>
    </row>
    <row r="4770" spans="2:4" x14ac:dyDescent="0.25">
      <c r="B4770" s="206">
        <v>42037.25</v>
      </c>
      <c r="C4770" s="85">
        <v>5.28</v>
      </c>
    </row>
    <row r="4771" spans="2:4" x14ac:dyDescent="0.25">
      <c r="B4771" s="206">
        <v>42037.333333333336</v>
      </c>
      <c r="C4771" s="85">
        <v>5.28</v>
      </c>
    </row>
    <row r="4772" spans="2:4" x14ac:dyDescent="0.25">
      <c r="B4772" s="206">
        <v>42037.416666666664</v>
      </c>
      <c r="C4772" s="85">
        <v>5.35</v>
      </c>
    </row>
    <row r="4773" spans="2:4" x14ac:dyDescent="0.25">
      <c r="B4773" s="206">
        <v>42037.5</v>
      </c>
      <c r="C4773" s="85">
        <v>5.25</v>
      </c>
    </row>
    <row r="4774" spans="2:4" x14ac:dyDescent="0.25">
      <c r="B4774" s="206">
        <v>42037.583333333336</v>
      </c>
      <c r="C4774" s="85">
        <v>5.29</v>
      </c>
    </row>
    <row r="4775" spans="2:4" x14ac:dyDescent="0.25">
      <c r="B4775" s="206">
        <v>42037.666666666664</v>
      </c>
      <c r="C4775" s="85">
        <v>5.08</v>
      </c>
    </row>
    <row r="4776" spans="2:4" x14ac:dyDescent="0.25">
      <c r="B4776" s="206">
        <v>42037.75</v>
      </c>
      <c r="C4776" s="85">
        <v>4.99</v>
      </c>
    </row>
    <row r="4777" spans="2:4" x14ac:dyDescent="0.25">
      <c r="B4777" s="206">
        <v>42037.833333333336</v>
      </c>
      <c r="C4777" s="85">
        <v>4.92</v>
      </c>
    </row>
    <row r="4778" spans="2:4" x14ac:dyDescent="0.25">
      <c r="B4778" s="206">
        <v>42037.916666666664</v>
      </c>
      <c r="C4778" s="85">
        <v>4.8600000000000003</v>
      </c>
      <c r="D4778" s="76">
        <v>4.8600000000000003</v>
      </c>
    </row>
    <row r="4779" spans="2:4" x14ac:dyDescent="0.25">
      <c r="B4779" s="206">
        <v>42038</v>
      </c>
      <c r="C4779" s="85">
        <v>4.8600000000000003</v>
      </c>
    </row>
    <row r="4780" spans="2:4" x14ac:dyDescent="0.25">
      <c r="B4780" s="206">
        <v>42038.083333333336</v>
      </c>
      <c r="C4780" s="85">
        <v>4.87</v>
      </c>
    </row>
    <row r="4781" spans="2:4" x14ac:dyDescent="0.25">
      <c r="B4781" s="206">
        <v>42038.166666666664</v>
      </c>
      <c r="C4781" s="85">
        <v>4.88</v>
      </c>
    </row>
    <row r="4782" spans="2:4" x14ac:dyDescent="0.25">
      <c r="B4782" s="206">
        <v>42038.25</v>
      </c>
      <c r="C4782" s="85">
        <v>4.8899999999999997</v>
      </c>
    </row>
    <row r="4783" spans="2:4" x14ac:dyDescent="0.25">
      <c r="B4783" s="206">
        <v>42038.333333333336</v>
      </c>
      <c r="C4783" s="85">
        <v>4.8899999999999997</v>
      </c>
    </row>
    <row r="4784" spans="2:4" x14ac:dyDescent="0.25">
      <c r="B4784" s="206">
        <v>42038.416666666664</v>
      </c>
      <c r="C4784" s="85">
        <v>4.8899999999999997</v>
      </c>
    </row>
    <row r="4785" spans="2:3" x14ac:dyDescent="0.25">
      <c r="B4785" s="206">
        <v>42038.5</v>
      </c>
      <c r="C4785" s="85">
        <v>4.9000000000000004</v>
      </c>
    </row>
    <row r="4786" spans="2:3" x14ac:dyDescent="0.25">
      <c r="B4786" s="206">
        <v>42038.583333333336</v>
      </c>
      <c r="C4786" s="85">
        <v>4.92</v>
      </c>
    </row>
    <row r="4787" spans="2:3" x14ac:dyDescent="0.25">
      <c r="B4787" s="206">
        <v>42038.666666666664</v>
      </c>
      <c r="C4787" s="85">
        <v>4.93</v>
      </c>
    </row>
    <row r="4788" spans="2:3" x14ac:dyDescent="0.25">
      <c r="B4788" s="206">
        <v>42038.75</v>
      </c>
      <c r="C4788" s="85">
        <v>4.9400000000000004</v>
      </c>
    </row>
    <row r="4789" spans="2:3" x14ac:dyDescent="0.25">
      <c r="B4789" s="206">
        <v>42038.833333333336</v>
      </c>
      <c r="C4789" s="85">
        <v>4.9400000000000004</v>
      </c>
    </row>
    <row r="4790" spans="2:3" x14ac:dyDescent="0.25">
      <c r="B4790" s="206">
        <v>42038.916666666664</v>
      </c>
      <c r="C4790" s="85">
        <v>4.95</v>
      </c>
    </row>
    <row r="4791" spans="2:3" x14ac:dyDescent="0.25">
      <c r="B4791" s="206">
        <v>42039</v>
      </c>
      <c r="C4791" s="85">
        <v>4.95</v>
      </c>
    </row>
    <row r="4792" spans="2:3" x14ac:dyDescent="0.25">
      <c r="B4792" s="206">
        <v>42039.083333333336</v>
      </c>
      <c r="C4792" s="85">
        <v>4.96</v>
      </c>
    </row>
    <row r="4793" spans="2:3" x14ac:dyDescent="0.25">
      <c r="B4793" s="206">
        <v>42039.166666666664</v>
      </c>
      <c r="C4793" s="85">
        <v>4.96</v>
      </c>
    </row>
    <row r="4794" spans="2:3" x14ac:dyDescent="0.25">
      <c r="B4794" s="206">
        <v>42039.25</v>
      </c>
      <c r="C4794" s="85">
        <v>4.97</v>
      </c>
    </row>
    <row r="4795" spans="2:3" x14ac:dyDescent="0.25">
      <c r="B4795" s="206">
        <v>42039.333333333336</v>
      </c>
      <c r="C4795" s="85">
        <v>4.96</v>
      </c>
    </row>
    <row r="4796" spans="2:3" x14ac:dyDescent="0.25">
      <c r="B4796" s="206">
        <v>42039.416666666664</v>
      </c>
      <c r="C4796" s="85">
        <v>4.97</v>
      </c>
    </row>
    <row r="4797" spans="2:3" x14ac:dyDescent="0.25">
      <c r="B4797" s="206">
        <v>42039.5</v>
      </c>
      <c r="C4797" s="85">
        <v>4.97</v>
      </c>
    </row>
    <row r="4798" spans="2:3" x14ac:dyDescent="0.25">
      <c r="B4798" s="206">
        <v>42039.583333333336</v>
      </c>
      <c r="C4798" s="85">
        <v>4.97</v>
      </c>
    </row>
    <row r="4799" spans="2:3" x14ac:dyDescent="0.25">
      <c r="B4799" s="206">
        <v>42039.666666666664</v>
      </c>
      <c r="C4799" s="85">
        <v>4.97</v>
      </c>
    </row>
    <row r="4800" spans="2:3" x14ac:dyDescent="0.25">
      <c r="B4800" s="206">
        <v>42039.75</v>
      </c>
      <c r="C4800" s="85">
        <v>4.97</v>
      </c>
    </row>
    <row r="4801" spans="2:3" x14ac:dyDescent="0.25">
      <c r="B4801" s="206">
        <v>42039.833333333336</v>
      </c>
      <c r="C4801" s="85">
        <v>4.97</v>
      </c>
    </row>
    <row r="4802" spans="2:3" x14ac:dyDescent="0.25">
      <c r="B4802" s="206">
        <v>42039.916666666664</v>
      </c>
      <c r="C4802" s="85">
        <v>4.97</v>
      </c>
    </row>
    <row r="4803" spans="2:3" x14ac:dyDescent="0.25">
      <c r="B4803" s="206">
        <v>42040</v>
      </c>
      <c r="C4803" s="85">
        <v>4.9800000000000004</v>
      </c>
    </row>
    <row r="4804" spans="2:3" x14ac:dyDescent="0.25">
      <c r="B4804" s="206">
        <v>42040.083333333336</v>
      </c>
      <c r="C4804" s="85">
        <v>4.99</v>
      </c>
    </row>
    <row r="4805" spans="2:3" x14ac:dyDescent="0.25">
      <c r="B4805" s="206">
        <v>42040.166666666664</v>
      </c>
      <c r="C4805" s="85">
        <v>5</v>
      </c>
    </row>
    <row r="4806" spans="2:3" x14ac:dyDescent="0.25">
      <c r="B4806" s="206">
        <v>42040.25</v>
      </c>
      <c r="C4806" s="85">
        <v>5.0199999999999996</v>
      </c>
    </row>
    <row r="4807" spans="2:3" x14ac:dyDescent="0.25">
      <c r="B4807" s="206">
        <v>42040.333333333336</v>
      </c>
      <c r="C4807" s="85">
        <v>5.0199999999999996</v>
      </c>
    </row>
    <row r="4808" spans="2:3" x14ac:dyDescent="0.25">
      <c r="B4808" s="206">
        <v>42040.416666666664</v>
      </c>
      <c r="C4808" s="85">
        <v>5.03</v>
      </c>
    </row>
    <row r="4809" spans="2:3" x14ac:dyDescent="0.25">
      <c r="B4809" s="206">
        <v>42040.5</v>
      </c>
      <c r="C4809" s="85">
        <v>5.0599999999999996</v>
      </c>
    </row>
    <row r="4810" spans="2:3" x14ac:dyDescent="0.25">
      <c r="B4810" s="206">
        <v>42040.583333333336</v>
      </c>
      <c r="C4810" s="85">
        <v>5.0599999999999996</v>
      </c>
    </row>
    <row r="4811" spans="2:3" x14ac:dyDescent="0.25">
      <c r="B4811" s="206">
        <v>42040.666666666664</v>
      </c>
      <c r="C4811" s="85">
        <v>5.0599999999999996</v>
      </c>
    </row>
    <row r="4812" spans="2:3" x14ac:dyDescent="0.25">
      <c r="B4812" s="206">
        <v>42040.75</v>
      </c>
      <c r="C4812" s="85">
        <v>5.0599999999999996</v>
      </c>
    </row>
    <row r="4813" spans="2:3" x14ac:dyDescent="0.25">
      <c r="B4813" s="206">
        <v>42040.833333333336</v>
      </c>
      <c r="C4813" s="85">
        <v>5.08</v>
      </c>
    </row>
    <row r="4814" spans="2:3" x14ac:dyDescent="0.25">
      <c r="B4814" s="206">
        <v>42040.916666666664</v>
      </c>
      <c r="C4814" s="85">
        <v>5.08</v>
      </c>
    </row>
    <row r="4815" spans="2:3" x14ac:dyDescent="0.25">
      <c r="B4815" s="206">
        <v>42041</v>
      </c>
      <c r="C4815" s="85">
        <v>5.09</v>
      </c>
    </row>
    <row r="4816" spans="2:3" x14ac:dyDescent="0.25">
      <c r="B4816" s="206">
        <v>42041.083333333336</v>
      </c>
      <c r="C4816" s="85">
        <v>5.0999999999999996</v>
      </c>
    </row>
    <row r="4817" spans="2:5" x14ac:dyDescent="0.25">
      <c r="B4817" s="206">
        <v>42041.166666666664</v>
      </c>
      <c r="C4817" s="85">
        <v>5.1100000000000003</v>
      </c>
    </row>
    <row r="4818" spans="2:5" x14ac:dyDescent="0.25">
      <c r="B4818" s="206">
        <v>42041.25</v>
      </c>
      <c r="C4818" s="85">
        <v>5.12</v>
      </c>
    </row>
    <row r="4819" spans="2:5" x14ac:dyDescent="0.25">
      <c r="B4819" s="206">
        <v>42041.333333333336</v>
      </c>
      <c r="C4819" s="85">
        <v>5.13</v>
      </c>
    </row>
    <row r="4820" spans="2:5" x14ac:dyDescent="0.25">
      <c r="B4820" s="206">
        <v>42041.416666666664</v>
      </c>
      <c r="C4820" s="85">
        <v>5.13</v>
      </c>
    </row>
    <row r="4821" spans="2:5" x14ac:dyDescent="0.25">
      <c r="B4821" s="206">
        <v>42041.5</v>
      </c>
      <c r="C4821" s="85">
        <v>5.13</v>
      </c>
    </row>
    <row r="4822" spans="2:5" x14ac:dyDescent="0.25">
      <c r="B4822" s="206">
        <v>42041.583333333336</v>
      </c>
      <c r="C4822" s="85">
        <v>5.13</v>
      </c>
    </row>
    <row r="4823" spans="2:5" x14ac:dyDescent="0.25">
      <c r="B4823" s="206">
        <v>42041.666666666664</v>
      </c>
      <c r="C4823" s="85">
        <v>5.14</v>
      </c>
    </row>
    <row r="4824" spans="2:5" x14ac:dyDescent="0.25">
      <c r="B4824" s="206">
        <v>42041.75</v>
      </c>
      <c r="C4824" s="85">
        <v>5.16</v>
      </c>
    </row>
    <row r="4825" spans="2:5" x14ac:dyDescent="0.25">
      <c r="B4825" s="206">
        <v>42041.833333333336</v>
      </c>
      <c r="C4825" s="85">
        <v>5.18</v>
      </c>
    </row>
    <row r="4826" spans="2:5" x14ac:dyDescent="0.25">
      <c r="B4826" s="206">
        <v>42041.916666666664</v>
      </c>
      <c r="C4826" s="85">
        <v>5.18</v>
      </c>
    </row>
    <row r="4827" spans="2:5" x14ac:dyDescent="0.25">
      <c r="B4827" s="206">
        <v>42042</v>
      </c>
      <c r="C4827" s="85">
        <v>5.2</v>
      </c>
    </row>
    <row r="4828" spans="2:5" x14ac:dyDescent="0.25">
      <c r="B4828" s="206">
        <v>42042.083333333336</v>
      </c>
      <c r="C4828" s="85">
        <v>5.21</v>
      </c>
    </row>
    <row r="4829" spans="2:5" x14ac:dyDescent="0.25">
      <c r="B4829" s="206">
        <v>42042.166666666664</v>
      </c>
      <c r="C4829" s="85">
        <v>5.21</v>
      </c>
    </row>
    <row r="4830" spans="2:5" x14ac:dyDescent="0.25">
      <c r="B4830" s="206">
        <v>42042.25</v>
      </c>
      <c r="C4830" s="85">
        <v>5.22</v>
      </c>
    </row>
    <row r="4831" spans="2:5" x14ac:dyDescent="0.25">
      <c r="B4831" s="206">
        <v>42042.333333333336</v>
      </c>
      <c r="C4831" s="85">
        <v>5.23</v>
      </c>
      <c r="E4831" s="76">
        <v>5.23</v>
      </c>
    </row>
    <row r="4832" spans="2:5" x14ac:dyDescent="0.25">
      <c r="B4832" s="206">
        <v>42042.416666666664</v>
      </c>
      <c r="C4832" s="85">
        <v>5.2</v>
      </c>
    </row>
    <row r="4833" spans="2:3" x14ac:dyDescent="0.25">
      <c r="B4833" s="206">
        <v>42042.5</v>
      </c>
      <c r="C4833" s="85">
        <v>5.2</v>
      </c>
    </row>
    <row r="4834" spans="2:3" x14ac:dyDescent="0.25">
      <c r="B4834" s="206">
        <v>42042.583333333336</v>
      </c>
      <c r="C4834" s="85">
        <v>5.2</v>
      </c>
    </row>
    <row r="4835" spans="2:3" x14ac:dyDescent="0.25">
      <c r="B4835" s="206">
        <v>42042.666666666664</v>
      </c>
      <c r="C4835" s="85">
        <v>5.19</v>
      </c>
    </row>
    <row r="4836" spans="2:3" x14ac:dyDescent="0.25">
      <c r="B4836" s="206">
        <v>42042.75</v>
      </c>
      <c r="C4836" s="85">
        <v>5.2</v>
      </c>
    </row>
    <row r="4837" spans="2:3" x14ac:dyDescent="0.25">
      <c r="B4837" s="206">
        <v>42042.833333333336</v>
      </c>
      <c r="C4837" s="85">
        <v>5.2</v>
      </c>
    </row>
    <row r="4838" spans="2:3" x14ac:dyDescent="0.25">
      <c r="B4838" s="206">
        <v>42042.916666666664</v>
      </c>
      <c r="C4838" s="85">
        <v>5.21</v>
      </c>
    </row>
    <row r="4839" spans="2:3" x14ac:dyDescent="0.25">
      <c r="B4839" s="206">
        <v>42043</v>
      </c>
      <c r="C4839" s="85">
        <v>5.21</v>
      </c>
    </row>
    <row r="4840" spans="2:3" x14ac:dyDescent="0.25">
      <c r="B4840" s="206">
        <v>42043.083333333336</v>
      </c>
      <c r="C4840" s="85">
        <v>5.22</v>
      </c>
    </row>
    <row r="4841" spans="2:3" x14ac:dyDescent="0.25">
      <c r="B4841" s="206">
        <v>42043.166666666664</v>
      </c>
      <c r="C4841" s="85">
        <v>5.22</v>
      </c>
    </row>
    <row r="4842" spans="2:3" x14ac:dyDescent="0.25">
      <c r="B4842" s="206">
        <v>42043.25</v>
      </c>
      <c r="C4842" s="85">
        <v>5.23</v>
      </c>
    </row>
    <row r="4843" spans="2:3" x14ac:dyDescent="0.25">
      <c r="B4843" s="206">
        <v>42043.333333333336</v>
      </c>
      <c r="C4843" s="85">
        <v>5.22</v>
      </c>
    </row>
    <row r="4844" spans="2:3" x14ac:dyDescent="0.25">
      <c r="B4844" s="206">
        <v>42043.416666666664</v>
      </c>
      <c r="C4844" s="85">
        <v>5.22</v>
      </c>
    </row>
    <row r="4845" spans="2:3" x14ac:dyDescent="0.25">
      <c r="B4845" s="206">
        <v>42043.5</v>
      </c>
      <c r="C4845" s="85">
        <v>5.22</v>
      </c>
    </row>
    <row r="4846" spans="2:3" x14ac:dyDescent="0.25">
      <c r="B4846" s="206">
        <v>42043.583333333336</v>
      </c>
      <c r="C4846" s="85">
        <v>5.21</v>
      </c>
    </row>
    <row r="4847" spans="2:3" x14ac:dyDescent="0.25">
      <c r="B4847" s="206">
        <v>42043.666666666664</v>
      </c>
      <c r="C4847" s="85">
        <v>5.21</v>
      </c>
    </row>
    <row r="4848" spans="2:3" x14ac:dyDescent="0.25">
      <c r="B4848" s="206">
        <v>42043.75</v>
      </c>
      <c r="C4848" s="85">
        <v>5.21</v>
      </c>
    </row>
    <row r="4849" spans="2:3" x14ac:dyDescent="0.25">
      <c r="B4849" s="206">
        <v>42043.833333333336</v>
      </c>
      <c r="C4849" s="85">
        <v>5.21</v>
      </c>
    </row>
    <row r="4850" spans="2:3" x14ac:dyDescent="0.25">
      <c r="B4850" s="206">
        <v>42043.916666666664</v>
      </c>
      <c r="C4850" s="85">
        <v>5.2</v>
      </c>
    </row>
    <row r="4851" spans="2:3" x14ac:dyDescent="0.25">
      <c r="B4851" s="206">
        <v>42044</v>
      </c>
      <c r="C4851" s="85">
        <v>5.2</v>
      </c>
    </row>
    <row r="4852" spans="2:3" x14ac:dyDescent="0.25">
      <c r="B4852" s="206">
        <v>42044.083333333336</v>
      </c>
      <c r="C4852" s="85">
        <v>5.19</v>
      </c>
    </row>
    <row r="4853" spans="2:3" x14ac:dyDescent="0.25">
      <c r="B4853" s="206">
        <v>42044.166666666664</v>
      </c>
      <c r="C4853" s="85">
        <v>5.2</v>
      </c>
    </row>
    <row r="4854" spans="2:3" x14ac:dyDescent="0.25">
      <c r="B4854" s="206">
        <v>42044.25</v>
      </c>
      <c r="C4854" s="85">
        <v>5.2</v>
      </c>
    </row>
    <row r="4855" spans="2:3" x14ac:dyDescent="0.25">
      <c r="B4855" s="206">
        <v>42044.333333333336</v>
      </c>
      <c r="C4855" s="85">
        <v>5.19</v>
      </c>
    </row>
    <row r="4856" spans="2:3" x14ac:dyDescent="0.25">
      <c r="B4856" s="206">
        <v>42044.416666666664</v>
      </c>
      <c r="C4856" s="85">
        <v>5.19</v>
      </c>
    </row>
    <row r="4857" spans="2:3" x14ac:dyDescent="0.25">
      <c r="B4857" s="206">
        <v>42044.5</v>
      </c>
      <c r="C4857" s="85">
        <v>5.19</v>
      </c>
    </row>
    <row r="4858" spans="2:3" x14ac:dyDescent="0.25">
      <c r="B4858" s="206">
        <v>42044.583333333336</v>
      </c>
      <c r="C4858" s="85">
        <v>5.19</v>
      </c>
    </row>
    <row r="4859" spans="2:3" x14ac:dyDescent="0.25">
      <c r="B4859" s="206">
        <v>42044.666666666664</v>
      </c>
      <c r="C4859" s="85">
        <v>5.18</v>
      </c>
    </row>
    <row r="4860" spans="2:3" x14ac:dyDescent="0.25">
      <c r="B4860" s="206">
        <v>42044.75</v>
      </c>
      <c r="C4860" s="85">
        <v>5.18</v>
      </c>
    </row>
    <row r="4861" spans="2:3" x14ac:dyDescent="0.25">
      <c r="B4861" s="206">
        <v>42044.833333333336</v>
      </c>
      <c r="C4861" s="85">
        <v>5.19</v>
      </c>
    </row>
    <row r="4862" spans="2:3" x14ac:dyDescent="0.25">
      <c r="B4862" s="206">
        <v>42044.916666666664</v>
      </c>
      <c r="C4862" s="85">
        <v>5.18</v>
      </c>
    </row>
    <row r="4863" spans="2:3" x14ac:dyDescent="0.25">
      <c r="B4863" s="206">
        <v>42045</v>
      </c>
      <c r="C4863" s="85">
        <v>5.19</v>
      </c>
    </row>
    <row r="4864" spans="2:3" x14ac:dyDescent="0.25">
      <c r="B4864" s="206">
        <v>42045.083333333336</v>
      </c>
      <c r="C4864" s="85">
        <v>5.18</v>
      </c>
    </row>
    <row r="4865" spans="2:3" x14ac:dyDescent="0.25">
      <c r="B4865" s="206">
        <v>42045.166666666664</v>
      </c>
      <c r="C4865" s="85">
        <v>5.19</v>
      </c>
    </row>
    <row r="4866" spans="2:3" x14ac:dyDescent="0.25">
      <c r="B4866" s="206">
        <v>42045.25</v>
      </c>
      <c r="C4866" s="85">
        <v>5.19</v>
      </c>
    </row>
    <row r="4867" spans="2:3" x14ac:dyDescent="0.25">
      <c r="B4867" s="206">
        <v>42045.333333333336</v>
      </c>
      <c r="C4867" s="85">
        <v>5.19</v>
      </c>
    </row>
    <row r="4868" spans="2:3" x14ac:dyDescent="0.25">
      <c r="B4868" s="206">
        <v>42045.416666666664</v>
      </c>
      <c r="C4868" s="85">
        <v>5.19</v>
      </c>
    </row>
    <row r="4869" spans="2:3" x14ac:dyDescent="0.25">
      <c r="B4869" s="206">
        <v>42045.5</v>
      </c>
      <c r="C4869" s="85">
        <v>5.2</v>
      </c>
    </row>
    <row r="4870" spans="2:3" x14ac:dyDescent="0.25">
      <c r="B4870" s="206">
        <v>42045.583333333336</v>
      </c>
      <c r="C4870" s="85">
        <v>5.19</v>
      </c>
    </row>
    <row r="4871" spans="2:3" x14ac:dyDescent="0.25">
      <c r="B4871" s="206">
        <v>42045.666666666664</v>
      </c>
      <c r="C4871" s="85">
        <v>5.17</v>
      </c>
    </row>
    <row r="4872" spans="2:3" x14ac:dyDescent="0.25">
      <c r="B4872" s="206">
        <v>42045.75</v>
      </c>
      <c r="C4872" s="85">
        <v>5.16</v>
      </c>
    </row>
    <row r="4873" spans="2:3" x14ac:dyDescent="0.25">
      <c r="B4873" s="206">
        <v>42045.833333333336</v>
      </c>
      <c r="C4873" s="85">
        <v>5.14</v>
      </c>
    </row>
    <row r="4874" spans="2:3" x14ac:dyDescent="0.25">
      <c r="B4874" s="206">
        <v>42045.916666666664</v>
      </c>
      <c r="C4874" s="85">
        <v>5.14</v>
      </c>
    </row>
    <row r="4875" spans="2:3" x14ac:dyDescent="0.25">
      <c r="B4875" s="206">
        <v>42046</v>
      </c>
      <c r="C4875" s="85">
        <v>5.13</v>
      </c>
    </row>
    <row r="4876" spans="2:3" x14ac:dyDescent="0.25">
      <c r="B4876" s="206">
        <v>42046.083333333336</v>
      </c>
      <c r="C4876" s="85">
        <v>5.13</v>
      </c>
    </row>
    <row r="4877" spans="2:3" x14ac:dyDescent="0.25">
      <c r="B4877" s="206">
        <v>42046.166666666664</v>
      </c>
      <c r="C4877" s="85">
        <v>5.13</v>
      </c>
    </row>
    <row r="4878" spans="2:3" x14ac:dyDescent="0.25">
      <c r="B4878" s="206">
        <v>42046.25</v>
      </c>
      <c r="C4878" s="85">
        <v>5.14</v>
      </c>
    </row>
    <row r="4879" spans="2:3" x14ac:dyDescent="0.25">
      <c r="B4879" s="206">
        <v>42046.333333333336</v>
      </c>
      <c r="C4879" s="85">
        <v>5.13</v>
      </c>
    </row>
    <row r="4880" spans="2:3" x14ac:dyDescent="0.25">
      <c r="B4880" s="206">
        <v>42046.416666666664</v>
      </c>
      <c r="C4880" s="85">
        <v>5.13</v>
      </c>
    </row>
    <row r="4881" spans="2:4" x14ac:dyDescent="0.25">
      <c r="B4881" s="206">
        <v>42046.5</v>
      </c>
      <c r="C4881" s="85">
        <v>5.13</v>
      </c>
    </row>
    <row r="4882" spans="2:4" x14ac:dyDescent="0.25">
      <c r="B4882" s="206">
        <v>42046.583333333336</v>
      </c>
      <c r="C4882" s="85">
        <v>5.12</v>
      </c>
    </row>
    <row r="4883" spans="2:4" x14ac:dyDescent="0.25">
      <c r="B4883" s="206">
        <v>42046.666666666664</v>
      </c>
      <c r="C4883" s="85">
        <v>5.12</v>
      </c>
    </row>
    <row r="4884" spans="2:4" x14ac:dyDescent="0.25">
      <c r="B4884" s="206">
        <v>42046.75</v>
      </c>
      <c r="C4884" s="85">
        <v>5.1100000000000003</v>
      </c>
    </row>
    <row r="4885" spans="2:4" x14ac:dyDescent="0.25">
      <c r="B4885" s="206">
        <v>42046.833333333336</v>
      </c>
      <c r="C4885" s="85">
        <v>5.09</v>
      </c>
      <c r="D4885" s="76">
        <v>5.09</v>
      </c>
    </row>
    <row r="4886" spans="2:4" x14ac:dyDescent="0.25">
      <c r="B4886" s="206">
        <v>42046.916666666664</v>
      </c>
      <c r="C4886" s="85">
        <v>5.09</v>
      </c>
    </row>
    <row r="4887" spans="2:4" x14ac:dyDescent="0.25">
      <c r="B4887" s="206">
        <v>42047</v>
      </c>
      <c r="C4887" s="85">
        <v>5.09</v>
      </c>
    </row>
    <row r="4888" spans="2:4" x14ac:dyDescent="0.25">
      <c r="B4888" s="206">
        <v>42047.083333333336</v>
      </c>
      <c r="C4888" s="85">
        <v>5.09</v>
      </c>
    </row>
    <row r="4889" spans="2:4" x14ac:dyDescent="0.25">
      <c r="B4889" s="206">
        <v>42047.166666666664</v>
      </c>
      <c r="C4889" s="85">
        <v>5.09</v>
      </c>
    </row>
    <row r="4890" spans="2:4" x14ac:dyDescent="0.25">
      <c r="B4890" s="206">
        <v>42047.25</v>
      </c>
      <c r="C4890" s="85">
        <v>5.1100000000000003</v>
      </c>
    </row>
    <row r="4891" spans="2:4" x14ac:dyDescent="0.25">
      <c r="B4891" s="206">
        <v>42047.333333333336</v>
      </c>
      <c r="C4891" s="85">
        <v>5.1100000000000003</v>
      </c>
    </row>
    <row r="4892" spans="2:4" x14ac:dyDescent="0.25">
      <c r="B4892" s="206">
        <v>42047.416666666664</v>
      </c>
      <c r="C4892" s="85">
        <v>5.12</v>
      </c>
    </row>
    <row r="4893" spans="2:4" x14ac:dyDescent="0.25">
      <c r="B4893" s="206">
        <v>42047.5</v>
      </c>
      <c r="C4893" s="85">
        <v>5.12</v>
      </c>
    </row>
    <row r="4894" spans="2:4" x14ac:dyDescent="0.25">
      <c r="B4894" s="206">
        <v>42047.583333333336</v>
      </c>
      <c r="C4894" s="85">
        <v>5.12</v>
      </c>
    </row>
    <row r="4895" spans="2:4" x14ac:dyDescent="0.25">
      <c r="B4895" s="206">
        <v>42047.666666666664</v>
      </c>
      <c r="C4895" s="85">
        <v>5.12</v>
      </c>
    </row>
    <row r="4896" spans="2:4" x14ac:dyDescent="0.25">
      <c r="B4896" s="206">
        <v>42047.75</v>
      </c>
      <c r="C4896" s="85">
        <v>5.12</v>
      </c>
    </row>
    <row r="4897" spans="2:3" x14ac:dyDescent="0.25">
      <c r="B4897" s="206">
        <v>42047.833333333336</v>
      </c>
      <c r="C4897" s="85">
        <v>5.12</v>
      </c>
    </row>
    <row r="4898" spans="2:3" x14ac:dyDescent="0.25">
      <c r="B4898" s="206">
        <v>42047.916666666664</v>
      </c>
      <c r="C4898" s="85">
        <v>5.0999999999999996</v>
      </c>
    </row>
    <row r="4899" spans="2:3" x14ac:dyDescent="0.25">
      <c r="B4899" s="206">
        <v>42048</v>
      </c>
      <c r="C4899" s="85">
        <v>5.0999999999999996</v>
      </c>
    </row>
    <row r="4900" spans="2:3" x14ac:dyDescent="0.25">
      <c r="B4900" s="206">
        <v>42048.083333333336</v>
      </c>
      <c r="C4900" s="85">
        <v>5.1100000000000003</v>
      </c>
    </row>
    <row r="4901" spans="2:3" x14ac:dyDescent="0.25">
      <c r="B4901" s="206">
        <v>42048.166666666664</v>
      </c>
      <c r="C4901" s="85">
        <v>5.1100000000000003</v>
      </c>
    </row>
    <row r="4902" spans="2:3" x14ac:dyDescent="0.25">
      <c r="B4902" s="206">
        <v>42048.25</v>
      </c>
      <c r="C4902" s="85">
        <v>5.12</v>
      </c>
    </row>
    <row r="4903" spans="2:3" x14ac:dyDescent="0.25">
      <c r="B4903" s="206">
        <v>42048.333333333336</v>
      </c>
      <c r="C4903" s="85">
        <v>5.12</v>
      </c>
    </row>
    <row r="4904" spans="2:3" x14ac:dyDescent="0.25">
      <c r="B4904" s="206">
        <v>42048.416666666664</v>
      </c>
      <c r="C4904" s="85">
        <v>5.12</v>
      </c>
    </row>
    <row r="4905" spans="2:3" x14ac:dyDescent="0.25">
      <c r="B4905" s="206">
        <v>42048.5</v>
      </c>
      <c r="C4905" s="85">
        <v>5.13</v>
      </c>
    </row>
    <row r="4906" spans="2:3" x14ac:dyDescent="0.25">
      <c r="B4906" s="206">
        <v>42048.583333333336</v>
      </c>
      <c r="C4906" s="85">
        <v>5.13</v>
      </c>
    </row>
    <row r="4907" spans="2:3" x14ac:dyDescent="0.25">
      <c r="B4907" s="206">
        <v>42048.666666666664</v>
      </c>
      <c r="C4907" s="85">
        <v>5.14</v>
      </c>
    </row>
    <row r="4908" spans="2:3" x14ac:dyDescent="0.25">
      <c r="B4908" s="206">
        <v>42048.75</v>
      </c>
      <c r="C4908" s="85">
        <v>5.14</v>
      </c>
    </row>
    <row r="4909" spans="2:3" x14ac:dyDescent="0.25">
      <c r="B4909" s="206">
        <v>42048.833333333336</v>
      </c>
      <c r="C4909" s="85">
        <v>5.15</v>
      </c>
    </row>
    <row r="4910" spans="2:3" x14ac:dyDescent="0.25">
      <c r="B4910" s="206">
        <v>42048.916666666664</v>
      </c>
      <c r="C4910" s="85">
        <v>5.15</v>
      </c>
    </row>
    <row r="4911" spans="2:3" x14ac:dyDescent="0.25">
      <c r="B4911" s="206">
        <v>42049</v>
      </c>
      <c r="C4911" s="85">
        <v>5.15</v>
      </c>
    </row>
    <row r="4912" spans="2:3" x14ac:dyDescent="0.25">
      <c r="B4912" s="206">
        <v>42049.083333333336</v>
      </c>
      <c r="C4912" s="85">
        <v>5.15</v>
      </c>
    </row>
    <row r="4913" spans="2:3" x14ac:dyDescent="0.25">
      <c r="B4913" s="206">
        <v>42049.166666666664</v>
      </c>
      <c r="C4913" s="85">
        <v>5.16</v>
      </c>
    </row>
    <row r="4914" spans="2:3" x14ac:dyDescent="0.25">
      <c r="B4914" s="206">
        <v>42049.25</v>
      </c>
      <c r="C4914" s="85">
        <v>5.17</v>
      </c>
    </row>
    <row r="4915" spans="2:3" x14ac:dyDescent="0.25">
      <c r="B4915" s="206">
        <v>42049.333333333336</v>
      </c>
      <c r="C4915" s="85">
        <v>5.17</v>
      </c>
    </row>
    <row r="4916" spans="2:3" x14ac:dyDescent="0.25">
      <c r="B4916" s="206">
        <v>42049.416666666664</v>
      </c>
      <c r="C4916" s="85">
        <v>5.17</v>
      </c>
    </row>
    <row r="4917" spans="2:3" x14ac:dyDescent="0.25">
      <c r="B4917" s="206">
        <v>42049.5</v>
      </c>
      <c r="C4917" s="85">
        <v>5.17</v>
      </c>
    </row>
    <row r="4918" spans="2:3" x14ac:dyDescent="0.25">
      <c r="B4918" s="206">
        <v>42049.583333333336</v>
      </c>
      <c r="C4918" s="85">
        <v>5.17</v>
      </c>
    </row>
    <row r="4919" spans="2:3" x14ac:dyDescent="0.25">
      <c r="B4919" s="206">
        <v>42049.666666666664</v>
      </c>
      <c r="C4919" s="85">
        <v>5.17</v>
      </c>
    </row>
    <row r="4920" spans="2:3" x14ac:dyDescent="0.25">
      <c r="B4920" s="206">
        <v>42049.75</v>
      </c>
      <c r="C4920" s="85">
        <v>5.17</v>
      </c>
    </row>
    <row r="4921" spans="2:3" x14ac:dyDescent="0.25">
      <c r="B4921" s="206">
        <v>42049.833333333336</v>
      </c>
      <c r="C4921" s="85">
        <v>5.17</v>
      </c>
    </row>
    <row r="4922" spans="2:3" x14ac:dyDescent="0.25">
      <c r="B4922" s="206">
        <v>42049.916666666664</v>
      </c>
      <c r="C4922" s="85">
        <v>5.17</v>
      </c>
    </row>
    <row r="4923" spans="2:3" x14ac:dyDescent="0.25">
      <c r="B4923" s="206">
        <v>42050</v>
      </c>
      <c r="C4923" s="85">
        <v>5.16</v>
      </c>
    </row>
    <row r="4924" spans="2:3" x14ac:dyDescent="0.25">
      <c r="B4924" s="206">
        <v>42050.083333333336</v>
      </c>
      <c r="C4924" s="85">
        <v>5.17</v>
      </c>
    </row>
    <row r="4925" spans="2:3" x14ac:dyDescent="0.25">
      <c r="B4925" s="206">
        <v>42050.166666666664</v>
      </c>
      <c r="C4925" s="85">
        <v>5.17</v>
      </c>
    </row>
    <row r="4926" spans="2:3" x14ac:dyDescent="0.25">
      <c r="B4926" s="206">
        <v>42050.25</v>
      </c>
      <c r="C4926" s="85">
        <v>5.18</v>
      </c>
    </row>
    <row r="4927" spans="2:3" x14ac:dyDescent="0.25">
      <c r="B4927" s="206">
        <v>42050.333333333336</v>
      </c>
      <c r="C4927" s="85">
        <v>5.19</v>
      </c>
    </row>
    <row r="4928" spans="2:3" x14ac:dyDescent="0.25">
      <c r="B4928" s="206">
        <v>42050.416666666664</v>
      </c>
      <c r="C4928" s="85">
        <v>5.2</v>
      </c>
    </row>
    <row r="4929" spans="2:3" x14ac:dyDescent="0.25">
      <c r="B4929" s="206">
        <v>42050.5</v>
      </c>
      <c r="C4929" s="85">
        <v>5.23</v>
      </c>
    </row>
    <row r="4930" spans="2:3" x14ac:dyDescent="0.25">
      <c r="B4930" s="206">
        <v>42050.583333333336</v>
      </c>
      <c r="C4930" s="85">
        <v>5.24</v>
      </c>
    </row>
    <row r="4931" spans="2:3" x14ac:dyDescent="0.25">
      <c r="B4931" s="206">
        <v>42050.666666666664</v>
      </c>
      <c r="C4931" s="85">
        <v>5.24</v>
      </c>
    </row>
    <row r="4932" spans="2:3" x14ac:dyDescent="0.25">
      <c r="B4932" s="206">
        <v>42050.75</v>
      </c>
      <c r="C4932" s="85">
        <v>5.24</v>
      </c>
    </row>
    <row r="4933" spans="2:3" x14ac:dyDescent="0.25">
      <c r="B4933" s="206">
        <v>42050.833333333336</v>
      </c>
      <c r="C4933" s="85">
        <v>5.24</v>
      </c>
    </row>
    <row r="4934" spans="2:3" x14ac:dyDescent="0.25">
      <c r="B4934" s="206">
        <v>42050.916666666664</v>
      </c>
      <c r="C4934" s="85">
        <v>5.24</v>
      </c>
    </row>
    <row r="4935" spans="2:3" x14ac:dyDescent="0.25">
      <c r="B4935" s="206">
        <v>42051</v>
      </c>
      <c r="C4935" s="85">
        <v>5.24</v>
      </c>
    </row>
    <row r="4936" spans="2:3" x14ac:dyDescent="0.25">
      <c r="B4936" s="206">
        <v>42051.083333333336</v>
      </c>
      <c r="C4936" s="85">
        <v>5.25</v>
      </c>
    </row>
    <row r="4937" spans="2:3" x14ac:dyDescent="0.25">
      <c r="B4937" s="206">
        <v>42051.166666666664</v>
      </c>
      <c r="C4937" s="85">
        <v>5.25</v>
      </c>
    </row>
    <row r="4938" spans="2:3" x14ac:dyDescent="0.25">
      <c r="B4938" s="206">
        <v>42051.25</v>
      </c>
      <c r="C4938" s="85">
        <v>5.26</v>
      </c>
    </row>
    <row r="4939" spans="2:3" x14ac:dyDescent="0.25">
      <c r="B4939" s="206">
        <v>42051.333333333336</v>
      </c>
      <c r="C4939" s="85">
        <v>5.28</v>
      </c>
    </row>
    <row r="4940" spans="2:3" x14ac:dyDescent="0.25">
      <c r="B4940" s="206">
        <v>42051.416666666664</v>
      </c>
      <c r="C4940" s="85">
        <v>5.27</v>
      </c>
    </row>
    <row r="4941" spans="2:3" x14ac:dyDescent="0.25">
      <c r="B4941" s="206">
        <v>42051.5</v>
      </c>
      <c r="C4941" s="85">
        <v>5.27</v>
      </c>
    </row>
    <row r="4942" spans="2:3" x14ac:dyDescent="0.25">
      <c r="B4942" s="206">
        <v>42051.583333333336</v>
      </c>
      <c r="C4942" s="85">
        <v>5.26</v>
      </c>
    </row>
    <row r="4943" spans="2:3" x14ac:dyDescent="0.25">
      <c r="B4943" s="206">
        <v>42051.666666666664</v>
      </c>
      <c r="C4943" s="85">
        <v>5.25</v>
      </c>
    </row>
    <row r="4944" spans="2:3" x14ac:dyDescent="0.25">
      <c r="B4944" s="206">
        <v>42051.75</v>
      </c>
      <c r="C4944" s="85">
        <v>5.25</v>
      </c>
    </row>
    <row r="4945" spans="2:3" x14ac:dyDescent="0.25">
      <c r="B4945" s="206">
        <v>42051.833333333336</v>
      </c>
      <c r="C4945" s="85">
        <v>5.25</v>
      </c>
    </row>
    <row r="4946" spans="2:3" x14ac:dyDescent="0.25">
      <c r="B4946" s="206">
        <v>42051.916666666664</v>
      </c>
      <c r="C4946" s="85">
        <v>5.23</v>
      </c>
    </row>
    <row r="4947" spans="2:3" x14ac:dyDescent="0.25">
      <c r="B4947" s="206">
        <v>42052</v>
      </c>
      <c r="C4947" s="85">
        <v>5.23</v>
      </c>
    </row>
    <row r="4948" spans="2:3" x14ac:dyDescent="0.25">
      <c r="B4948" s="206">
        <v>42052.083333333336</v>
      </c>
      <c r="C4948" s="85">
        <v>5.25</v>
      </c>
    </row>
    <row r="4949" spans="2:3" x14ac:dyDescent="0.25">
      <c r="B4949" s="206">
        <v>42052.166666666664</v>
      </c>
      <c r="C4949" s="85">
        <v>5.25</v>
      </c>
    </row>
    <row r="4950" spans="2:3" x14ac:dyDescent="0.25">
      <c r="B4950" s="206">
        <v>42052.25</v>
      </c>
      <c r="C4950" s="85">
        <v>5.26</v>
      </c>
    </row>
    <row r="4951" spans="2:3" x14ac:dyDescent="0.25">
      <c r="B4951" s="206">
        <v>42052.333333333336</v>
      </c>
      <c r="C4951" s="85">
        <v>5.25</v>
      </c>
    </row>
    <row r="4952" spans="2:3" x14ac:dyDescent="0.25">
      <c r="B4952" s="206">
        <v>42052.416666666664</v>
      </c>
      <c r="C4952" s="85">
        <v>5.36</v>
      </c>
    </row>
    <row r="4953" spans="2:3" x14ac:dyDescent="0.25">
      <c r="B4953" s="206">
        <v>42052.5</v>
      </c>
      <c r="C4953" s="85">
        <v>5.36</v>
      </c>
    </row>
    <row r="4954" spans="2:3" x14ac:dyDescent="0.25">
      <c r="B4954" s="206">
        <v>42052.583333333336</v>
      </c>
      <c r="C4954" s="85">
        <v>5.35</v>
      </c>
    </row>
    <row r="4955" spans="2:3" x14ac:dyDescent="0.25">
      <c r="B4955" s="206">
        <v>42052.666666666664</v>
      </c>
      <c r="C4955" s="85">
        <v>5.34</v>
      </c>
    </row>
    <row r="4956" spans="2:3" x14ac:dyDescent="0.25">
      <c r="B4956" s="206">
        <v>42052.75</v>
      </c>
      <c r="C4956" s="85">
        <v>5.34</v>
      </c>
    </row>
    <row r="4957" spans="2:3" x14ac:dyDescent="0.25">
      <c r="B4957" s="206">
        <v>42052.833333333336</v>
      </c>
      <c r="C4957" s="85">
        <v>5.34</v>
      </c>
    </row>
    <row r="4958" spans="2:3" x14ac:dyDescent="0.25">
      <c r="B4958" s="206">
        <v>42052.916666666664</v>
      </c>
      <c r="C4958" s="85">
        <v>5.34</v>
      </c>
    </row>
    <row r="4959" spans="2:3" x14ac:dyDescent="0.25">
      <c r="B4959" s="206">
        <v>42053</v>
      </c>
      <c r="C4959" s="85">
        <v>5.34</v>
      </c>
    </row>
    <row r="4960" spans="2:3" x14ac:dyDescent="0.25">
      <c r="B4960" s="206">
        <v>42053.083333333336</v>
      </c>
      <c r="C4960" s="85">
        <v>5.34</v>
      </c>
    </row>
    <row r="4961" spans="2:5" x14ac:dyDescent="0.25">
      <c r="B4961" s="206">
        <v>42053.166666666664</v>
      </c>
      <c r="C4961" s="85">
        <v>5.34</v>
      </c>
    </row>
    <row r="4962" spans="2:5" x14ac:dyDescent="0.25">
      <c r="B4962" s="206">
        <v>42053.25</v>
      </c>
      <c r="C4962" s="85">
        <v>5.34</v>
      </c>
    </row>
    <row r="4963" spans="2:5" x14ac:dyDescent="0.25">
      <c r="B4963" s="206">
        <v>42053.333333333336</v>
      </c>
      <c r="C4963" s="85">
        <v>5.33</v>
      </c>
    </row>
    <row r="4964" spans="2:5" x14ac:dyDescent="0.25">
      <c r="B4964" s="206">
        <v>42053.416666666664</v>
      </c>
      <c r="C4964" s="85">
        <v>5.33</v>
      </c>
    </row>
    <row r="4965" spans="2:5" x14ac:dyDescent="0.25">
      <c r="B4965" s="206">
        <v>42053.5</v>
      </c>
      <c r="C4965" s="85">
        <v>5.32</v>
      </c>
    </row>
    <row r="4966" spans="2:5" x14ac:dyDescent="0.25">
      <c r="B4966" s="206">
        <v>42053.583333333336</v>
      </c>
      <c r="C4966" s="85">
        <v>5.36</v>
      </c>
    </row>
    <row r="4967" spans="2:5" x14ac:dyDescent="0.25">
      <c r="B4967" s="206">
        <v>42053.666666666664</v>
      </c>
      <c r="C4967" s="85">
        <v>5.37</v>
      </c>
      <c r="E4967" s="76">
        <v>5.37</v>
      </c>
    </row>
    <row r="4968" spans="2:5" x14ac:dyDescent="0.25">
      <c r="B4968" s="206">
        <v>42053.75</v>
      </c>
      <c r="C4968" s="85">
        <v>5.36</v>
      </c>
    </row>
    <row r="4969" spans="2:5" x14ac:dyDescent="0.25">
      <c r="B4969" s="206">
        <v>42053.833333333336</v>
      </c>
      <c r="C4969" s="85">
        <v>5.33</v>
      </c>
    </row>
    <row r="4970" spans="2:5" x14ac:dyDescent="0.25">
      <c r="B4970" s="206">
        <v>42053.916666666664</v>
      </c>
      <c r="C4970" s="85">
        <v>5.32</v>
      </c>
    </row>
    <row r="4971" spans="2:5" x14ac:dyDescent="0.25">
      <c r="B4971" s="206">
        <v>42054</v>
      </c>
      <c r="C4971" s="85">
        <v>5.31</v>
      </c>
    </row>
    <row r="4972" spans="2:5" x14ac:dyDescent="0.25">
      <c r="B4972" s="206">
        <v>42054.083333333336</v>
      </c>
      <c r="C4972" s="85">
        <v>5.31</v>
      </c>
    </row>
    <row r="4973" spans="2:5" x14ac:dyDescent="0.25">
      <c r="B4973" s="206">
        <v>42054.166666666664</v>
      </c>
      <c r="C4973" s="85">
        <v>5.31</v>
      </c>
    </row>
    <row r="4974" spans="2:5" x14ac:dyDescent="0.25">
      <c r="B4974" s="206">
        <v>42054.25</v>
      </c>
      <c r="C4974" s="85">
        <v>5.31</v>
      </c>
    </row>
    <row r="4975" spans="2:5" x14ac:dyDescent="0.25">
      <c r="B4975" s="206">
        <v>42054.333333333336</v>
      </c>
      <c r="C4975" s="85">
        <v>5.3</v>
      </c>
    </row>
    <row r="4976" spans="2:5" x14ac:dyDescent="0.25">
      <c r="B4976" s="206">
        <v>42054.416666666664</v>
      </c>
      <c r="C4976" s="85">
        <v>5.29</v>
      </c>
    </row>
    <row r="4977" spans="2:4" x14ac:dyDescent="0.25">
      <c r="B4977" s="206">
        <v>42054.5</v>
      </c>
      <c r="C4977" s="85">
        <v>5.29</v>
      </c>
    </row>
    <row r="4978" spans="2:4" x14ac:dyDescent="0.25">
      <c r="B4978" s="206">
        <v>42054.583333333336</v>
      </c>
      <c r="C4978" s="85">
        <v>5.28</v>
      </c>
    </row>
    <row r="4979" spans="2:4" x14ac:dyDescent="0.25">
      <c r="B4979" s="206">
        <v>42054.666666666664</v>
      </c>
      <c r="C4979" s="85">
        <v>5.28</v>
      </c>
    </row>
    <row r="4980" spans="2:4" x14ac:dyDescent="0.25">
      <c r="B4980" s="206">
        <v>42054.75</v>
      </c>
      <c r="C4980" s="85">
        <v>5.28</v>
      </c>
    </row>
    <row r="4981" spans="2:4" x14ac:dyDescent="0.25">
      <c r="B4981" s="206">
        <v>42054.833333333336</v>
      </c>
      <c r="C4981" s="85">
        <v>5.27</v>
      </c>
    </row>
    <row r="4982" spans="2:4" x14ac:dyDescent="0.25">
      <c r="B4982" s="206">
        <v>42054.916666666664</v>
      </c>
      <c r="C4982" s="85">
        <v>5.26</v>
      </c>
      <c r="D4982" s="76">
        <v>5.26</v>
      </c>
    </row>
    <row r="4983" spans="2:4" x14ac:dyDescent="0.25">
      <c r="B4983" s="206">
        <v>42055</v>
      </c>
      <c r="C4983" s="85">
        <v>5.26</v>
      </c>
    </row>
    <row r="4984" spans="2:4" x14ac:dyDescent="0.25">
      <c r="B4984" s="206">
        <v>42055.083333333336</v>
      </c>
      <c r="C4984" s="85">
        <v>5.29</v>
      </c>
    </row>
    <row r="4985" spans="2:4" x14ac:dyDescent="0.25">
      <c r="B4985" s="206">
        <v>42055.166666666664</v>
      </c>
      <c r="C4985" s="85">
        <v>5.31</v>
      </c>
    </row>
    <row r="4986" spans="2:4" x14ac:dyDescent="0.25">
      <c r="B4986" s="206">
        <v>42055.25</v>
      </c>
      <c r="C4986" s="85">
        <v>5.32</v>
      </c>
    </row>
    <row r="4987" spans="2:4" x14ac:dyDescent="0.25">
      <c r="B4987" s="206">
        <v>42055.333333333336</v>
      </c>
      <c r="C4987" s="85">
        <v>5.32</v>
      </c>
    </row>
    <row r="4988" spans="2:4" x14ac:dyDescent="0.25">
      <c r="B4988" s="206">
        <v>42055.416666666664</v>
      </c>
      <c r="C4988" s="85">
        <v>5.33</v>
      </c>
    </row>
    <row r="4989" spans="2:4" x14ac:dyDescent="0.25">
      <c r="B4989" s="206">
        <v>42055.5</v>
      </c>
      <c r="C4989" s="85">
        <v>5.33</v>
      </c>
    </row>
    <row r="4990" spans="2:4" x14ac:dyDescent="0.25">
      <c r="B4990" s="206">
        <v>42055.583333333336</v>
      </c>
      <c r="C4990" s="85">
        <v>5.33</v>
      </c>
    </row>
    <row r="4991" spans="2:4" x14ac:dyDescent="0.25">
      <c r="B4991" s="206">
        <v>42055.666666666664</v>
      </c>
      <c r="C4991" s="85">
        <v>5.4</v>
      </c>
    </row>
    <row r="4992" spans="2:4" x14ac:dyDescent="0.25">
      <c r="B4992" s="206">
        <v>42055.75</v>
      </c>
      <c r="C4992" s="85">
        <v>5.36</v>
      </c>
    </row>
    <row r="4993" spans="2:3" x14ac:dyDescent="0.25">
      <c r="B4993" s="206">
        <v>42055.833333333336</v>
      </c>
      <c r="C4993" s="85">
        <v>5.35</v>
      </c>
    </row>
    <row r="4994" spans="2:3" x14ac:dyDescent="0.25">
      <c r="B4994" s="206">
        <v>42055.916666666664</v>
      </c>
      <c r="C4994" s="85">
        <v>5.35</v>
      </c>
    </row>
    <row r="4995" spans="2:3" x14ac:dyDescent="0.25">
      <c r="B4995" s="206">
        <v>42056</v>
      </c>
      <c r="C4995" s="85">
        <v>5.37</v>
      </c>
    </row>
    <row r="4996" spans="2:3" x14ac:dyDescent="0.25">
      <c r="B4996" s="206">
        <v>42056.083333333336</v>
      </c>
      <c r="C4996" s="85">
        <v>5.38</v>
      </c>
    </row>
    <row r="4997" spans="2:3" x14ac:dyDescent="0.25">
      <c r="B4997" s="206">
        <v>42056.166666666664</v>
      </c>
      <c r="C4997" s="85">
        <v>5.38</v>
      </c>
    </row>
    <row r="4998" spans="2:3" x14ac:dyDescent="0.25">
      <c r="B4998" s="206">
        <v>42056.25</v>
      </c>
      <c r="C4998" s="85">
        <v>5.38</v>
      </c>
    </row>
    <row r="4999" spans="2:3" x14ac:dyDescent="0.25">
      <c r="B4999" s="206">
        <v>42056.333333333336</v>
      </c>
      <c r="C4999" s="85">
        <v>5.38</v>
      </c>
    </row>
    <row r="5000" spans="2:3" x14ac:dyDescent="0.25">
      <c r="B5000" s="206">
        <v>42056.416666666664</v>
      </c>
      <c r="C5000" s="85">
        <v>5.38</v>
      </c>
    </row>
    <row r="5001" spans="2:3" x14ac:dyDescent="0.25">
      <c r="B5001" s="206">
        <v>42056.5</v>
      </c>
      <c r="C5001" s="85">
        <v>5.39</v>
      </c>
    </row>
    <row r="5002" spans="2:3" x14ac:dyDescent="0.25">
      <c r="B5002" s="206">
        <v>42056.583333333336</v>
      </c>
      <c r="C5002" s="85">
        <v>5.41</v>
      </c>
    </row>
    <row r="5003" spans="2:3" x14ac:dyDescent="0.25">
      <c r="B5003" s="206">
        <v>42056.666666666664</v>
      </c>
      <c r="C5003" s="85">
        <v>5.42</v>
      </c>
    </row>
    <row r="5004" spans="2:3" x14ac:dyDescent="0.25">
      <c r="B5004" s="206">
        <v>42056.75</v>
      </c>
      <c r="C5004" s="85">
        <v>5.42</v>
      </c>
    </row>
    <row r="5005" spans="2:3" x14ac:dyDescent="0.25">
      <c r="B5005" s="206">
        <v>42056.833333333336</v>
      </c>
      <c r="C5005" s="85">
        <v>5.42</v>
      </c>
    </row>
    <row r="5006" spans="2:3" x14ac:dyDescent="0.25">
      <c r="B5006" s="206">
        <v>42056.916666666664</v>
      </c>
      <c r="C5006" s="85">
        <v>5.42</v>
      </c>
    </row>
    <row r="5007" spans="2:3" x14ac:dyDescent="0.25">
      <c r="B5007" s="206">
        <v>42057</v>
      </c>
      <c r="C5007" s="85">
        <v>5.4</v>
      </c>
    </row>
    <row r="5008" spans="2:3" x14ac:dyDescent="0.25">
      <c r="B5008" s="206">
        <v>42057.083333333336</v>
      </c>
      <c r="C5008" s="85">
        <v>5.4</v>
      </c>
    </row>
    <row r="5009" spans="2:3" x14ac:dyDescent="0.25">
      <c r="B5009" s="206">
        <v>42057.166666666664</v>
      </c>
      <c r="C5009" s="85">
        <v>5.41</v>
      </c>
    </row>
    <row r="5010" spans="2:3" x14ac:dyDescent="0.25">
      <c r="B5010" s="206">
        <v>42057.25</v>
      </c>
      <c r="C5010" s="85">
        <v>5.4</v>
      </c>
    </row>
    <row r="5011" spans="2:3" x14ac:dyDescent="0.25">
      <c r="B5011" s="206">
        <v>42057.333333333336</v>
      </c>
      <c r="C5011" s="85">
        <v>5.4</v>
      </c>
    </row>
    <row r="5012" spans="2:3" x14ac:dyDescent="0.25">
      <c r="B5012" s="206">
        <v>42057.416666666664</v>
      </c>
      <c r="C5012" s="85">
        <v>5.39</v>
      </c>
    </row>
    <row r="5013" spans="2:3" x14ac:dyDescent="0.25">
      <c r="B5013" s="206">
        <v>42057.5</v>
      </c>
      <c r="C5013" s="85">
        <v>5.39</v>
      </c>
    </row>
    <row r="5014" spans="2:3" x14ac:dyDescent="0.25">
      <c r="B5014" s="206">
        <v>42057.583333333336</v>
      </c>
      <c r="C5014" s="85">
        <v>5.39</v>
      </c>
    </row>
    <row r="5015" spans="2:3" x14ac:dyDescent="0.25">
      <c r="B5015" s="206">
        <v>42057.666666666664</v>
      </c>
      <c r="C5015" s="85">
        <v>5.41</v>
      </c>
    </row>
    <row r="5016" spans="2:3" x14ac:dyDescent="0.25">
      <c r="B5016" s="206">
        <v>42057.75</v>
      </c>
      <c r="C5016" s="85">
        <v>5.4</v>
      </c>
    </row>
    <row r="5017" spans="2:3" x14ac:dyDescent="0.25">
      <c r="B5017" s="206">
        <v>42057.833333333336</v>
      </c>
      <c r="C5017" s="85">
        <v>5.38</v>
      </c>
    </row>
    <row r="5018" spans="2:3" x14ac:dyDescent="0.25">
      <c r="B5018" s="206">
        <v>42057.916666666664</v>
      </c>
      <c r="C5018" s="85">
        <v>5.37</v>
      </c>
    </row>
    <row r="5019" spans="2:3" x14ac:dyDescent="0.25">
      <c r="B5019" s="206">
        <v>42058</v>
      </c>
      <c r="C5019" s="85">
        <v>5.38</v>
      </c>
    </row>
    <row r="5020" spans="2:3" x14ac:dyDescent="0.25">
      <c r="B5020" s="206">
        <v>42058.083333333336</v>
      </c>
      <c r="C5020" s="85">
        <v>5.39</v>
      </c>
    </row>
    <row r="5021" spans="2:3" x14ac:dyDescent="0.25">
      <c r="B5021" s="206">
        <v>42058.166666666664</v>
      </c>
      <c r="C5021" s="85">
        <v>5.38</v>
      </c>
    </row>
    <row r="5022" spans="2:3" x14ac:dyDescent="0.25">
      <c r="B5022" s="206">
        <v>42058.25</v>
      </c>
      <c r="C5022" s="85">
        <v>5.38</v>
      </c>
    </row>
    <row r="5023" spans="2:3" x14ac:dyDescent="0.25">
      <c r="B5023" s="206">
        <v>42058.333333333336</v>
      </c>
      <c r="C5023" s="85">
        <v>5.39</v>
      </c>
    </row>
    <row r="5024" spans="2:3" x14ac:dyDescent="0.25">
      <c r="B5024" s="206">
        <v>42058.416666666664</v>
      </c>
      <c r="C5024" s="85">
        <v>5.39</v>
      </c>
    </row>
    <row r="5025" spans="2:3" x14ac:dyDescent="0.25">
      <c r="B5025" s="206">
        <v>42058.5</v>
      </c>
      <c r="C5025" s="85">
        <v>5.4</v>
      </c>
    </row>
    <row r="5026" spans="2:3" x14ac:dyDescent="0.25">
      <c r="B5026" s="206">
        <v>42058.583333333336</v>
      </c>
      <c r="C5026" s="85">
        <v>5.42</v>
      </c>
    </row>
    <row r="5027" spans="2:3" x14ac:dyDescent="0.25">
      <c r="B5027" s="206">
        <v>42058.666666666664</v>
      </c>
      <c r="C5027" s="85">
        <v>5.44</v>
      </c>
    </row>
    <row r="5028" spans="2:3" x14ac:dyDescent="0.25">
      <c r="B5028" s="206">
        <v>42058.75</v>
      </c>
      <c r="C5028" s="85">
        <v>5.45</v>
      </c>
    </row>
    <row r="5029" spans="2:3" x14ac:dyDescent="0.25">
      <c r="B5029" s="206">
        <v>42058.833333333336</v>
      </c>
      <c r="C5029" s="85">
        <v>5.45</v>
      </c>
    </row>
    <row r="5030" spans="2:3" x14ac:dyDescent="0.25">
      <c r="B5030" s="206">
        <v>42058.916666666664</v>
      </c>
      <c r="C5030" s="85">
        <v>5.45</v>
      </c>
    </row>
    <row r="5031" spans="2:3" x14ac:dyDescent="0.25">
      <c r="B5031" s="206">
        <v>42059</v>
      </c>
      <c r="C5031" s="85">
        <v>5.46</v>
      </c>
    </row>
    <row r="5032" spans="2:3" x14ac:dyDescent="0.25">
      <c r="B5032" s="206">
        <v>42059.083333333336</v>
      </c>
      <c r="C5032" s="85">
        <v>5.45</v>
      </c>
    </row>
    <row r="5033" spans="2:3" x14ac:dyDescent="0.25">
      <c r="B5033" s="206">
        <v>42059.166666666664</v>
      </c>
      <c r="C5033" s="85">
        <v>5.44</v>
      </c>
    </row>
    <row r="5034" spans="2:3" x14ac:dyDescent="0.25">
      <c r="B5034" s="206">
        <v>42059.25</v>
      </c>
      <c r="C5034" s="85">
        <v>5.44</v>
      </c>
    </row>
    <row r="5035" spans="2:3" x14ac:dyDescent="0.25">
      <c r="B5035" s="206">
        <v>42059.333333333336</v>
      </c>
      <c r="C5035" s="85">
        <v>5.44</v>
      </c>
    </row>
    <row r="5036" spans="2:3" x14ac:dyDescent="0.25">
      <c r="B5036" s="206">
        <v>42059.416666666664</v>
      </c>
      <c r="C5036" s="85">
        <v>5.45</v>
      </c>
    </row>
    <row r="5037" spans="2:3" x14ac:dyDescent="0.25">
      <c r="B5037" s="206">
        <v>42059.5</v>
      </c>
      <c r="C5037" s="85">
        <v>5.46</v>
      </c>
    </row>
    <row r="5038" spans="2:3" x14ac:dyDescent="0.25">
      <c r="B5038" s="206">
        <v>42059.583333333336</v>
      </c>
      <c r="C5038" s="85">
        <v>5.46</v>
      </c>
    </row>
    <row r="5039" spans="2:3" x14ac:dyDescent="0.25">
      <c r="B5039" s="206">
        <v>42059.666666666664</v>
      </c>
      <c r="C5039" s="85">
        <v>5.46</v>
      </c>
    </row>
    <row r="5040" spans="2:3" x14ac:dyDescent="0.25">
      <c r="B5040" s="206">
        <v>42059.75</v>
      </c>
      <c r="C5040" s="85">
        <v>5.47</v>
      </c>
    </row>
    <row r="5041" spans="2:5" x14ac:dyDescent="0.25">
      <c r="B5041" s="206">
        <v>42059.833333333336</v>
      </c>
      <c r="C5041" s="85">
        <v>5.48</v>
      </c>
      <c r="E5041" s="76">
        <v>5.48</v>
      </c>
    </row>
    <row r="5042" spans="2:5" x14ac:dyDescent="0.25">
      <c r="B5042" s="206">
        <v>42059.916666666664</v>
      </c>
      <c r="C5042" s="85">
        <v>5.47</v>
      </c>
    </row>
    <row r="5043" spans="2:5" x14ac:dyDescent="0.25">
      <c r="B5043" s="206">
        <v>42060</v>
      </c>
      <c r="C5043" s="85">
        <v>5.47</v>
      </c>
    </row>
    <row r="5044" spans="2:5" x14ac:dyDescent="0.25">
      <c r="B5044" s="206">
        <v>42060.083333333336</v>
      </c>
      <c r="C5044" s="85">
        <v>5.46</v>
      </c>
    </row>
    <row r="5045" spans="2:5" x14ac:dyDescent="0.25">
      <c r="B5045" s="206">
        <v>42060.166666666664</v>
      </c>
      <c r="C5045" s="85">
        <v>5.46</v>
      </c>
    </row>
    <row r="5046" spans="2:5" x14ac:dyDescent="0.25">
      <c r="B5046" s="206">
        <v>42060.25</v>
      </c>
      <c r="C5046" s="85">
        <v>5.46</v>
      </c>
    </row>
    <row r="5047" spans="2:5" x14ac:dyDescent="0.25">
      <c r="B5047" s="206">
        <v>42060.333333333336</v>
      </c>
      <c r="C5047" s="85">
        <v>5.45</v>
      </c>
    </row>
    <row r="5048" spans="2:5" x14ac:dyDescent="0.25">
      <c r="B5048" s="206">
        <v>42060.416666666664</v>
      </c>
      <c r="C5048" s="85">
        <v>5.44</v>
      </c>
    </row>
    <row r="5049" spans="2:5" x14ac:dyDescent="0.25">
      <c r="B5049" s="206">
        <v>42060.5</v>
      </c>
      <c r="C5049" s="85">
        <v>5.43</v>
      </c>
    </row>
    <row r="5050" spans="2:5" x14ac:dyDescent="0.25">
      <c r="B5050" s="206">
        <v>42060.583333333336</v>
      </c>
      <c r="C5050" s="85">
        <v>5.43</v>
      </c>
    </row>
    <row r="5051" spans="2:5" x14ac:dyDescent="0.25">
      <c r="B5051" s="206">
        <v>42060.666666666664</v>
      </c>
      <c r="C5051" s="85">
        <v>5.44</v>
      </c>
    </row>
    <row r="5052" spans="2:5" x14ac:dyDescent="0.25">
      <c r="B5052" s="206">
        <v>42060.75</v>
      </c>
      <c r="C5052" s="85">
        <v>5.43</v>
      </c>
    </row>
    <row r="5053" spans="2:5" x14ac:dyDescent="0.25">
      <c r="B5053" s="206">
        <v>42060.833333333336</v>
      </c>
      <c r="C5053" s="85">
        <v>5.42</v>
      </c>
    </row>
    <row r="5054" spans="2:5" x14ac:dyDescent="0.25">
      <c r="B5054" s="206">
        <v>42060.916666666664</v>
      </c>
      <c r="C5054" s="85">
        <v>5.42</v>
      </c>
    </row>
    <row r="5055" spans="2:5" x14ac:dyDescent="0.25">
      <c r="B5055" s="206">
        <v>42061</v>
      </c>
      <c r="C5055" s="85">
        <v>5.41</v>
      </c>
    </row>
    <row r="5056" spans="2:5" x14ac:dyDescent="0.25">
      <c r="B5056" s="206">
        <v>42061.083333333336</v>
      </c>
      <c r="C5056" s="85">
        <v>5.41</v>
      </c>
    </row>
    <row r="5057" spans="2:3" x14ac:dyDescent="0.25">
      <c r="B5057" s="206">
        <v>42061.166666666664</v>
      </c>
      <c r="C5057" s="85">
        <v>5.41</v>
      </c>
    </row>
    <row r="5058" spans="2:3" x14ac:dyDescent="0.25">
      <c r="B5058" s="206">
        <v>42061.25</v>
      </c>
      <c r="C5058" s="85">
        <v>5.41</v>
      </c>
    </row>
    <row r="5059" spans="2:3" x14ac:dyDescent="0.25">
      <c r="B5059" s="206">
        <v>42061.333333333336</v>
      </c>
      <c r="C5059" s="85">
        <v>5.4</v>
      </c>
    </row>
    <row r="5060" spans="2:3" x14ac:dyDescent="0.25">
      <c r="B5060" s="206">
        <v>42061.416666666664</v>
      </c>
      <c r="C5060" s="85">
        <v>5.4</v>
      </c>
    </row>
    <row r="5061" spans="2:3" x14ac:dyDescent="0.25">
      <c r="B5061" s="206">
        <v>42061.5</v>
      </c>
      <c r="C5061" s="85">
        <v>5.4</v>
      </c>
    </row>
    <row r="5062" spans="2:3" x14ac:dyDescent="0.25">
      <c r="B5062" s="206">
        <v>42061.583333333336</v>
      </c>
      <c r="C5062" s="85">
        <v>5.43</v>
      </c>
    </row>
    <row r="5063" spans="2:3" x14ac:dyDescent="0.25">
      <c r="B5063" s="206">
        <v>42061.666666666664</v>
      </c>
      <c r="C5063" s="85">
        <v>5.42</v>
      </c>
    </row>
    <row r="5064" spans="2:3" x14ac:dyDescent="0.25">
      <c r="B5064" s="206">
        <v>42061.75</v>
      </c>
      <c r="C5064" s="85">
        <v>5.41</v>
      </c>
    </row>
    <row r="5065" spans="2:3" x14ac:dyDescent="0.25">
      <c r="B5065" s="206">
        <v>42061.833333333336</v>
      </c>
      <c r="C5065" s="85">
        <v>5.4</v>
      </c>
    </row>
    <row r="5066" spans="2:3" x14ac:dyDescent="0.25">
      <c r="B5066" s="206">
        <v>42061.916666666664</v>
      </c>
      <c r="C5066" s="85">
        <v>5.4</v>
      </c>
    </row>
    <row r="5067" spans="2:3" x14ac:dyDescent="0.25">
      <c r="B5067" s="206">
        <v>42062</v>
      </c>
      <c r="C5067" s="85">
        <v>5.39</v>
      </c>
    </row>
    <row r="5068" spans="2:3" x14ac:dyDescent="0.25">
      <c r="B5068" s="206">
        <v>42062.083333333336</v>
      </c>
      <c r="C5068" s="85">
        <v>5.39</v>
      </c>
    </row>
    <row r="5069" spans="2:3" x14ac:dyDescent="0.25">
      <c r="B5069" s="206">
        <v>42062.166666666664</v>
      </c>
      <c r="C5069" s="85">
        <v>5.39</v>
      </c>
    </row>
    <row r="5070" spans="2:3" x14ac:dyDescent="0.25">
      <c r="B5070" s="206">
        <v>42062.25</v>
      </c>
      <c r="C5070" s="85">
        <v>5.39</v>
      </c>
    </row>
    <row r="5071" spans="2:3" x14ac:dyDescent="0.25">
      <c r="B5071" s="206">
        <v>42062.333333333336</v>
      </c>
      <c r="C5071" s="85">
        <v>5.38</v>
      </c>
    </row>
    <row r="5072" spans="2:3" x14ac:dyDescent="0.25">
      <c r="B5072" s="206">
        <v>42062.416666666664</v>
      </c>
      <c r="C5072" s="85">
        <v>5.38</v>
      </c>
    </row>
    <row r="5073" spans="2:3" x14ac:dyDescent="0.25">
      <c r="B5073" s="206">
        <v>42062.5</v>
      </c>
      <c r="C5073" s="85">
        <v>5.37</v>
      </c>
    </row>
    <row r="5074" spans="2:3" x14ac:dyDescent="0.25">
      <c r="B5074" s="206">
        <v>42062.583333333336</v>
      </c>
      <c r="C5074" s="85">
        <v>5.37</v>
      </c>
    </row>
    <row r="5075" spans="2:3" x14ac:dyDescent="0.25">
      <c r="B5075" s="206">
        <v>42062.666666666664</v>
      </c>
      <c r="C5075" s="85">
        <v>5.37</v>
      </c>
    </row>
    <row r="5076" spans="2:3" x14ac:dyDescent="0.25">
      <c r="B5076" s="206">
        <v>42062.75</v>
      </c>
      <c r="C5076" s="85">
        <v>5.36</v>
      </c>
    </row>
    <row r="5077" spans="2:3" x14ac:dyDescent="0.25">
      <c r="B5077" s="206">
        <v>42062.833333333336</v>
      </c>
      <c r="C5077" s="85">
        <v>5.34</v>
      </c>
    </row>
    <row r="5078" spans="2:3" x14ac:dyDescent="0.25">
      <c r="B5078" s="206">
        <v>42062.916666666664</v>
      </c>
      <c r="C5078" s="85">
        <v>5.33</v>
      </c>
    </row>
    <row r="5079" spans="2:3" x14ac:dyDescent="0.25">
      <c r="B5079" s="206">
        <v>42063</v>
      </c>
      <c r="C5079" s="85">
        <v>5.33</v>
      </c>
    </row>
    <row r="5080" spans="2:3" x14ac:dyDescent="0.25">
      <c r="B5080" s="206">
        <v>42063.083333333336</v>
      </c>
      <c r="C5080" s="85">
        <v>5.33</v>
      </c>
    </row>
    <row r="5081" spans="2:3" x14ac:dyDescent="0.25">
      <c r="B5081" s="206">
        <v>42063.166666666664</v>
      </c>
      <c r="C5081" s="85">
        <v>5.33</v>
      </c>
    </row>
    <row r="5082" spans="2:3" x14ac:dyDescent="0.25">
      <c r="B5082" s="206">
        <v>42063.25</v>
      </c>
      <c r="C5082" s="85">
        <v>5.34</v>
      </c>
    </row>
    <row r="5083" spans="2:3" x14ac:dyDescent="0.25">
      <c r="B5083" s="206">
        <v>42063.333333333336</v>
      </c>
      <c r="C5083" s="85">
        <v>5.33</v>
      </c>
    </row>
    <row r="5084" spans="2:3" x14ac:dyDescent="0.25">
      <c r="B5084" s="206">
        <v>42063.416666666664</v>
      </c>
      <c r="C5084" s="85">
        <v>5.35</v>
      </c>
    </row>
    <row r="5085" spans="2:3" x14ac:dyDescent="0.25">
      <c r="B5085" s="206">
        <v>42063.5</v>
      </c>
      <c r="C5085" s="85">
        <v>5.36</v>
      </c>
    </row>
    <row r="5086" spans="2:3" x14ac:dyDescent="0.25">
      <c r="B5086" s="206">
        <v>42063.583333333336</v>
      </c>
      <c r="C5086" s="85">
        <v>5.34</v>
      </c>
    </row>
    <row r="5087" spans="2:3" x14ac:dyDescent="0.25">
      <c r="B5087" s="206">
        <v>42063.666666666664</v>
      </c>
      <c r="C5087" s="85">
        <v>5.33</v>
      </c>
    </row>
    <row r="5088" spans="2:3" x14ac:dyDescent="0.25">
      <c r="B5088" s="206">
        <v>42063.75</v>
      </c>
      <c r="C5088" s="85">
        <v>5.33</v>
      </c>
    </row>
    <row r="5089" spans="2:3" x14ac:dyDescent="0.25">
      <c r="B5089" s="206">
        <v>42063.833333333336</v>
      </c>
      <c r="C5089" s="85">
        <v>5.33</v>
      </c>
    </row>
    <row r="5090" spans="2:3" x14ac:dyDescent="0.25">
      <c r="B5090" s="206">
        <v>42063.916666666664</v>
      </c>
      <c r="C5090" s="85">
        <v>5.33</v>
      </c>
    </row>
    <row r="5091" spans="2:3" x14ac:dyDescent="0.25">
      <c r="B5091" s="206">
        <v>42064</v>
      </c>
      <c r="C5091" s="85">
        <v>5.32</v>
      </c>
    </row>
    <row r="5092" spans="2:3" x14ac:dyDescent="0.25">
      <c r="B5092" s="206">
        <v>42064.083333333336</v>
      </c>
      <c r="C5092" s="85">
        <v>5.33</v>
      </c>
    </row>
    <row r="5093" spans="2:3" x14ac:dyDescent="0.25">
      <c r="B5093" s="206">
        <v>42064.166666666664</v>
      </c>
      <c r="C5093" s="85">
        <v>5.33</v>
      </c>
    </row>
    <row r="5094" spans="2:3" x14ac:dyDescent="0.25">
      <c r="B5094" s="206">
        <v>42064.25</v>
      </c>
      <c r="C5094" s="85">
        <v>5.34</v>
      </c>
    </row>
    <row r="5095" spans="2:3" x14ac:dyDescent="0.25">
      <c r="B5095" s="206">
        <v>42064.333333333336</v>
      </c>
      <c r="C5095" s="85">
        <v>5.33</v>
      </c>
    </row>
    <row r="5096" spans="2:3" x14ac:dyDescent="0.25">
      <c r="B5096" s="206">
        <v>42064.416666666664</v>
      </c>
      <c r="C5096" s="85">
        <v>5.33</v>
      </c>
    </row>
    <row r="5097" spans="2:3" x14ac:dyDescent="0.25">
      <c r="B5097" s="206">
        <v>42064.5</v>
      </c>
      <c r="C5097" s="85">
        <v>5.33</v>
      </c>
    </row>
    <row r="5098" spans="2:3" x14ac:dyDescent="0.25">
      <c r="B5098" s="206">
        <v>42064.583333333336</v>
      </c>
      <c r="C5098" s="85">
        <v>5.33</v>
      </c>
    </row>
    <row r="5099" spans="2:3" x14ac:dyDescent="0.25">
      <c r="B5099" s="206">
        <v>42064.666666666664</v>
      </c>
      <c r="C5099" s="85">
        <v>5.33</v>
      </c>
    </row>
    <row r="5100" spans="2:3" x14ac:dyDescent="0.25">
      <c r="B5100" s="206">
        <v>42064.75</v>
      </c>
      <c r="C5100" s="85">
        <v>5.33</v>
      </c>
    </row>
    <row r="5101" spans="2:3" x14ac:dyDescent="0.25">
      <c r="B5101" s="206">
        <v>42064.833333333336</v>
      </c>
      <c r="C5101" s="85">
        <v>5.33</v>
      </c>
    </row>
    <row r="5102" spans="2:3" x14ac:dyDescent="0.25">
      <c r="B5102" s="206">
        <v>42064.916666666664</v>
      </c>
      <c r="C5102" s="85">
        <v>5.33</v>
      </c>
    </row>
    <row r="5103" spans="2:3" x14ac:dyDescent="0.25">
      <c r="B5103" s="206">
        <v>42065</v>
      </c>
      <c r="C5103" s="85">
        <v>5.33</v>
      </c>
    </row>
    <row r="5104" spans="2:3" x14ac:dyDescent="0.25">
      <c r="B5104" s="206">
        <v>42065.083333333336</v>
      </c>
      <c r="C5104" s="85">
        <v>5.33</v>
      </c>
    </row>
    <row r="5105" spans="2:3" x14ac:dyDescent="0.25">
      <c r="B5105" s="206">
        <v>42065.166666666664</v>
      </c>
      <c r="C5105" s="85">
        <v>5.33</v>
      </c>
    </row>
    <row r="5106" spans="2:3" x14ac:dyDescent="0.25">
      <c r="B5106" s="206">
        <v>42065.25</v>
      </c>
      <c r="C5106" s="85">
        <v>5.34</v>
      </c>
    </row>
    <row r="5107" spans="2:3" x14ac:dyDescent="0.25">
      <c r="B5107" s="206">
        <v>42065.333333333336</v>
      </c>
      <c r="C5107" s="85">
        <v>5.33</v>
      </c>
    </row>
    <row r="5108" spans="2:3" x14ac:dyDescent="0.25">
      <c r="B5108" s="206">
        <v>42065.416666666664</v>
      </c>
      <c r="C5108" s="85">
        <v>5.33</v>
      </c>
    </row>
    <row r="5109" spans="2:3" x14ac:dyDescent="0.25">
      <c r="B5109" s="206">
        <v>42065.5</v>
      </c>
      <c r="C5109" s="85">
        <v>5.33</v>
      </c>
    </row>
    <row r="5110" spans="2:3" x14ac:dyDescent="0.25">
      <c r="B5110" s="206">
        <v>42065.583333333336</v>
      </c>
      <c r="C5110" s="85">
        <v>5.33</v>
      </c>
    </row>
    <row r="5111" spans="2:3" x14ac:dyDescent="0.25">
      <c r="B5111" s="206">
        <v>42065.666666666664</v>
      </c>
      <c r="C5111" s="85">
        <v>5.26</v>
      </c>
    </row>
    <row r="5112" spans="2:3" x14ac:dyDescent="0.25">
      <c r="B5112" s="206">
        <v>42065.75</v>
      </c>
      <c r="C5112" s="85">
        <v>5.25</v>
      </c>
    </row>
    <row r="5113" spans="2:3" x14ac:dyDescent="0.25">
      <c r="B5113" s="206">
        <v>42065.833333333336</v>
      </c>
      <c r="C5113" s="85">
        <v>5.23</v>
      </c>
    </row>
    <row r="5114" spans="2:3" x14ac:dyDescent="0.25">
      <c r="B5114" s="206">
        <v>42065.916666666664</v>
      </c>
      <c r="C5114" s="85">
        <v>5.23</v>
      </c>
    </row>
    <row r="5115" spans="2:3" x14ac:dyDescent="0.25">
      <c r="B5115" s="206">
        <v>42066</v>
      </c>
      <c r="C5115" s="85">
        <v>5.24</v>
      </c>
    </row>
    <row r="5116" spans="2:3" x14ac:dyDescent="0.25">
      <c r="B5116" s="206">
        <v>42066.083333333336</v>
      </c>
      <c r="C5116" s="85">
        <v>5.23</v>
      </c>
    </row>
    <row r="5117" spans="2:3" x14ac:dyDescent="0.25">
      <c r="B5117" s="206">
        <v>42066.166666666664</v>
      </c>
      <c r="C5117" s="85">
        <v>5.23</v>
      </c>
    </row>
    <row r="5118" spans="2:3" x14ac:dyDescent="0.25">
      <c r="B5118" s="206">
        <v>42066.25</v>
      </c>
      <c r="C5118" s="85">
        <v>5.24</v>
      </c>
    </row>
    <row r="5119" spans="2:3" x14ac:dyDescent="0.25">
      <c r="B5119" s="206">
        <v>42066.333333333336</v>
      </c>
      <c r="C5119" s="85">
        <v>5.24</v>
      </c>
    </row>
    <row r="5120" spans="2:3" x14ac:dyDescent="0.25">
      <c r="B5120" s="206">
        <v>42066.416666666664</v>
      </c>
      <c r="C5120" s="85">
        <v>5.24</v>
      </c>
    </row>
    <row r="5121" spans="2:3" x14ac:dyDescent="0.25">
      <c r="B5121" s="206">
        <v>42066.5</v>
      </c>
      <c r="C5121" s="85">
        <v>5.24</v>
      </c>
    </row>
    <row r="5122" spans="2:3" x14ac:dyDescent="0.25">
      <c r="B5122" s="206">
        <v>42066.583333333336</v>
      </c>
      <c r="C5122" s="85">
        <v>5.24</v>
      </c>
    </row>
    <row r="5123" spans="2:3" x14ac:dyDescent="0.25">
      <c r="B5123" s="206">
        <v>42066.666666666664</v>
      </c>
      <c r="C5123" s="85">
        <v>5.24</v>
      </c>
    </row>
    <row r="5124" spans="2:3" x14ac:dyDescent="0.25">
      <c r="B5124" s="206">
        <v>42066.75</v>
      </c>
      <c r="C5124" s="85">
        <v>5.24</v>
      </c>
    </row>
    <row r="5125" spans="2:3" x14ac:dyDescent="0.25">
      <c r="B5125" s="206">
        <v>42066.833333333336</v>
      </c>
      <c r="C5125" s="85">
        <v>5.22</v>
      </c>
    </row>
    <row r="5126" spans="2:3" x14ac:dyDescent="0.25">
      <c r="B5126" s="206">
        <v>42066.916666666664</v>
      </c>
      <c r="C5126" s="85">
        <v>5.21</v>
      </c>
    </row>
    <row r="5127" spans="2:3" x14ac:dyDescent="0.25">
      <c r="B5127" s="206">
        <v>42067</v>
      </c>
      <c r="C5127" s="85">
        <v>5.21</v>
      </c>
    </row>
    <row r="5128" spans="2:3" x14ac:dyDescent="0.25">
      <c r="B5128" s="206">
        <v>42067.083333333336</v>
      </c>
      <c r="C5128" s="85">
        <v>5.21</v>
      </c>
    </row>
    <row r="5129" spans="2:3" x14ac:dyDescent="0.25">
      <c r="B5129" s="206">
        <v>42067.166666666664</v>
      </c>
      <c r="C5129" s="85">
        <v>5.21</v>
      </c>
    </row>
    <row r="5130" spans="2:3" x14ac:dyDescent="0.25">
      <c r="B5130" s="206">
        <v>42067.25</v>
      </c>
      <c r="C5130" s="85">
        <v>5.21</v>
      </c>
    </row>
    <row r="5131" spans="2:3" x14ac:dyDescent="0.25">
      <c r="B5131" s="206">
        <v>42067.333333333336</v>
      </c>
      <c r="C5131" s="85">
        <v>5.21</v>
      </c>
    </row>
    <row r="5132" spans="2:3" x14ac:dyDescent="0.25">
      <c r="B5132" s="206">
        <v>42067.416666666664</v>
      </c>
      <c r="C5132" s="85">
        <v>5.21</v>
      </c>
    </row>
    <row r="5133" spans="2:3" x14ac:dyDescent="0.25">
      <c r="B5133" s="206">
        <v>42067.5</v>
      </c>
      <c r="C5133" s="85">
        <v>5.22</v>
      </c>
    </row>
    <row r="5134" spans="2:3" x14ac:dyDescent="0.25">
      <c r="B5134" s="206">
        <v>42067.583333333336</v>
      </c>
      <c r="C5134" s="85">
        <v>5.22</v>
      </c>
    </row>
    <row r="5135" spans="2:3" x14ac:dyDescent="0.25">
      <c r="B5135" s="206">
        <v>42067.666666666664</v>
      </c>
      <c r="C5135" s="85">
        <v>5.22</v>
      </c>
    </row>
    <row r="5136" spans="2:3" x14ac:dyDescent="0.25">
      <c r="B5136" s="206">
        <v>42067.75</v>
      </c>
      <c r="C5136" s="85">
        <v>5.2</v>
      </c>
    </row>
    <row r="5137" spans="2:4" x14ac:dyDescent="0.25">
      <c r="B5137" s="206">
        <v>42067.833333333336</v>
      </c>
      <c r="C5137" s="85">
        <v>5.18</v>
      </c>
    </row>
    <row r="5138" spans="2:4" x14ac:dyDescent="0.25">
      <c r="B5138" s="206">
        <v>42067.916666666664</v>
      </c>
      <c r="C5138" s="85">
        <v>5.17</v>
      </c>
    </row>
    <row r="5139" spans="2:4" x14ac:dyDescent="0.25">
      <c r="B5139" s="206">
        <v>42068</v>
      </c>
      <c r="C5139" s="85">
        <v>5.16</v>
      </c>
      <c r="D5139" s="76">
        <v>5.16</v>
      </c>
    </row>
    <row r="5140" spans="2:4" x14ac:dyDescent="0.25">
      <c r="B5140" s="206">
        <v>42068.083333333336</v>
      </c>
      <c r="C5140" s="85">
        <v>5.16</v>
      </c>
    </row>
    <row r="5141" spans="2:4" x14ac:dyDescent="0.25">
      <c r="B5141" s="206">
        <v>42068.166666666664</v>
      </c>
      <c r="C5141" s="85">
        <v>5.16</v>
      </c>
    </row>
    <row r="5142" spans="2:4" x14ac:dyDescent="0.25">
      <c r="B5142" s="206">
        <v>42068.25</v>
      </c>
      <c r="C5142" s="85">
        <v>5.17</v>
      </c>
    </row>
    <row r="5143" spans="2:4" x14ac:dyDescent="0.25">
      <c r="B5143" s="206">
        <v>42068.333333333336</v>
      </c>
      <c r="C5143" s="85">
        <v>5.16</v>
      </c>
    </row>
    <row r="5144" spans="2:4" x14ac:dyDescent="0.25">
      <c r="B5144" s="206">
        <v>42068.416666666664</v>
      </c>
      <c r="C5144" s="85">
        <v>5.17</v>
      </c>
    </row>
    <row r="5145" spans="2:4" x14ac:dyDescent="0.25">
      <c r="B5145" s="206">
        <v>42068.5</v>
      </c>
      <c r="C5145" s="85">
        <v>5.26</v>
      </c>
    </row>
    <row r="5146" spans="2:4" x14ac:dyDescent="0.25">
      <c r="B5146" s="206">
        <v>42068.583333333336</v>
      </c>
      <c r="C5146" s="85">
        <v>5.28</v>
      </c>
    </row>
    <row r="5147" spans="2:4" x14ac:dyDescent="0.25">
      <c r="B5147" s="206">
        <v>42068.666666666664</v>
      </c>
      <c r="C5147" s="85">
        <v>5.29</v>
      </c>
    </row>
    <row r="5148" spans="2:4" x14ac:dyDescent="0.25">
      <c r="B5148" s="206">
        <v>42068.75</v>
      </c>
      <c r="C5148" s="85">
        <v>5.3</v>
      </c>
    </row>
    <row r="5149" spans="2:4" x14ac:dyDescent="0.25">
      <c r="B5149" s="206">
        <v>42068.833333333336</v>
      </c>
      <c r="C5149" s="85">
        <v>5.3</v>
      </c>
    </row>
    <row r="5150" spans="2:4" x14ac:dyDescent="0.25">
      <c r="B5150" s="206">
        <v>42068.916666666664</v>
      </c>
      <c r="C5150" s="85">
        <v>5.29</v>
      </c>
    </row>
    <row r="5151" spans="2:4" x14ac:dyDescent="0.25">
      <c r="B5151" s="206">
        <v>42069</v>
      </c>
      <c r="C5151" s="85">
        <v>5.29</v>
      </c>
    </row>
    <row r="5152" spans="2:4" x14ac:dyDescent="0.25">
      <c r="B5152" s="206">
        <v>42069.083333333336</v>
      </c>
      <c r="C5152" s="85">
        <v>5.3</v>
      </c>
    </row>
    <row r="5153" spans="2:5" x14ac:dyDescent="0.25">
      <c r="B5153" s="206">
        <v>42069.166666666664</v>
      </c>
      <c r="C5153" s="85">
        <v>5.31</v>
      </c>
    </row>
    <row r="5154" spans="2:5" x14ac:dyDescent="0.25">
      <c r="B5154" s="206">
        <v>42069.25</v>
      </c>
      <c r="C5154" s="85">
        <v>5.31</v>
      </c>
    </row>
    <row r="5155" spans="2:5" x14ac:dyDescent="0.25">
      <c r="B5155" s="206">
        <v>42069.333333333336</v>
      </c>
      <c r="C5155" s="85">
        <v>5.31</v>
      </c>
    </row>
    <row r="5156" spans="2:5" x14ac:dyDescent="0.25">
      <c r="B5156" s="206">
        <v>42069.416666666664</v>
      </c>
      <c r="C5156" s="85">
        <v>5.31</v>
      </c>
    </row>
    <row r="5157" spans="2:5" x14ac:dyDescent="0.25">
      <c r="B5157" s="206">
        <v>42069.5</v>
      </c>
      <c r="C5157" s="85">
        <v>5.32</v>
      </c>
      <c r="E5157" s="76">
        <v>5.32</v>
      </c>
    </row>
    <row r="5158" spans="2:5" x14ac:dyDescent="0.25">
      <c r="B5158" s="206">
        <v>42069.583333333336</v>
      </c>
      <c r="C5158" s="85">
        <v>5.32</v>
      </c>
    </row>
    <row r="5159" spans="2:5" x14ac:dyDescent="0.25">
      <c r="B5159" s="206">
        <v>42069.666666666664</v>
      </c>
      <c r="C5159" s="85">
        <v>5.32</v>
      </c>
    </row>
    <row r="5160" spans="2:5" x14ac:dyDescent="0.25">
      <c r="B5160" s="206">
        <v>42069.75</v>
      </c>
      <c r="C5160" s="85">
        <v>5.31</v>
      </c>
    </row>
    <row r="5161" spans="2:5" x14ac:dyDescent="0.25">
      <c r="B5161" s="206">
        <v>42069.833333333336</v>
      </c>
      <c r="C5161" s="85">
        <v>5.3</v>
      </c>
    </row>
    <row r="5162" spans="2:5" x14ac:dyDescent="0.25">
      <c r="B5162" s="206">
        <v>42069.916666666664</v>
      </c>
      <c r="C5162" s="85">
        <v>5.3</v>
      </c>
    </row>
    <row r="5163" spans="2:5" x14ac:dyDescent="0.25">
      <c r="B5163" s="206">
        <v>42070</v>
      </c>
      <c r="C5163" s="85">
        <v>5.3</v>
      </c>
    </row>
    <row r="5164" spans="2:5" x14ac:dyDescent="0.25">
      <c r="B5164" s="206">
        <v>42070.083333333336</v>
      </c>
      <c r="C5164" s="85">
        <v>5.3</v>
      </c>
    </row>
    <row r="5165" spans="2:5" x14ac:dyDescent="0.25">
      <c r="B5165" s="206">
        <v>42070.166666666664</v>
      </c>
      <c r="C5165" s="85">
        <v>5.3</v>
      </c>
    </row>
    <row r="5166" spans="2:5" x14ac:dyDescent="0.25">
      <c r="B5166" s="206">
        <v>42070.25</v>
      </c>
      <c r="C5166" s="85">
        <v>5.31</v>
      </c>
    </row>
    <row r="5167" spans="2:5" x14ac:dyDescent="0.25">
      <c r="B5167" s="206">
        <v>42070.333333333336</v>
      </c>
      <c r="C5167" s="85">
        <v>5.31</v>
      </c>
    </row>
    <row r="5168" spans="2:5" x14ac:dyDescent="0.25">
      <c r="B5168" s="206">
        <v>42070.416666666664</v>
      </c>
      <c r="C5168" s="85">
        <v>5.3</v>
      </c>
    </row>
    <row r="5169" spans="2:3" x14ac:dyDescent="0.25">
      <c r="B5169" s="206">
        <v>42070.5</v>
      </c>
      <c r="C5169" s="85">
        <v>5.3</v>
      </c>
    </row>
    <row r="5170" spans="2:3" x14ac:dyDescent="0.25">
      <c r="B5170" s="206">
        <v>42070.583333333336</v>
      </c>
      <c r="C5170" s="85">
        <v>5.3</v>
      </c>
    </row>
    <row r="5171" spans="2:3" x14ac:dyDescent="0.25">
      <c r="B5171" s="206">
        <v>42070.666666666664</v>
      </c>
      <c r="C5171" s="85">
        <v>5.3</v>
      </c>
    </row>
    <row r="5172" spans="2:3" x14ac:dyDescent="0.25">
      <c r="B5172" s="206">
        <v>42070.75</v>
      </c>
      <c r="C5172" s="85">
        <v>5.29</v>
      </c>
    </row>
    <row r="5173" spans="2:3" x14ac:dyDescent="0.25">
      <c r="B5173" s="206">
        <v>42070.833333333336</v>
      </c>
      <c r="C5173" s="85">
        <v>5.28</v>
      </c>
    </row>
    <row r="5174" spans="2:3" x14ac:dyDescent="0.25">
      <c r="B5174" s="206">
        <v>42070.916666666664</v>
      </c>
      <c r="C5174" s="85">
        <v>5.26</v>
      </c>
    </row>
    <row r="5175" spans="2:3" x14ac:dyDescent="0.25">
      <c r="B5175" s="206">
        <v>42071</v>
      </c>
      <c r="C5175" s="85">
        <v>5.26</v>
      </c>
    </row>
    <row r="5176" spans="2:3" x14ac:dyDescent="0.25">
      <c r="B5176" s="206">
        <v>42071.083333333336</v>
      </c>
      <c r="C5176" s="85">
        <v>5.25</v>
      </c>
    </row>
    <row r="5177" spans="2:3" x14ac:dyDescent="0.25">
      <c r="B5177" s="206">
        <v>42071.166666666664</v>
      </c>
      <c r="C5177" s="85">
        <v>5.24</v>
      </c>
    </row>
    <row r="5178" spans="2:3" x14ac:dyDescent="0.25">
      <c r="B5178" s="206">
        <v>42071.25</v>
      </c>
      <c r="C5178" s="85">
        <v>5.25</v>
      </c>
    </row>
    <row r="5179" spans="2:3" x14ac:dyDescent="0.25">
      <c r="B5179" s="206">
        <v>42071.333333333336</v>
      </c>
      <c r="C5179" s="85">
        <v>5.24</v>
      </c>
    </row>
    <row r="5180" spans="2:3" x14ac:dyDescent="0.25">
      <c r="B5180" s="206">
        <v>42071.416666666664</v>
      </c>
      <c r="C5180" s="85">
        <v>5.24</v>
      </c>
    </row>
    <row r="5181" spans="2:3" x14ac:dyDescent="0.25">
      <c r="B5181" s="206">
        <v>42071.5</v>
      </c>
      <c r="C5181" s="85">
        <v>5.24</v>
      </c>
    </row>
    <row r="5182" spans="2:3" x14ac:dyDescent="0.25">
      <c r="B5182" s="206">
        <v>42071.583333333336</v>
      </c>
      <c r="C5182" s="85">
        <v>5.23</v>
      </c>
    </row>
    <row r="5183" spans="2:3" x14ac:dyDescent="0.25">
      <c r="B5183" s="206">
        <v>42071.666666666664</v>
      </c>
      <c r="C5183" s="85">
        <v>5.23</v>
      </c>
    </row>
    <row r="5184" spans="2:3" x14ac:dyDescent="0.25">
      <c r="B5184" s="206">
        <v>42071.75</v>
      </c>
      <c r="C5184" s="85">
        <v>5.22</v>
      </c>
    </row>
    <row r="5185" spans="2:4" x14ac:dyDescent="0.25">
      <c r="B5185" s="206">
        <v>42071.833333333336</v>
      </c>
      <c r="C5185" s="85">
        <v>5.21</v>
      </c>
      <c r="D5185" s="76">
        <v>5.21</v>
      </c>
    </row>
    <row r="5186" spans="2:4" x14ac:dyDescent="0.25">
      <c r="B5186" s="206">
        <v>42071.916666666664</v>
      </c>
      <c r="C5186" s="85">
        <v>5.21</v>
      </c>
    </row>
    <row r="5187" spans="2:4" x14ac:dyDescent="0.25">
      <c r="B5187" s="206">
        <v>42072</v>
      </c>
      <c r="C5187" s="85">
        <v>5.21</v>
      </c>
    </row>
    <row r="5188" spans="2:4" x14ac:dyDescent="0.25">
      <c r="B5188" s="206">
        <v>42072.083333333336</v>
      </c>
      <c r="C5188" s="85">
        <v>5.21</v>
      </c>
    </row>
    <row r="5189" spans="2:4" x14ac:dyDescent="0.25">
      <c r="B5189" s="206">
        <v>42072.166666666664</v>
      </c>
      <c r="C5189" s="85">
        <v>5.21</v>
      </c>
    </row>
    <row r="5190" spans="2:4" x14ac:dyDescent="0.25">
      <c r="B5190" s="206">
        <v>42072.25</v>
      </c>
      <c r="C5190" s="85">
        <v>5.21</v>
      </c>
    </row>
    <row r="5191" spans="2:4" x14ac:dyDescent="0.25">
      <c r="B5191" s="206">
        <v>42072.333333333336</v>
      </c>
      <c r="C5191" s="85">
        <v>5.21</v>
      </c>
    </row>
    <row r="5192" spans="2:4" x14ac:dyDescent="0.25">
      <c r="B5192" s="206">
        <v>42072.416666666664</v>
      </c>
      <c r="C5192" s="85">
        <v>5.22</v>
      </c>
    </row>
    <row r="5193" spans="2:4" x14ac:dyDescent="0.25">
      <c r="B5193" s="206">
        <v>42072.5</v>
      </c>
      <c r="C5193" s="85">
        <v>5.23</v>
      </c>
    </row>
    <row r="5194" spans="2:4" x14ac:dyDescent="0.25">
      <c r="B5194" s="206">
        <v>42072.583333333336</v>
      </c>
      <c r="C5194" s="85">
        <v>5.23</v>
      </c>
    </row>
    <row r="5195" spans="2:4" x14ac:dyDescent="0.25">
      <c r="B5195" s="206">
        <v>42072.666666666664</v>
      </c>
      <c r="C5195" s="85">
        <v>5.22</v>
      </c>
    </row>
    <row r="5196" spans="2:4" x14ac:dyDescent="0.25">
      <c r="B5196" s="206">
        <v>42072.75</v>
      </c>
      <c r="C5196" s="85">
        <v>5.22</v>
      </c>
    </row>
    <row r="5197" spans="2:4" x14ac:dyDescent="0.25">
      <c r="B5197" s="206">
        <v>42072.833333333336</v>
      </c>
      <c r="C5197" s="85">
        <v>5.22</v>
      </c>
    </row>
    <row r="5198" spans="2:4" x14ac:dyDescent="0.25">
      <c r="B5198" s="206">
        <v>42072.916666666664</v>
      </c>
      <c r="C5198" s="85">
        <v>5.22</v>
      </c>
    </row>
    <row r="5199" spans="2:4" x14ac:dyDescent="0.25">
      <c r="B5199" s="206">
        <v>42073</v>
      </c>
      <c r="C5199" s="85">
        <v>5.23</v>
      </c>
    </row>
    <row r="5200" spans="2:4" x14ac:dyDescent="0.25">
      <c r="B5200" s="206">
        <v>42073.083333333336</v>
      </c>
      <c r="C5200" s="85">
        <v>5.23</v>
      </c>
    </row>
    <row r="5201" spans="2:3" x14ac:dyDescent="0.25">
      <c r="B5201" s="206">
        <v>42073.166666666664</v>
      </c>
      <c r="C5201" s="85">
        <v>5.24</v>
      </c>
    </row>
    <row r="5202" spans="2:3" x14ac:dyDescent="0.25">
      <c r="B5202" s="206">
        <v>42073.25</v>
      </c>
      <c r="C5202" s="85">
        <v>5.25</v>
      </c>
    </row>
    <row r="5203" spans="2:3" x14ac:dyDescent="0.25">
      <c r="B5203" s="206">
        <v>42073.333333333336</v>
      </c>
      <c r="C5203" s="85">
        <v>5.25</v>
      </c>
    </row>
    <row r="5204" spans="2:3" x14ac:dyDescent="0.25">
      <c r="B5204" s="206">
        <v>42073.416666666664</v>
      </c>
      <c r="C5204" s="85">
        <v>5.23</v>
      </c>
    </row>
    <row r="5205" spans="2:3" x14ac:dyDescent="0.25">
      <c r="B5205" s="206">
        <v>42073.5</v>
      </c>
      <c r="C5205" s="85">
        <v>5.24</v>
      </c>
    </row>
    <row r="5206" spans="2:3" x14ac:dyDescent="0.25">
      <c r="B5206" s="206">
        <v>42073.583333333336</v>
      </c>
      <c r="C5206" s="85">
        <v>5.24</v>
      </c>
    </row>
    <row r="5207" spans="2:3" x14ac:dyDescent="0.25">
      <c r="B5207" s="206">
        <v>42073.666666666664</v>
      </c>
      <c r="C5207" s="85">
        <v>5.24</v>
      </c>
    </row>
    <row r="5208" spans="2:3" x14ac:dyDescent="0.25">
      <c r="B5208" s="206">
        <v>42073.75</v>
      </c>
      <c r="C5208" s="85">
        <v>5.24</v>
      </c>
    </row>
    <row r="5209" spans="2:3" x14ac:dyDescent="0.25">
      <c r="B5209" s="206">
        <v>42073.833333333336</v>
      </c>
      <c r="C5209" s="85">
        <v>5.24</v>
      </c>
    </row>
    <row r="5210" spans="2:3" x14ac:dyDescent="0.25">
      <c r="B5210" s="206">
        <v>42073.916666666664</v>
      </c>
      <c r="C5210" s="85">
        <v>5.23</v>
      </c>
    </row>
    <row r="5211" spans="2:3" x14ac:dyDescent="0.25">
      <c r="B5211" s="206">
        <v>42074</v>
      </c>
      <c r="C5211" s="85">
        <v>5.22</v>
      </c>
    </row>
    <row r="5212" spans="2:3" x14ac:dyDescent="0.25">
      <c r="B5212" s="206">
        <v>42074.083333333336</v>
      </c>
      <c r="C5212" s="85">
        <v>5.22</v>
      </c>
    </row>
    <row r="5213" spans="2:3" x14ac:dyDescent="0.25">
      <c r="B5213" s="206">
        <v>42074.166666666664</v>
      </c>
      <c r="C5213" s="85">
        <v>5.22</v>
      </c>
    </row>
    <row r="5214" spans="2:3" x14ac:dyDescent="0.25">
      <c r="B5214" s="206">
        <v>42074.25</v>
      </c>
      <c r="C5214" s="85">
        <v>5.22</v>
      </c>
    </row>
    <row r="5215" spans="2:3" x14ac:dyDescent="0.25">
      <c r="B5215" s="206">
        <v>42074.333333333336</v>
      </c>
      <c r="C5215" s="85">
        <v>5.22</v>
      </c>
    </row>
    <row r="5216" spans="2:3" x14ac:dyDescent="0.25">
      <c r="B5216" s="206">
        <v>42074.416666666664</v>
      </c>
      <c r="C5216" s="85">
        <v>5.22</v>
      </c>
    </row>
    <row r="5217" spans="2:3" x14ac:dyDescent="0.25">
      <c r="B5217" s="206">
        <v>42074.5</v>
      </c>
      <c r="C5217" s="85">
        <v>5.24</v>
      </c>
    </row>
    <row r="5218" spans="2:3" x14ac:dyDescent="0.25">
      <c r="B5218" s="206">
        <v>42074.583333333336</v>
      </c>
      <c r="C5218" s="85">
        <v>5.27</v>
      </c>
    </row>
    <row r="5219" spans="2:3" x14ac:dyDescent="0.25">
      <c r="B5219" s="206">
        <v>42074.666666666664</v>
      </c>
      <c r="C5219" s="85">
        <v>5.29</v>
      </c>
    </row>
    <row r="5220" spans="2:3" x14ac:dyDescent="0.25">
      <c r="B5220" s="206">
        <v>42074.75</v>
      </c>
      <c r="C5220" s="85">
        <v>5.31</v>
      </c>
    </row>
    <row r="5221" spans="2:3" x14ac:dyDescent="0.25">
      <c r="B5221" s="206">
        <v>42074.833333333336</v>
      </c>
      <c r="C5221" s="85">
        <v>5.31</v>
      </c>
    </row>
    <row r="5222" spans="2:3" x14ac:dyDescent="0.25">
      <c r="B5222" s="206">
        <v>42074.916666666664</v>
      </c>
      <c r="C5222" s="85">
        <v>5.31</v>
      </c>
    </row>
    <row r="5223" spans="2:3" x14ac:dyDescent="0.25">
      <c r="B5223" s="206">
        <v>42075</v>
      </c>
      <c r="C5223" s="85">
        <v>5.31</v>
      </c>
    </row>
    <row r="5224" spans="2:3" x14ac:dyDescent="0.25">
      <c r="B5224" s="206">
        <v>42075.083333333336</v>
      </c>
      <c r="C5224" s="85">
        <v>5.29</v>
      </c>
    </row>
    <row r="5225" spans="2:3" x14ac:dyDescent="0.25">
      <c r="B5225" s="206">
        <v>42075.166666666664</v>
      </c>
      <c r="C5225" s="85">
        <v>5.29</v>
      </c>
    </row>
    <row r="5226" spans="2:3" x14ac:dyDescent="0.25">
      <c r="B5226" s="206">
        <v>42075.25</v>
      </c>
      <c r="C5226" s="85">
        <v>5.29</v>
      </c>
    </row>
    <row r="5227" spans="2:3" x14ac:dyDescent="0.25">
      <c r="B5227" s="206">
        <v>42075.333333333336</v>
      </c>
      <c r="C5227" s="85">
        <v>5.28</v>
      </c>
    </row>
    <row r="5228" spans="2:3" x14ac:dyDescent="0.25">
      <c r="B5228" s="206">
        <v>42075.416666666664</v>
      </c>
      <c r="C5228" s="85">
        <v>5.28</v>
      </c>
    </row>
    <row r="5229" spans="2:3" x14ac:dyDescent="0.25">
      <c r="B5229" s="206">
        <v>42075.5</v>
      </c>
      <c r="C5229" s="85">
        <v>5.28</v>
      </c>
    </row>
    <row r="5230" spans="2:3" x14ac:dyDescent="0.25">
      <c r="B5230" s="206">
        <v>42075.583333333336</v>
      </c>
      <c r="C5230" s="85">
        <v>5.34</v>
      </c>
    </row>
    <row r="5231" spans="2:3" x14ac:dyDescent="0.25">
      <c r="B5231" s="206">
        <v>42075.666666666664</v>
      </c>
      <c r="C5231" s="85">
        <v>5.39</v>
      </c>
    </row>
    <row r="5232" spans="2:3" x14ac:dyDescent="0.25">
      <c r="B5232" s="206">
        <v>42075.75</v>
      </c>
      <c r="C5232" s="85">
        <v>5.36</v>
      </c>
    </row>
    <row r="5233" spans="2:3" x14ac:dyDescent="0.25">
      <c r="B5233" s="206">
        <v>42075.833333333336</v>
      </c>
      <c r="C5233" s="85">
        <v>5.36</v>
      </c>
    </row>
    <row r="5234" spans="2:3" x14ac:dyDescent="0.25">
      <c r="B5234" s="206">
        <v>42075.916666666664</v>
      </c>
      <c r="C5234" s="85">
        <v>5.35</v>
      </c>
    </row>
    <row r="5235" spans="2:3" x14ac:dyDescent="0.25">
      <c r="B5235" s="206">
        <v>42076</v>
      </c>
      <c r="C5235" s="85">
        <v>5.35</v>
      </c>
    </row>
    <row r="5236" spans="2:3" x14ac:dyDescent="0.25">
      <c r="B5236" s="206">
        <v>42076.083333333336</v>
      </c>
      <c r="C5236" s="85">
        <v>5.34</v>
      </c>
    </row>
    <row r="5237" spans="2:3" x14ac:dyDescent="0.25">
      <c r="B5237" s="206">
        <v>42076.166666666664</v>
      </c>
      <c r="C5237" s="85">
        <v>5.34</v>
      </c>
    </row>
    <row r="5238" spans="2:3" x14ac:dyDescent="0.25">
      <c r="B5238" s="206">
        <v>42076.25</v>
      </c>
      <c r="C5238" s="85">
        <v>5.34</v>
      </c>
    </row>
    <row r="5239" spans="2:3" x14ac:dyDescent="0.25">
      <c r="B5239" s="206">
        <v>42076.333333333336</v>
      </c>
      <c r="C5239" s="85">
        <v>5.33</v>
      </c>
    </row>
    <row r="5240" spans="2:3" x14ac:dyDescent="0.25">
      <c r="B5240" s="206">
        <v>42076.416666666664</v>
      </c>
      <c r="C5240" s="85">
        <v>5.35</v>
      </c>
    </row>
    <row r="5241" spans="2:3" x14ac:dyDescent="0.25">
      <c r="B5241" s="206">
        <v>42076.5</v>
      </c>
      <c r="C5241" s="85">
        <v>5.4</v>
      </c>
    </row>
    <row r="5242" spans="2:3" x14ac:dyDescent="0.25">
      <c r="B5242" s="206">
        <v>42076.583333333336</v>
      </c>
      <c r="C5242" s="85">
        <v>5.4</v>
      </c>
    </row>
    <row r="5243" spans="2:3" x14ac:dyDescent="0.25">
      <c r="B5243" s="206">
        <v>42076.666666666664</v>
      </c>
      <c r="C5243" s="85">
        <v>5.4</v>
      </c>
    </row>
    <row r="5244" spans="2:3" x14ac:dyDescent="0.25">
      <c r="B5244" s="206">
        <v>42076.75</v>
      </c>
      <c r="C5244" s="85">
        <v>5.4</v>
      </c>
    </row>
    <row r="5245" spans="2:3" x14ac:dyDescent="0.25">
      <c r="B5245" s="206">
        <v>42076.833333333336</v>
      </c>
      <c r="C5245" s="85">
        <v>5.39</v>
      </c>
    </row>
    <row r="5246" spans="2:3" x14ac:dyDescent="0.25">
      <c r="B5246" s="206">
        <v>42076.916666666664</v>
      </c>
      <c r="C5246" s="85">
        <v>5.41</v>
      </c>
    </row>
    <row r="5247" spans="2:3" x14ac:dyDescent="0.25">
      <c r="B5247" s="206">
        <v>42077</v>
      </c>
      <c r="C5247" s="85">
        <v>5.41</v>
      </c>
    </row>
    <row r="5248" spans="2:3" x14ac:dyDescent="0.25">
      <c r="B5248" s="206">
        <v>42077.083333333336</v>
      </c>
      <c r="C5248" s="85">
        <v>5.42</v>
      </c>
    </row>
    <row r="5249" spans="2:3" x14ac:dyDescent="0.25">
      <c r="B5249" s="206">
        <v>42077.166666666664</v>
      </c>
      <c r="C5249" s="85">
        <v>5.43</v>
      </c>
    </row>
    <row r="5250" spans="2:3" x14ac:dyDescent="0.25">
      <c r="B5250" s="206">
        <v>42077.25</v>
      </c>
      <c r="C5250" s="85">
        <v>5.44</v>
      </c>
    </row>
    <row r="5251" spans="2:3" x14ac:dyDescent="0.25">
      <c r="B5251" s="206">
        <v>42077.333333333336</v>
      </c>
      <c r="C5251" s="85">
        <v>5.45</v>
      </c>
    </row>
    <row r="5252" spans="2:3" x14ac:dyDescent="0.25">
      <c r="B5252" s="206">
        <v>42077.416666666664</v>
      </c>
      <c r="C5252" s="85">
        <v>5.45</v>
      </c>
    </row>
    <row r="5253" spans="2:3" x14ac:dyDescent="0.25">
      <c r="B5253" s="206">
        <v>42077.5</v>
      </c>
      <c r="C5253" s="85">
        <v>5.45</v>
      </c>
    </row>
    <row r="5254" spans="2:3" x14ac:dyDescent="0.25">
      <c r="B5254" s="206">
        <v>42077.583333333336</v>
      </c>
      <c r="C5254" s="85">
        <v>5.45</v>
      </c>
    </row>
    <row r="5255" spans="2:3" x14ac:dyDescent="0.25">
      <c r="B5255" s="206">
        <v>42077.666666666664</v>
      </c>
      <c r="C5255" s="85">
        <v>5.45</v>
      </c>
    </row>
    <row r="5256" spans="2:3" x14ac:dyDescent="0.25">
      <c r="B5256" s="206">
        <v>42077.75</v>
      </c>
      <c r="C5256" s="85">
        <v>5.45</v>
      </c>
    </row>
    <row r="5257" spans="2:3" x14ac:dyDescent="0.25">
      <c r="B5257" s="206">
        <v>42077.833333333336</v>
      </c>
      <c r="C5257" s="85">
        <v>5.46</v>
      </c>
    </row>
    <row r="5258" spans="2:3" x14ac:dyDescent="0.25">
      <c r="B5258" s="206">
        <v>42077.916666666664</v>
      </c>
      <c r="C5258" s="85">
        <v>5.46</v>
      </c>
    </row>
    <row r="5259" spans="2:3" x14ac:dyDescent="0.25">
      <c r="B5259" s="206">
        <v>42078</v>
      </c>
      <c r="C5259" s="85">
        <v>5.46</v>
      </c>
    </row>
    <row r="5260" spans="2:3" x14ac:dyDescent="0.25">
      <c r="B5260" s="206">
        <v>42078.083333333336</v>
      </c>
      <c r="C5260" s="85">
        <v>5.46</v>
      </c>
    </row>
    <row r="5261" spans="2:3" x14ac:dyDescent="0.25">
      <c r="B5261" s="206">
        <v>42078.166666666664</v>
      </c>
      <c r="C5261" s="85">
        <v>5.47</v>
      </c>
    </row>
    <row r="5262" spans="2:3" x14ac:dyDescent="0.25">
      <c r="B5262" s="206">
        <v>42078.25</v>
      </c>
      <c r="C5262" s="85">
        <v>5.47</v>
      </c>
    </row>
    <row r="5263" spans="2:3" x14ac:dyDescent="0.25">
      <c r="B5263" s="206">
        <v>42078.333333333336</v>
      </c>
      <c r="C5263" s="85">
        <v>5.47</v>
      </c>
    </row>
    <row r="5264" spans="2:3" x14ac:dyDescent="0.25">
      <c r="B5264" s="206">
        <v>42078.416666666664</v>
      </c>
      <c r="C5264" s="85">
        <v>5.47</v>
      </c>
    </row>
    <row r="5265" spans="2:3" x14ac:dyDescent="0.25">
      <c r="B5265" s="206">
        <v>42078.5</v>
      </c>
      <c r="C5265" s="85">
        <v>5.47</v>
      </c>
    </row>
    <row r="5266" spans="2:3" x14ac:dyDescent="0.25">
      <c r="B5266" s="206">
        <v>42078.583333333336</v>
      </c>
      <c r="C5266" s="85">
        <v>5.47</v>
      </c>
    </row>
    <row r="5267" spans="2:3" x14ac:dyDescent="0.25">
      <c r="B5267" s="206">
        <v>42078.666666666664</v>
      </c>
      <c r="C5267" s="85">
        <v>5.47</v>
      </c>
    </row>
    <row r="5268" spans="2:3" x14ac:dyDescent="0.25">
      <c r="B5268" s="206">
        <v>42078.75</v>
      </c>
      <c r="C5268" s="85">
        <v>5.47</v>
      </c>
    </row>
    <row r="5269" spans="2:3" x14ac:dyDescent="0.25">
      <c r="B5269" s="206">
        <v>42078.833333333336</v>
      </c>
      <c r="C5269" s="85">
        <v>5.47</v>
      </c>
    </row>
    <row r="5270" spans="2:3" x14ac:dyDescent="0.25">
      <c r="B5270" s="206">
        <v>42078.916666666664</v>
      </c>
      <c r="C5270" s="85">
        <v>5.47</v>
      </c>
    </row>
    <row r="5271" spans="2:3" x14ac:dyDescent="0.25">
      <c r="B5271" s="206">
        <v>42079</v>
      </c>
      <c r="C5271" s="85">
        <v>5.47</v>
      </c>
    </row>
    <row r="5272" spans="2:3" x14ac:dyDescent="0.25">
      <c r="B5272" s="206">
        <v>42079.083333333336</v>
      </c>
      <c r="C5272" s="85">
        <v>5.47</v>
      </c>
    </row>
    <row r="5273" spans="2:3" x14ac:dyDescent="0.25">
      <c r="B5273" s="206">
        <v>42079.166666666664</v>
      </c>
      <c r="C5273" s="85">
        <v>5.47</v>
      </c>
    </row>
    <row r="5274" spans="2:3" x14ac:dyDescent="0.25">
      <c r="B5274" s="206">
        <v>42079.25</v>
      </c>
      <c r="C5274" s="85">
        <v>5.47</v>
      </c>
    </row>
    <row r="5275" spans="2:3" x14ac:dyDescent="0.25">
      <c r="B5275" s="206">
        <v>42079.333333333336</v>
      </c>
      <c r="C5275" s="85">
        <v>5.47</v>
      </c>
    </row>
    <row r="5276" spans="2:3" x14ac:dyDescent="0.25">
      <c r="B5276" s="206">
        <v>42079.416666666664</v>
      </c>
      <c r="C5276" s="85">
        <v>5.47</v>
      </c>
    </row>
    <row r="5277" spans="2:3" x14ac:dyDescent="0.25">
      <c r="B5277" s="206">
        <v>42079.5</v>
      </c>
      <c r="C5277" s="85">
        <v>5.47</v>
      </c>
    </row>
    <row r="5278" spans="2:3" x14ac:dyDescent="0.25">
      <c r="B5278" s="206">
        <v>42079.583333333336</v>
      </c>
      <c r="C5278" s="85">
        <v>5.47</v>
      </c>
    </row>
    <row r="5279" spans="2:3" x14ac:dyDescent="0.25">
      <c r="B5279" s="206">
        <v>42079.666666666664</v>
      </c>
      <c r="C5279" s="85">
        <v>5.47</v>
      </c>
    </row>
    <row r="5280" spans="2:3" x14ac:dyDescent="0.25">
      <c r="B5280" s="206">
        <v>42079.75</v>
      </c>
      <c r="C5280" s="85">
        <v>5.47</v>
      </c>
    </row>
    <row r="5281" spans="2:3" x14ac:dyDescent="0.25">
      <c r="B5281" s="206">
        <v>42079.833333333336</v>
      </c>
      <c r="C5281" s="85">
        <v>5.47</v>
      </c>
    </row>
    <row r="5282" spans="2:3" x14ac:dyDescent="0.25">
      <c r="B5282" s="206">
        <v>42079.916666666664</v>
      </c>
      <c r="C5282" s="85">
        <v>5.47</v>
      </c>
    </row>
    <row r="5283" spans="2:3" x14ac:dyDescent="0.25">
      <c r="B5283" s="206">
        <v>42080</v>
      </c>
      <c r="C5283" s="85">
        <v>5.47</v>
      </c>
    </row>
    <row r="5284" spans="2:3" x14ac:dyDescent="0.25">
      <c r="B5284" s="206">
        <v>42080.083333333336</v>
      </c>
      <c r="C5284" s="85">
        <v>5.47</v>
      </c>
    </row>
    <row r="5285" spans="2:3" x14ac:dyDescent="0.25">
      <c r="B5285" s="206">
        <v>42080.166666666664</v>
      </c>
      <c r="C5285" s="85">
        <v>5.47</v>
      </c>
    </row>
    <row r="5286" spans="2:3" x14ac:dyDescent="0.25">
      <c r="B5286" s="206">
        <v>42080.25</v>
      </c>
      <c r="C5286" s="85">
        <v>5.47</v>
      </c>
    </row>
    <row r="5287" spans="2:3" x14ac:dyDescent="0.25">
      <c r="B5287" s="206">
        <v>42080.333333333336</v>
      </c>
      <c r="C5287" s="85">
        <v>5.46</v>
      </c>
    </row>
    <row r="5288" spans="2:3" x14ac:dyDescent="0.25">
      <c r="B5288" s="206">
        <v>42080.416666666664</v>
      </c>
      <c r="C5288" s="85">
        <v>5.45</v>
      </c>
    </row>
    <row r="5289" spans="2:3" x14ac:dyDescent="0.25">
      <c r="B5289" s="206">
        <v>42080.5</v>
      </c>
      <c r="C5289" s="85">
        <v>5.45</v>
      </c>
    </row>
    <row r="5290" spans="2:3" x14ac:dyDescent="0.25">
      <c r="B5290" s="206">
        <v>42080.583333333336</v>
      </c>
      <c r="C5290" s="85">
        <v>5.45</v>
      </c>
    </row>
    <row r="5291" spans="2:3" x14ac:dyDescent="0.25">
      <c r="B5291" s="206">
        <v>42080.666666666664</v>
      </c>
      <c r="C5291" s="85">
        <v>5.45</v>
      </c>
    </row>
    <row r="5292" spans="2:3" x14ac:dyDescent="0.25">
      <c r="B5292" s="206">
        <v>42080.75</v>
      </c>
      <c r="C5292" s="85">
        <v>5.44</v>
      </c>
    </row>
    <row r="5293" spans="2:3" x14ac:dyDescent="0.25">
      <c r="B5293" s="206">
        <v>42080.833333333336</v>
      </c>
      <c r="C5293" s="85">
        <v>5.43</v>
      </c>
    </row>
    <row r="5294" spans="2:3" x14ac:dyDescent="0.25">
      <c r="B5294" s="206">
        <v>42080.916666666664</v>
      </c>
      <c r="C5294" s="85">
        <v>5.43</v>
      </c>
    </row>
    <row r="5295" spans="2:3" x14ac:dyDescent="0.25">
      <c r="B5295" s="206">
        <v>42081</v>
      </c>
      <c r="C5295" s="85">
        <v>5.43</v>
      </c>
    </row>
    <row r="5296" spans="2:3" x14ac:dyDescent="0.25">
      <c r="B5296" s="206">
        <v>42081.083333333336</v>
      </c>
      <c r="C5296" s="85">
        <v>5.44</v>
      </c>
    </row>
    <row r="5297" spans="2:3" x14ac:dyDescent="0.25">
      <c r="B5297" s="206">
        <v>42081.166666666664</v>
      </c>
      <c r="C5297" s="85">
        <v>5.45</v>
      </c>
    </row>
    <row r="5298" spans="2:3" x14ac:dyDescent="0.25">
      <c r="B5298" s="206">
        <v>42081.25</v>
      </c>
      <c r="C5298" s="85">
        <v>5.46</v>
      </c>
    </row>
    <row r="5299" spans="2:3" x14ac:dyDescent="0.25">
      <c r="B5299" s="206">
        <v>42081.333333333336</v>
      </c>
      <c r="C5299" s="85">
        <v>5.46</v>
      </c>
    </row>
    <row r="5300" spans="2:3" x14ac:dyDescent="0.25">
      <c r="B5300" s="206">
        <v>42081.416666666664</v>
      </c>
      <c r="C5300" s="85">
        <v>5.55</v>
      </c>
    </row>
    <row r="5301" spans="2:3" x14ac:dyDescent="0.25">
      <c r="B5301" s="206">
        <v>42081.5</v>
      </c>
      <c r="C5301" s="85">
        <v>5.47</v>
      </c>
    </row>
    <row r="5302" spans="2:3" x14ac:dyDescent="0.25">
      <c r="B5302" s="206">
        <v>42081.583333333336</v>
      </c>
      <c r="C5302" s="85">
        <v>5.5</v>
      </c>
    </row>
    <row r="5303" spans="2:3" x14ac:dyDescent="0.25">
      <c r="B5303" s="206">
        <v>42081.666666666664</v>
      </c>
      <c r="C5303" s="85">
        <v>5.49</v>
      </c>
    </row>
    <row r="5304" spans="2:3" x14ac:dyDescent="0.25">
      <c r="B5304" s="206">
        <v>42081.75</v>
      </c>
      <c r="C5304" s="85">
        <v>5.48</v>
      </c>
    </row>
    <row r="5305" spans="2:3" x14ac:dyDescent="0.25">
      <c r="B5305" s="206">
        <v>42081.833333333336</v>
      </c>
      <c r="C5305" s="85">
        <v>5.5</v>
      </c>
    </row>
    <row r="5306" spans="2:3" x14ac:dyDescent="0.25">
      <c r="B5306" s="206">
        <v>42081.916666666664</v>
      </c>
      <c r="C5306" s="85">
        <v>5.5</v>
      </c>
    </row>
    <row r="5307" spans="2:3" x14ac:dyDescent="0.25">
      <c r="B5307" s="206">
        <v>42082</v>
      </c>
      <c r="C5307" s="85">
        <v>5.5</v>
      </c>
    </row>
    <row r="5308" spans="2:3" x14ac:dyDescent="0.25">
      <c r="B5308" s="206">
        <v>42082.083333333336</v>
      </c>
      <c r="C5308" s="85">
        <v>5.5</v>
      </c>
    </row>
    <row r="5309" spans="2:3" x14ac:dyDescent="0.25">
      <c r="B5309" s="206">
        <v>42082.166666666664</v>
      </c>
      <c r="C5309" s="85">
        <v>5.51</v>
      </c>
    </row>
    <row r="5310" spans="2:3" x14ac:dyDescent="0.25">
      <c r="B5310" s="206">
        <v>42082.25</v>
      </c>
      <c r="C5310" s="85">
        <v>5.52</v>
      </c>
    </row>
    <row r="5311" spans="2:3" x14ac:dyDescent="0.25">
      <c r="B5311" s="206">
        <v>42082.333333333336</v>
      </c>
      <c r="C5311" s="85">
        <v>5.52</v>
      </c>
    </row>
    <row r="5312" spans="2:3" x14ac:dyDescent="0.25">
      <c r="B5312" s="206">
        <v>42082.416666666664</v>
      </c>
      <c r="C5312" s="85">
        <v>5.53</v>
      </c>
    </row>
    <row r="5313" spans="2:5" x14ac:dyDescent="0.25">
      <c r="B5313" s="206">
        <v>42082.5</v>
      </c>
      <c r="C5313" s="85">
        <v>5.54</v>
      </c>
    </row>
    <row r="5314" spans="2:5" x14ac:dyDescent="0.25">
      <c r="B5314" s="206">
        <v>42082.583333333336</v>
      </c>
      <c r="C5314" s="85">
        <v>5.54</v>
      </c>
    </row>
    <row r="5315" spans="2:5" x14ac:dyDescent="0.25">
      <c r="B5315" s="206">
        <v>42082.666666666664</v>
      </c>
      <c r="C5315" s="85">
        <v>5.54</v>
      </c>
    </row>
    <row r="5316" spans="2:5" x14ac:dyDescent="0.25">
      <c r="B5316" s="206">
        <v>42082.75</v>
      </c>
      <c r="C5316" s="85">
        <v>5.53</v>
      </c>
    </row>
    <row r="5317" spans="2:5" x14ac:dyDescent="0.25">
      <c r="B5317" s="206">
        <v>42082.833333333336</v>
      </c>
      <c r="C5317" s="85">
        <v>5.52</v>
      </c>
    </row>
    <row r="5318" spans="2:5" x14ac:dyDescent="0.25">
      <c r="B5318" s="206">
        <v>42082.916666666664</v>
      </c>
      <c r="C5318" s="85">
        <v>5.52</v>
      </c>
    </row>
    <row r="5319" spans="2:5" x14ac:dyDescent="0.25">
      <c r="B5319" s="206">
        <v>42083</v>
      </c>
      <c r="C5319" s="85">
        <v>5.53</v>
      </c>
    </row>
    <row r="5320" spans="2:5" x14ac:dyDescent="0.25">
      <c r="B5320" s="206">
        <v>42083.083333333336</v>
      </c>
      <c r="C5320" s="85">
        <v>5.53</v>
      </c>
    </row>
    <row r="5321" spans="2:5" x14ac:dyDescent="0.25">
      <c r="B5321" s="206">
        <v>42083.166666666664</v>
      </c>
      <c r="C5321" s="85">
        <v>5.54</v>
      </c>
    </row>
    <row r="5322" spans="2:5" x14ac:dyDescent="0.25">
      <c r="B5322" s="206">
        <v>42083.25</v>
      </c>
      <c r="C5322" s="85">
        <v>5.55</v>
      </c>
    </row>
    <row r="5323" spans="2:5" x14ac:dyDescent="0.25">
      <c r="B5323" s="206">
        <v>42083.333333333336</v>
      </c>
      <c r="C5323" s="85">
        <v>5.55</v>
      </c>
    </row>
    <row r="5324" spans="2:5" x14ac:dyDescent="0.25">
      <c r="B5324" s="206">
        <v>42083.416666666664</v>
      </c>
      <c r="C5324" s="85">
        <v>5.56</v>
      </c>
    </row>
    <row r="5325" spans="2:5" x14ac:dyDescent="0.25">
      <c r="B5325" s="206">
        <v>42083.5</v>
      </c>
      <c r="C5325" s="85">
        <v>5.56</v>
      </c>
    </row>
    <row r="5326" spans="2:5" x14ac:dyDescent="0.25">
      <c r="B5326" s="206">
        <v>42083.583333333336</v>
      </c>
      <c r="C5326" s="85">
        <v>5.68</v>
      </c>
    </row>
    <row r="5327" spans="2:5" x14ac:dyDescent="0.25">
      <c r="B5327" s="206">
        <v>42083.666666666664</v>
      </c>
      <c r="C5327" s="85">
        <v>5.76</v>
      </c>
      <c r="E5327" s="76">
        <v>5.76</v>
      </c>
    </row>
    <row r="5328" spans="2:5" x14ac:dyDescent="0.25">
      <c r="B5328" s="206">
        <v>42083.75</v>
      </c>
      <c r="C5328" s="85">
        <v>5.67</v>
      </c>
    </row>
    <row r="5329" spans="2:4" x14ac:dyDescent="0.25">
      <c r="B5329" s="206">
        <v>42083.833333333336</v>
      </c>
      <c r="C5329" s="85">
        <v>5.67</v>
      </c>
    </row>
    <row r="5330" spans="2:4" x14ac:dyDescent="0.25">
      <c r="B5330" s="206">
        <v>42083.916666666664</v>
      </c>
      <c r="C5330" s="85">
        <v>5.65</v>
      </c>
    </row>
    <row r="5331" spans="2:4" x14ac:dyDescent="0.25">
      <c r="B5331" s="206">
        <v>42084</v>
      </c>
      <c r="C5331" s="85">
        <v>5.65</v>
      </c>
    </row>
    <row r="5332" spans="2:4" x14ac:dyDescent="0.25">
      <c r="B5332" s="206">
        <v>42084.083333333336</v>
      </c>
      <c r="C5332" s="85">
        <v>5.65</v>
      </c>
    </row>
    <row r="5333" spans="2:4" x14ac:dyDescent="0.25">
      <c r="B5333" s="206">
        <v>42084.166666666664</v>
      </c>
      <c r="C5333" s="85">
        <v>5.65</v>
      </c>
    </row>
    <row r="5334" spans="2:4" x14ac:dyDescent="0.25">
      <c r="B5334" s="206">
        <v>42084.25</v>
      </c>
      <c r="C5334" s="85">
        <v>5.64</v>
      </c>
      <c r="D5334" s="76">
        <v>5.64</v>
      </c>
    </row>
    <row r="5335" spans="2:4" x14ac:dyDescent="0.25">
      <c r="B5335" s="206">
        <v>42084.333333333336</v>
      </c>
      <c r="C5335" s="85">
        <v>5.64</v>
      </c>
    </row>
    <row r="5336" spans="2:4" x14ac:dyDescent="0.25">
      <c r="B5336" s="206">
        <v>42084.416666666664</v>
      </c>
      <c r="C5336" s="85">
        <v>5.64</v>
      </c>
    </row>
    <row r="5337" spans="2:4" x14ac:dyDescent="0.25">
      <c r="B5337" s="206">
        <v>42084.5</v>
      </c>
      <c r="C5337" s="85">
        <v>5.64</v>
      </c>
    </row>
    <row r="5338" spans="2:4" x14ac:dyDescent="0.25">
      <c r="B5338" s="206">
        <v>42084.583333333336</v>
      </c>
      <c r="C5338" s="85">
        <v>5.64</v>
      </c>
    </row>
    <row r="5339" spans="2:4" x14ac:dyDescent="0.25">
      <c r="B5339" s="206">
        <v>42084.666666666664</v>
      </c>
      <c r="C5339" s="85">
        <v>5.64</v>
      </c>
    </row>
    <row r="5340" spans="2:4" x14ac:dyDescent="0.25">
      <c r="B5340" s="206">
        <v>42084.75</v>
      </c>
      <c r="C5340" s="85">
        <v>5.65</v>
      </c>
    </row>
    <row r="5341" spans="2:4" x14ac:dyDescent="0.25">
      <c r="B5341" s="206">
        <v>42084.833333333336</v>
      </c>
      <c r="C5341" s="85">
        <v>5.65</v>
      </c>
    </row>
    <row r="5342" spans="2:4" x14ac:dyDescent="0.25">
      <c r="B5342" s="206">
        <v>42084.916666666664</v>
      </c>
      <c r="C5342" s="85">
        <v>5.7</v>
      </c>
    </row>
    <row r="5343" spans="2:4" x14ac:dyDescent="0.25">
      <c r="B5343" s="206">
        <v>42085</v>
      </c>
      <c r="C5343" s="85">
        <v>5.67</v>
      </c>
    </row>
    <row r="5344" spans="2:4" x14ac:dyDescent="0.25">
      <c r="B5344" s="206">
        <v>42085.083333333336</v>
      </c>
      <c r="C5344" s="85">
        <v>5.67</v>
      </c>
    </row>
    <row r="5345" spans="2:3" x14ac:dyDescent="0.25">
      <c r="B5345" s="206">
        <v>42085.166666666664</v>
      </c>
      <c r="C5345" s="85">
        <v>5.67</v>
      </c>
    </row>
    <row r="5346" spans="2:3" x14ac:dyDescent="0.25">
      <c r="B5346" s="206">
        <v>42085.25</v>
      </c>
      <c r="C5346" s="85">
        <v>5.69</v>
      </c>
    </row>
    <row r="5347" spans="2:3" x14ac:dyDescent="0.25">
      <c r="B5347" s="206">
        <v>42085.333333333336</v>
      </c>
      <c r="C5347" s="85">
        <v>5.7</v>
      </c>
    </row>
    <row r="5348" spans="2:3" x14ac:dyDescent="0.25">
      <c r="B5348" s="206">
        <v>42085.416666666664</v>
      </c>
      <c r="C5348" s="85">
        <v>5.71</v>
      </c>
    </row>
    <row r="5349" spans="2:3" x14ac:dyDescent="0.25">
      <c r="B5349" s="206">
        <v>42085.5</v>
      </c>
      <c r="C5349" s="85">
        <v>5.71</v>
      </c>
    </row>
    <row r="5350" spans="2:3" x14ac:dyDescent="0.25">
      <c r="B5350" s="206">
        <v>42085.583333333336</v>
      </c>
      <c r="C5350" s="85">
        <v>5.72</v>
      </c>
    </row>
    <row r="5351" spans="2:3" x14ac:dyDescent="0.25">
      <c r="B5351" s="206">
        <v>42085.666666666664</v>
      </c>
      <c r="C5351" s="85">
        <v>5.72</v>
      </c>
    </row>
    <row r="5352" spans="2:3" x14ac:dyDescent="0.25">
      <c r="B5352" s="206">
        <v>42085.75</v>
      </c>
      <c r="C5352" s="85">
        <v>5.72</v>
      </c>
    </row>
    <row r="5353" spans="2:3" x14ac:dyDescent="0.25">
      <c r="B5353" s="206">
        <v>42085.833333333336</v>
      </c>
      <c r="C5353" s="85">
        <v>5.73</v>
      </c>
    </row>
    <row r="5354" spans="2:3" x14ac:dyDescent="0.25">
      <c r="B5354" s="206">
        <v>42085.916666666664</v>
      </c>
      <c r="C5354" s="85">
        <v>5.73</v>
      </c>
    </row>
    <row r="5355" spans="2:3" x14ac:dyDescent="0.25">
      <c r="B5355" s="206">
        <v>42086</v>
      </c>
      <c r="C5355" s="85">
        <v>5.73</v>
      </c>
    </row>
    <row r="5356" spans="2:3" x14ac:dyDescent="0.25">
      <c r="B5356" s="206">
        <v>42086.083333333336</v>
      </c>
      <c r="C5356" s="85">
        <v>5.75</v>
      </c>
    </row>
    <row r="5357" spans="2:3" x14ac:dyDescent="0.25">
      <c r="B5357" s="206">
        <v>42086.166666666664</v>
      </c>
      <c r="C5357" s="85">
        <v>5.75</v>
      </c>
    </row>
    <row r="5358" spans="2:3" x14ac:dyDescent="0.25">
      <c r="B5358" s="206">
        <v>42086.25</v>
      </c>
      <c r="C5358" s="85">
        <v>5.76</v>
      </c>
    </row>
    <row r="5359" spans="2:3" x14ac:dyDescent="0.25">
      <c r="B5359" s="206">
        <v>42086.333333333336</v>
      </c>
      <c r="C5359" s="85">
        <v>5.77</v>
      </c>
    </row>
    <row r="5360" spans="2:3" x14ac:dyDescent="0.25">
      <c r="B5360" s="206">
        <v>42086.416666666664</v>
      </c>
      <c r="C5360" s="85">
        <v>5.77</v>
      </c>
    </row>
    <row r="5361" spans="2:5" x14ac:dyDescent="0.25">
      <c r="B5361" s="206">
        <v>42086.5</v>
      </c>
      <c r="C5361" s="85">
        <v>5.77</v>
      </c>
    </row>
    <row r="5362" spans="2:5" x14ac:dyDescent="0.25">
      <c r="B5362" s="206">
        <v>42086.583333333336</v>
      </c>
      <c r="C5362" s="85">
        <v>5.77</v>
      </c>
    </row>
    <row r="5363" spans="2:5" x14ac:dyDescent="0.25">
      <c r="B5363" s="206">
        <v>42086.666666666664</v>
      </c>
      <c r="C5363" s="85">
        <v>5.77</v>
      </c>
    </row>
    <row r="5364" spans="2:5" x14ac:dyDescent="0.25">
      <c r="B5364" s="206">
        <v>42086.75</v>
      </c>
      <c r="C5364" s="85">
        <v>5.78</v>
      </c>
      <c r="E5364" s="76">
        <v>5.78</v>
      </c>
    </row>
    <row r="5365" spans="2:5" x14ac:dyDescent="0.25">
      <c r="B5365" s="206">
        <v>42086.833333333336</v>
      </c>
      <c r="C5365" s="85">
        <v>5.78</v>
      </c>
    </row>
    <row r="5366" spans="2:5" x14ac:dyDescent="0.25">
      <c r="B5366" s="206">
        <v>42086.916666666664</v>
      </c>
      <c r="C5366" s="85">
        <v>5.77</v>
      </c>
    </row>
    <row r="5367" spans="2:5" x14ac:dyDescent="0.25">
      <c r="B5367" s="206">
        <v>42087</v>
      </c>
      <c r="C5367" s="85">
        <v>5.76</v>
      </c>
    </row>
    <row r="5368" spans="2:5" x14ac:dyDescent="0.25">
      <c r="B5368" s="206">
        <v>42087.083333333336</v>
      </c>
      <c r="C5368" s="85">
        <v>5.75</v>
      </c>
    </row>
    <row r="5369" spans="2:5" x14ac:dyDescent="0.25">
      <c r="B5369" s="206">
        <v>42087.166666666664</v>
      </c>
      <c r="C5369" s="85">
        <v>5.75</v>
      </c>
    </row>
    <row r="5370" spans="2:5" x14ac:dyDescent="0.25">
      <c r="B5370" s="206">
        <v>42087.25</v>
      </c>
      <c r="C5370" s="85">
        <v>5.75</v>
      </c>
    </row>
    <row r="5371" spans="2:5" x14ac:dyDescent="0.25">
      <c r="B5371" s="206">
        <v>42087.333333333336</v>
      </c>
      <c r="C5371" s="85">
        <v>5.74</v>
      </c>
    </row>
    <row r="5372" spans="2:5" x14ac:dyDescent="0.25">
      <c r="B5372" s="206">
        <v>42087.416666666664</v>
      </c>
      <c r="C5372" s="85">
        <v>5.73</v>
      </c>
    </row>
    <row r="5373" spans="2:5" x14ac:dyDescent="0.25">
      <c r="B5373" s="206">
        <v>42087.5</v>
      </c>
      <c r="C5373" s="85">
        <v>5.72</v>
      </c>
    </row>
    <row r="5374" spans="2:5" x14ac:dyDescent="0.25">
      <c r="B5374" s="206">
        <v>42087.583333333336</v>
      </c>
      <c r="C5374" s="85">
        <v>5.73</v>
      </c>
    </row>
    <row r="5375" spans="2:5" x14ac:dyDescent="0.25">
      <c r="B5375" s="206">
        <v>42087.666666666664</v>
      </c>
      <c r="C5375" s="85">
        <v>5.72</v>
      </c>
    </row>
    <row r="5376" spans="2:5" x14ac:dyDescent="0.25">
      <c r="B5376" s="206">
        <v>42087.75</v>
      </c>
      <c r="C5376" s="85">
        <v>5.71</v>
      </c>
    </row>
    <row r="5377" spans="2:3" x14ac:dyDescent="0.25">
      <c r="B5377" s="206">
        <v>42087.833333333336</v>
      </c>
      <c r="C5377" s="85">
        <v>5.71</v>
      </c>
    </row>
    <row r="5378" spans="2:3" x14ac:dyDescent="0.25">
      <c r="B5378" s="206">
        <v>42087.916666666664</v>
      </c>
      <c r="C5378" s="85">
        <v>5.72</v>
      </c>
    </row>
    <row r="5379" spans="2:3" x14ac:dyDescent="0.25">
      <c r="B5379" s="206">
        <v>42088</v>
      </c>
      <c r="C5379" s="85">
        <v>5.72</v>
      </c>
    </row>
    <row r="5380" spans="2:3" x14ac:dyDescent="0.25">
      <c r="B5380" s="206">
        <v>42088.083333333336</v>
      </c>
      <c r="C5380" s="85">
        <v>5.72</v>
      </c>
    </row>
    <row r="5381" spans="2:3" x14ac:dyDescent="0.25">
      <c r="B5381" s="206">
        <v>42088.166666666664</v>
      </c>
      <c r="C5381" s="85">
        <v>5.73</v>
      </c>
    </row>
    <row r="5382" spans="2:3" x14ac:dyDescent="0.25">
      <c r="B5382" s="206">
        <v>42088.25</v>
      </c>
      <c r="C5382" s="85">
        <v>5.73</v>
      </c>
    </row>
    <row r="5383" spans="2:3" x14ac:dyDescent="0.25">
      <c r="B5383" s="206">
        <v>42088.333333333336</v>
      </c>
      <c r="C5383" s="85">
        <v>5.73</v>
      </c>
    </row>
    <row r="5384" spans="2:3" x14ac:dyDescent="0.25">
      <c r="B5384" s="206">
        <v>42088.416666666664</v>
      </c>
      <c r="C5384" s="85">
        <v>5.73</v>
      </c>
    </row>
    <row r="5385" spans="2:3" x14ac:dyDescent="0.25">
      <c r="B5385" s="206">
        <v>42088.5</v>
      </c>
      <c r="C5385" s="85">
        <v>5.71</v>
      </c>
    </row>
    <row r="5386" spans="2:3" x14ac:dyDescent="0.25">
      <c r="B5386" s="206">
        <v>42088.583333333336</v>
      </c>
      <c r="C5386" s="85">
        <v>5.72</v>
      </c>
    </row>
    <row r="5387" spans="2:3" x14ac:dyDescent="0.25">
      <c r="B5387" s="206">
        <v>42088.666666666664</v>
      </c>
      <c r="C5387" s="85">
        <v>5.72</v>
      </c>
    </row>
    <row r="5388" spans="2:3" x14ac:dyDescent="0.25">
      <c r="B5388" s="206">
        <v>42088.75</v>
      </c>
      <c r="C5388" s="85">
        <v>5.72</v>
      </c>
    </row>
    <row r="5389" spans="2:3" x14ac:dyDescent="0.25">
      <c r="B5389" s="206">
        <v>42088.833333333336</v>
      </c>
      <c r="C5389" s="85">
        <v>5.71</v>
      </c>
    </row>
    <row r="5390" spans="2:3" x14ac:dyDescent="0.25">
      <c r="B5390" s="206">
        <v>42088.916666666664</v>
      </c>
      <c r="C5390" s="85">
        <v>5.7</v>
      </c>
    </row>
    <row r="5391" spans="2:3" x14ac:dyDescent="0.25">
      <c r="B5391" s="206">
        <v>42089</v>
      </c>
      <c r="C5391" s="85">
        <v>5.7</v>
      </c>
    </row>
    <row r="5392" spans="2:3" x14ac:dyDescent="0.25">
      <c r="B5392" s="206">
        <v>42089.083333333336</v>
      </c>
      <c r="C5392" s="85">
        <v>5.73</v>
      </c>
    </row>
    <row r="5393" spans="2:3" x14ac:dyDescent="0.25">
      <c r="B5393" s="206">
        <v>42089.166666666664</v>
      </c>
      <c r="C5393" s="85">
        <v>5.73</v>
      </c>
    </row>
    <row r="5394" spans="2:3" x14ac:dyDescent="0.25">
      <c r="B5394" s="206">
        <v>42089.25</v>
      </c>
      <c r="C5394" s="85">
        <v>5.74</v>
      </c>
    </row>
    <row r="5395" spans="2:3" x14ac:dyDescent="0.25">
      <c r="B5395" s="206">
        <v>42089.333333333336</v>
      </c>
      <c r="C5395" s="85">
        <v>5.75</v>
      </c>
    </row>
    <row r="5396" spans="2:3" x14ac:dyDescent="0.25">
      <c r="B5396" s="206">
        <v>42089.416666666664</v>
      </c>
      <c r="C5396" s="85">
        <v>5.76</v>
      </c>
    </row>
    <row r="5397" spans="2:3" x14ac:dyDescent="0.25">
      <c r="B5397" s="206">
        <v>42089.5</v>
      </c>
      <c r="C5397" s="85">
        <v>5.75</v>
      </c>
    </row>
    <row r="5398" spans="2:3" x14ac:dyDescent="0.25">
      <c r="B5398" s="206">
        <v>42089.583333333336</v>
      </c>
      <c r="C5398" s="85">
        <v>5.74</v>
      </c>
    </row>
    <row r="5399" spans="2:3" x14ac:dyDescent="0.25">
      <c r="B5399" s="206">
        <v>42089.666666666664</v>
      </c>
      <c r="C5399" s="85">
        <v>5.69</v>
      </c>
    </row>
    <row r="5400" spans="2:3" x14ac:dyDescent="0.25">
      <c r="B5400" s="206">
        <v>42089.75</v>
      </c>
      <c r="C5400" s="85">
        <v>5.67</v>
      </c>
    </row>
    <row r="5401" spans="2:3" x14ac:dyDescent="0.25">
      <c r="B5401" s="206">
        <v>42089.833333333336</v>
      </c>
      <c r="C5401" s="85">
        <v>5.66</v>
      </c>
    </row>
    <row r="5402" spans="2:3" x14ac:dyDescent="0.25">
      <c r="B5402" s="206">
        <v>42089.916666666664</v>
      </c>
      <c r="C5402" s="85">
        <v>5.66</v>
      </c>
    </row>
    <row r="5403" spans="2:3" x14ac:dyDescent="0.25">
      <c r="B5403" s="206">
        <v>42090</v>
      </c>
      <c r="C5403" s="85">
        <v>5.64</v>
      </c>
    </row>
    <row r="5404" spans="2:3" x14ac:dyDescent="0.25">
      <c r="B5404" s="206">
        <v>42090.083333333336</v>
      </c>
      <c r="C5404" s="85">
        <v>5.64</v>
      </c>
    </row>
    <row r="5405" spans="2:3" x14ac:dyDescent="0.25">
      <c r="B5405" s="206">
        <v>42090.166666666664</v>
      </c>
      <c r="C5405" s="85">
        <v>5.64</v>
      </c>
    </row>
    <row r="5406" spans="2:3" x14ac:dyDescent="0.25">
      <c r="B5406" s="206">
        <v>42090.25</v>
      </c>
      <c r="C5406" s="85">
        <v>5.63</v>
      </c>
    </row>
    <row r="5407" spans="2:3" x14ac:dyDescent="0.25">
      <c r="B5407" s="206">
        <v>42090.333333333336</v>
      </c>
      <c r="C5407" s="85">
        <v>5.61</v>
      </c>
    </row>
    <row r="5408" spans="2:3" x14ac:dyDescent="0.25">
      <c r="B5408" s="206">
        <v>42090.416666666664</v>
      </c>
      <c r="C5408" s="85">
        <v>5.6</v>
      </c>
    </row>
    <row r="5409" spans="2:3" x14ac:dyDescent="0.25">
      <c r="B5409" s="206">
        <v>42090.5</v>
      </c>
      <c r="C5409" s="85">
        <v>5.58</v>
      </c>
    </row>
    <row r="5410" spans="2:3" x14ac:dyDescent="0.25">
      <c r="B5410" s="206">
        <v>42090.583333333336</v>
      </c>
      <c r="C5410" s="85">
        <v>5.57</v>
      </c>
    </row>
    <row r="5411" spans="2:3" x14ac:dyDescent="0.25">
      <c r="B5411" s="206">
        <v>42090.666666666664</v>
      </c>
      <c r="C5411" s="85">
        <v>5.56</v>
      </c>
    </row>
    <row r="5412" spans="2:3" x14ac:dyDescent="0.25">
      <c r="B5412" s="206">
        <v>42090.75</v>
      </c>
      <c r="C5412" s="85">
        <v>5.55</v>
      </c>
    </row>
    <row r="5413" spans="2:3" x14ac:dyDescent="0.25">
      <c r="B5413" s="206">
        <v>42090.833333333336</v>
      </c>
      <c r="C5413" s="85">
        <v>5.54</v>
      </c>
    </row>
    <row r="5414" spans="2:3" x14ac:dyDescent="0.25">
      <c r="B5414" s="206">
        <v>42090.916666666664</v>
      </c>
      <c r="C5414" s="85">
        <v>5.52</v>
      </c>
    </row>
    <row r="5415" spans="2:3" x14ac:dyDescent="0.25">
      <c r="B5415" s="206">
        <v>42091</v>
      </c>
      <c r="C5415" s="85">
        <v>5.5</v>
      </c>
    </row>
    <row r="5416" spans="2:3" x14ac:dyDescent="0.25">
      <c r="B5416" s="206">
        <v>42091.083333333336</v>
      </c>
      <c r="C5416" s="85">
        <v>5.48</v>
      </c>
    </row>
    <row r="5417" spans="2:3" x14ac:dyDescent="0.25">
      <c r="B5417" s="206">
        <v>42091.166666666664</v>
      </c>
      <c r="C5417" s="85">
        <v>5.47</v>
      </c>
    </row>
    <row r="5418" spans="2:3" x14ac:dyDescent="0.25">
      <c r="B5418" s="206">
        <v>42091.25</v>
      </c>
      <c r="C5418" s="85">
        <v>5.48</v>
      </c>
    </row>
    <row r="5419" spans="2:3" x14ac:dyDescent="0.25">
      <c r="B5419" s="206">
        <v>42091.333333333336</v>
      </c>
      <c r="C5419" s="85">
        <v>5.47</v>
      </c>
    </row>
    <row r="5420" spans="2:3" x14ac:dyDescent="0.25">
      <c r="B5420" s="206">
        <v>42091.416666666664</v>
      </c>
      <c r="C5420" s="85">
        <v>5.47</v>
      </c>
    </row>
    <row r="5421" spans="2:3" x14ac:dyDescent="0.25">
      <c r="B5421" s="206">
        <v>42091.5</v>
      </c>
      <c r="C5421" s="85">
        <v>5.47</v>
      </c>
    </row>
    <row r="5422" spans="2:3" x14ac:dyDescent="0.25">
      <c r="B5422" s="206">
        <v>42091.583333333336</v>
      </c>
      <c r="C5422" s="85">
        <v>5.44</v>
      </c>
    </row>
    <row r="5423" spans="2:3" x14ac:dyDescent="0.25">
      <c r="B5423" s="206">
        <v>42091.666666666664</v>
      </c>
      <c r="C5423" s="85">
        <v>5.43</v>
      </c>
    </row>
    <row r="5424" spans="2:3" x14ac:dyDescent="0.25">
      <c r="B5424" s="206">
        <v>42091.75</v>
      </c>
      <c r="C5424" s="85">
        <v>5.43</v>
      </c>
    </row>
    <row r="5425" spans="2:4" x14ac:dyDescent="0.25">
      <c r="B5425" s="206">
        <v>42091.833333333336</v>
      </c>
      <c r="C5425" s="85">
        <v>5.43</v>
      </c>
    </row>
    <row r="5426" spans="2:4" x14ac:dyDescent="0.25">
      <c r="B5426" s="206">
        <v>42091.916666666664</v>
      </c>
      <c r="C5426" s="85">
        <v>5.41</v>
      </c>
    </row>
    <row r="5427" spans="2:4" x14ac:dyDescent="0.25">
      <c r="B5427" s="206">
        <v>42092</v>
      </c>
      <c r="C5427" s="85">
        <v>5.4</v>
      </c>
    </row>
    <row r="5428" spans="2:4" x14ac:dyDescent="0.25">
      <c r="B5428" s="206">
        <v>42092.083333333336</v>
      </c>
      <c r="C5428" s="85">
        <v>5.39</v>
      </c>
    </row>
    <row r="5429" spans="2:4" x14ac:dyDescent="0.25">
      <c r="B5429" s="206">
        <v>42092.166666666664</v>
      </c>
      <c r="C5429" s="85">
        <v>5.39</v>
      </c>
    </row>
    <row r="5430" spans="2:4" x14ac:dyDescent="0.25">
      <c r="B5430" s="206">
        <v>42092.25</v>
      </c>
      <c r="C5430" s="85">
        <v>5.4</v>
      </c>
    </row>
    <row r="5431" spans="2:4" x14ac:dyDescent="0.25">
      <c r="B5431" s="206">
        <v>42092.333333333336</v>
      </c>
      <c r="C5431" s="85">
        <v>5.38</v>
      </c>
    </row>
    <row r="5432" spans="2:4" x14ac:dyDescent="0.25">
      <c r="B5432" s="206">
        <v>42092.416666666664</v>
      </c>
      <c r="C5432" s="85">
        <v>5.38</v>
      </c>
    </row>
    <row r="5433" spans="2:4" x14ac:dyDescent="0.25">
      <c r="B5433" s="206">
        <v>42092.5</v>
      </c>
      <c r="C5433" s="85">
        <v>5.38</v>
      </c>
    </row>
    <row r="5434" spans="2:4" x14ac:dyDescent="0.25">
      <c r="B5434" s="206">
        <v>42092.583333333336</v>
      </c>
      <c r="C5434" s="85">
        <v>5.37</v>
      </c>
    </row>
    <row r="5435" spans="2:4" x14ac:dyDescent="0.25">
      <c r="B5435" s="206">
        <v>42092.666666666664</v>
      </c>
      <c r="C5435" s="85">
        <v>5.36</v>
      </c>
    </row>
    <row r="5436" spans="2:4" x14ac:dyDescent="0.25">
      <c r="B5436" s="206">
        <v>42092.75</v>
      </c>
      <c r="C5436" s="85">
        <v>5.36</v>
      </c>
    </row>
    <row r="5437" spans="2:4" x14ac:dyDescent="0.25">
      <c r="B5437" s="206">
        <v>42092.833333333336</v>
      </c>
      <c r="C5437" s="85">
        <v>5.34</v>
      </c>
      <c r="D5437" s="76">
        <v>5.34</v>
      </c>
    </row>
    <row r="5438" spans="2:4" x14ac:dyDescent="0.25">
      <c r="B5438" s="206">
        <v>42092.916666666664</v>
      </c>
      <c r="C5438" s="85">
        <v>5.34</v>
      </c>
    </row>
    <row r="5439" spans="2:4" x14ac:dyDescent="0.25">
      <c r="B5439" s="206">
        <v>42093</v>
      </c>
      <c r="C5439" s="85">
        <v>5.34</v>
      </c>
    </row>
    <row r="5440" spans="2:4" x14ac:dyDescent="0.25">
      <c r="B5440" s="206">
        <v>42093.083333333336</v>
      </c>
      <c r="C5440" s="85">
        <v>5.35</v>
      </c>
    </row>
    <row r="5441" spans="2:3" x14ac:dyDescent="0.25">
      <c r="B5441" s="206">
        <v>42093.166666666664</v>
      </c>
      <c r="C5441" s="85">
        <v>5.36</v>
      </c>
    </row>
    <row r="5442" spans="2:3" x14ac:dyDescent="0.25">
      <c r="B5442" s="206">
        <v>42093.25</v>
      </c>
      <c r="C5442" s="85">
        <v>5.37</v>
      </c>
    </row>
    <row r="5443" spans="2:3" x14ac:dyDescent="0.25">
      <c r="B5443" s="206">
        <v>42093.333333333336</v>
      </c>
      <c r="C5443" s="85">
        <v>5.37</v>
      </c>
    </row>
    <row r="5444" spans="2:3" x14ac:dyDescent="0.25">
      <c r="B5444" s="206">
        <v>42093.416666666664</v>
      </c>
      <c r="C5444" s="85">
        <v>5.37</v>
      </c>
    </row>
    <row r="5445" spans="2:3" x14ac:dyDescent="0.25">
      <c r="B5445" s="206">
        <v>42093.5</v>
      </c>
      <c r="C5445" s="85">
        <v>5.77</v>
      </c>
    </row>
    <row r="5446" spans="2:3" x14ac:dyDescent="0.25">
      <c r="B5446" s="206">
        <v>42093.583333333336</v>
      </c>
      <c r="C5446" s="85">
        <v>5.83</v>
      </c>
    </row>
    <row r="5447" spans="2:3" x14ac:dyDescent="0.25">
      <c r="B5447" s="206">
        <v>42093.666666666664</v>
      </c>
      <c r="C5447" s="85">
        <v>5.83</v>
      </c>
    </row>
    <row r="5448" spans="2:3" x14ac:dyDescent="0.25">
      <c r="B5448" s="206">
        <v>42093.75</v>
      </c>
      <c r="C5448" s="85">
        <v>5.82</v>
      </c>
    </row>
    <row r="5449" spans="2:3" x14ac:dyDescent="0.25">
      <c r="B5449" s="206">
        <v>42093.833333333336</v>
      </c>
      <c r="C5449" s="85">
        <v>5.83</v>
      </c>
    </row>
    <row r="5450" spans="2:3" x14ac:dyDescent="0.25">
      <c r="B5450" s="206">
        <v>42093.916666666664</v>
      </c>
      <c r="C5450" s="85">
        <v>5.83</v>
      </c>
    </row>
    <row r="5451" spans="2:3" x14ac:dyDescent="0.25">
      <c r="B5451" s="206">
        <v>42094</v>
      </c>
      <c r="C5451" s="85">
        <v>5.84</v>
      </c>
    </row>
    <row r="5452" spans="2:3" x14ac:dyDescent="0.25">
      <c r="B5452" s="206">
        <v>42094.083333333336</v>
      </c>
      <c r="C5452" s="85">
        <v>5.86</v>
      </c>
    </row>
    <row r="5453" spans="2:3" x14ac:dyDescent="0.25">
      <c r="B5453" s="206">
        <v>42094.166666666664</v>
      </c>
      <c r="C5453" s="85">
        <v>5.86</v>
      </c>
    </row>
    <row r="5454" spans="2:3" x14ac:dyDescent="0.25">
      <c r="B5454" s="206">
        <v>42094.25</v>
      </c>
      <c r="C5454" s="85">
        <v>5.88</v>
      </c>
    </row>
    <row r="5455" spans="2:3" x14ac:dyDescent="0.25">
      <c r="B5455" s="206">
        <v>42094.333333333336</v>
      </c>
      <c r="C5455" s="85">
        <v>5.89</v>
      </c>
    </row>
    <row r="5456" spans="2:3" x14ac:dyDescent="0.25">
      <c r="B5456" s="206">
        <v>42094.416666666664</v>
      </c>
      <c r="C5456" s="85">
        <v>5.89</v>
      </c>
    </row>
    <row r="5457" spans="2:3" x14ac:dyDescent="0.25">
      <c r="B5457" s="206">
        <v>42094.5</v>
      </c>
      <c r="C5457" s="85">
        <v>5.86</v>
      </c>
    </row>
    <row r="5458" spans="2:3" x14ac:dyDescent="0.25">
      <c r="B5458" s="206">
        <v>42094.583333333336</v>
      </c>
      <c r="C5458" s="85">
        <v>5.88</v>
      </c>
    </row>
    <row r="5459" spans="2:3" x14ac:dyDescent="0.25">
      <c r="B5459" s="206">
        <v>42094.666666666664</v>
      </c>
      <c r="C5459" s="85">
        <v>6.03</v>
      </c>
    </row>
    <row r="5460" spans="2:3" x14ac:dyDescent="0.25">
      <c r="B5460" s="206">
        <v>42094.75</v>
      </c>
      <c r="C5460" s="85">
        <v>6.09</v>
      </c>
    </row>
    <row r="5461" spans="2:3" x14ac:dyDescent="0.25">
      <c r="B5461" s="206">
        <v>42094.833333333336</v>
      </c>
      <c r="C5461" s="85">
        <v>6.13</v>
      </c>
    </row>
    <row r="5462" spans="2:3" x14ac:dyDescent="0.25">
      <c r="B5462" s="206">
        <v>42094.916666666664</v>
      </c>
      <c r="C5462" s="85">
        <v>6.13</v>
      </c>
    </row>
    <row r="5463" spans="2:3" x14ac:dyDescent="0.25">
      <c r="B5463" s="206">
        <v>42095</v>
      </c>
      <c r="C5463" s="85">
        <v>6.15</v>
      </c>
    </row>
    <row r="5464" spans="2:3" x14ac:dyDescent="0.25">
      <c r="B5464" s="206">
        <v>42095.083333333336</v>
      </c>
      <c r="C5464" s="85">
        <v>6.15</v>
      </c>
    </row>
    <row r="5465" spans="2:3" x14ac:dyDescent="0.25">
      <c r="B5465" s="206">
        <v>42095.166666666664</v>
      </c>
      <c r="C5465" s="85">
        <v>6.15</v>
      </c>
    </row>
    <row r="5466" spans="2:3" x14ac:dyDescent="0.25">
      <c r="B5466" s="206">
        <v>42095.25</v>
      </c>
      <c r="C5466" s="85">
        <v>6.16</v>
      </c>
    </row>
    <row r="5467" spans="2:3" x14ac:dyDescent="0.25">
      <c r="B5467" s="206">
        <v>42095.333333333336</v>
      </c>
      <c r="C5467" s="85">
        <v>6.17</v>
      </c>
    </row>
    <row r="5468" spans="2:3" x14ac:dyDescent="0.25">
      <c r="B5468" s="206">
        <v>42095.416666666664</v>
      </c>
      <c r="C5468" s="85">
        <v>6.17</v>
      </c>
    </row>
    <row r="5469" spans="2:3" x14ac:dyDescent="0.25">
      <c r="B5469" s="206">
        <v>42095.5</v>
      </c>
      <c r="C5469" s="85">
        <v>6.18</v>
      </c>
    </row>
    <row r="5470" spans="2:3" x14ac:dyDescent="0.25">
      <c r="B5470" s="206">
        <v>42095.583333333336</v>
      </c>
      <c r="C5470" s="85">
        <v>6.18</v>
      </c>
    </row>
    <row r="5471" spans="2:3" x14ac:dyDescent="0.25">
      <c r="B5471" s="206">
        <v>42095.666666666664</v>
      </c>
      <c r="C5471" s="85">
        <v>6.22</v>
      </c>
    </row>
    <row r="5472" spans="2:3" x14ac:dyDescent="0.25">
      <c r="B5472" s="206">
        <v>42095.75</v>
      </c>
      <c r="C5472" s="85">
        <v>6.2</v>
      </c>
    </row>
    <row r="5473" spans="2:5" x14ac:dyDescent="0.25">
      <c r="B5473" s="206">
        <v>42095.833333333336</v>
      </c>
      <c r="C5473" s="85">
        <v>6.23</v>
      </c>
    </row>
    <row r="5474" spans="2:5" x14ac:dyDescent="0.25">
      <c r="B5474" s="206">
        <v>42095.916666666664</v>
      </c>
      <c r="C5474" s="85">
        <v>6.23</v>
      </c>
    </row>
    <row r="5475" spans="2:5" x14ac:dyDescent="0.25">
      <c r="B5475" s="206">
        <v>42096</v>
      </c>
      <c r="C5475" s="85">
        <v>6.23</v>
      </c>
    </row>
    <row r="5476" spans="2:5" x14ac:dyDescent="0.25">
      <c r="B5476" s="206">
        <v>42096.083333333336</v>
      </c>
      <c r="C5476" s="85">
        <v>6.22</v>
      </c>
    </row>
    <row r="5477" spans="2:5" x14ac:dyDescent="0.25">
      <c r="B5477" s="206">
        <v>42096.166666666664</v>
      </c>
      <c r="C5477" s="85">
        <v>6.21</v>
      </c>
    </row>
    <row r="5478" spans="2:5" x14ac:dyDescent="0.25">
      <c r="B5478" s="206">
        <v>42096.25</v>
      </c>
      <c r="C5478" s="85">
        <v>6.24</v>
      </c>
      <c r="E5478" s="76">
        <v>6.24</v>
      </c>
    </row>
    <row r="5479" spans="2:5" x14ac:dyDescent="0.25">
      <c r="B5479" s="206">
        <v>42096.333333333336</v>
      </c>
      <c r="C5479" s="85">
        <v>6.24</v>
      </c>
    </row>
    <row r="5480" spans="2:5" x14ac:dyDescent="0.25">
      <c r="B5480" s="206">
        <v>42096.416666666664</v>
      </c>
      <c r="C5480" s="85">
        <v>6.24</v>
      </c>
    </row>
    <row r="5481" spans="2:5" x14ac:dyDescent="0.25">
      <c r="B5481" s="206">
        <v>42096.5</v>
      </c>
      <c r="C5481" s="85">
        <v>6.24</v>
      </c>
    </row>
    <row r="5482" spans="2:5" x14ac:dyDescent="0.25">
      <c r="B5482" s="206">
        <v>42096.583333333336</v>
      </c>
      <c r="C5482" s="85">
        <v>6.24</v>
      </c>
    </row>
    <row r="5483" spans="2:5" x14ac:dyDescent="0.25">
      <c r="B5483" s="206">
        <v>42096.666666666664</v>
      </c>
      <c r="C5483" s="85">
        <v>6.21</v>
      </c>
    </row>
    <row r="5484" spans="2:5" x14ac:dyDescent="0.25">
      <c r="B5484" s="206">
        <v>42096.75</v>
      </c>
      <c r="C5484" s="85">
        <v>6.17</v>
      </c>
    </row>
    <row r="5485" spans="2:5" x14ac:dyDescent="0.25">
      <c r="B5485" s="206">
        <v>42096.833333333336</v>
      </c>
      <c r="C5485" s="85">
        <v>6.15</v>
      </c>
    </row>
    <row r="5486" spans="2:5" x14ac:dyDescent="0.25">
      <c r="B5486" s="206">
        <v>42096.916666666664</v>
      </c>
      <c r="C5486" s="85">
        <v>6.14</v>
      </c>
    </row>
    <row r="5487" spans="2:5" x14ac:dyDescent="0.25">
      <c r="B5487" s="206">
        <v>42097</v>
      </c>
      <c r="C5487" s="85">
        <v>6.13</v>
      </c>
    </row>
    <row r="5488" spans="2:5" x14ac:dyDescent="0.25">
      <c r="B5488" s="206">
        <v>42097.083333333336</v>
      </c>
      <c r="C5488" s="85">
        <v>6.12</v>
      </c>
    </row>
    <row r="5489" spans="2:3" x14ac:dyDescent="0.25">
      <c r="B5489" s="206">
        <v>42097.166666666664</v>
      </c>
      <c r="C5489" s="85">
        <v>6.13</v>
      </c>
    </row>
    <row r="5490" spans="2:3" x14ac:dyDescent="0.25">
      <c r="B5490" s="206">
        <v>42097.25</v>
      </c>
      <c r="C5490" s="85">
        <v>6.12</v>
      </c>
    </row>
    <row r="5491" spans="2:3" x14ac:dyDescent="0.25">
      <c r="B5491" s="206">
        <v>42097.333333333336</v>
      </c>
      <c r="C5491" s="85">
        <v>6.12</v>
      </c>
    </row>
    <row r="5492" spans="2:3" x14ac:dyDescent="0.25">
      <c r="B5492" s="206">
        <v>42097.416666666664</v>
      </c>
      <c r="C5492" s="85">
        <v>6.13</v>
      </c>
    </row>
    <row r="5493" spans="2:3" x14ac:dyDescent="0.25">
      <c r="B5493" s="206">
        <v>42097.5</v>
      </c>
      <c r="C5493" s="85">
        <v>6.12</v>
      </c>
    </row>
    <row r="5494" spans="2:3" x14ac:dyDescent="0.25">
      <c r="B5494" s="206">
        <v>42097.583333333336</v>
      </c>
      <c r="C5494" s="85">
        <v>6.11</v>
      </c>
    </row>
    <row r="5495" spans="2:3" x14ac:dyDescent="0.25">
      <c r="B5495" s="206">
        <v>42097.666666666664</v>
      </c>
      <c r="C5495" s="85">
        <v>6.1</v>
      </c>
    </row>
    <row r="5496" spans="2:3" x14ac:dyDescent="0.25">
      <c r="B5496" s="206">
        <v>42097.75</v>
      </c>
      <c r="C5496" s="85">
        <v>6.08</v>
      </c>
    </row>
    <row r="5497" spans="2:3" x14ac:dyDescent="0.25">
      <c r="B5497" s="206">
        <v>42097.833333333336</v>
      </c>
      <c r="C5497" s="85">
        <v>6.08</v>
      </c>
    </row>
    <row r="5498" spans="2:3" x14ac:dyDescent="0.25">
      <c r="B5498" s="206">
        <v>42097.916666666664</v>
      </c>
      <c r="C5498" s="85">
        <v>6.06</v>
      </c>
    </row>
    <row r="5499" spans="2:3" x14ac:dyDescent="0.25">
      <c r="B5499" s="206">
        <v>42098</v>
      </c>
      <c r="C5499" s="85">
        <v>6.06</v>
      </c>
    </row>
    <row r="5500" spans="2:3" x14ac:dyDescent="0.25">
      <c r="B5500" s="206">
        <v>42098.083333333336</v>
      </c>
      <c r="C5500" s="85">
        <v>6.05</v>
      </c>
    </row>
    <row r="5501" spans="2:3" x14ac:dyDescent="0.25">
      <c r="B5501" s="206">
        <v>42098.166666666664</v>
      </c>
      <c r="C5501" s="85">
        <v>6.05</v>
      </c>
    </row>
    <row r="5502" spans="2:3" x14ac:dyDescent="0.25">
      <c r="B5502" s="206">
        <v>42098.25</v>
      </c>
      <c r="C5502" s="85">
        <v>6.06</v>
      </c>
    </row>
    <row r="5503" spans="2:3" x14ac:dyDescent="0.25">
      <c r="B5503" s="206">
        <v>42098.333333333336</v>
      </c>
      <c r="C5503" s="85">
        <v>6.06</v>
      </c>
    </row>
    <row r="5504" spans="2:3" x14ac:dyDescent="0.25">
      <c r="B5504" s="206">
        <v>42098.416666666664</v>
      </c>
      <c r="C5504" s="85">
        <v>6.06</v>
      </c>
    </row>
    <row r="5505" spans="2:3" x14ac:dyDescent="0.25">
      <c r="B5505" s="206">
        <v>42098.5</v>
      </c>
      <c r="C5505" s="85">
        <v>6.06</v>
      </c>
    </row>
    <row r="5506" spans="2:3" x14ac:dyDescent="0.25">
      <c r="B5506" s="206">
        <v>42098.583333333336</v>
      </c>
      <c r="C5506" s="85">
        <v>6.06</v>
      </c>
    </row>
    <row r="5507" spans="2:3" x14ac:dyDescent="0.25">
      <c r="B5507" s="206">
        <v>42098.666666666664</v>
      </c>
      <c r="C5507" s="85">
        <v>6.06</v>
      </c>
    </row>
    <row r="5508" spans="2:3" x14ac:dyDescent="0.25">
      <c r="B5508" s="206">
        <v>42098.75</v>
      </c>
      <c r="C5508" s="85">
        <v>6.06</v>
      </c>
    </row>
    <row r="5509" spans="2:3" x14ac:dyDescent="0.25">
      <c r="B5509" s="206">
        <v>42098.833333333336</v>
      </c>
      <c r="C5509" s="85">
        <v>6.04</v>
      </c>
    </row>
    <row r="5510" spans="2:3" x14ac:dyDescent="0.25">
      <c r="B5510" s="206">
        <v>42098.916666666664</v>
      </c>
      <c r="C5510" s="85">
        <v>6.05</v>
      </c>
    </row>
    <row r="5511" spans="2:3" x14ac:dyDescent="0.25">
      <c r="B5511" s="206">
        <v>42099</v>
      </c>
      <c r="C5511" s="85">
        <v>6.05</v>
      </c>
    </row>
    <row r="5512" spans="2:3" x14ac:dyDescent="0.25">
      <c r="B5512" s="206">
        <v>42099.083333333336</v>
      </c>
      <c r="C5512" s="85">
        <v>6.05</v>
      </c>
    </row>
    <row r="5513" spans="2:3" x14ac:dyDescent="0.25">
      <c r="B5513" s="206">
        <v>42099.166666666664</v>
      </c>
      <c r="C5513" s="85">
        <v>6.06</v>
      </c>
    </row>
    <row r="5514" spans="2:3" x14ac:dyDescent="0.25">
      <c r="B5514" s="206">
        <v>42099.25</v>
      </c>
      <c r="C5514" s="85">
        <v>6.06</v>
      </c>
    </row>
    <row r="5515" spans="2:3" x14ac:dyDescent="0.25">
      <c r="B5515" s="206">
        <v>42099.333333333336</v>
      </c>
      <c r="C5515" s="85">
        <v>6.06</v>
      </c>
    </row>
    <row r="5516" spans="2:3" x14ac:dyDescent="0.25">
      <c r="B5516" s="206">
        <v>42099.416666666664</v>
      </c>
      <c r="C5516" s="85">
        <v>6.06</v>
      </c>
    </row>
    <row r="5517" spans="2:3" x14ac:dyDescent="0.25">
      <c r="B5517" s="206">
        <v>42099.5</v>
      </c>
      <c r="C5517" s="85">
        <v>6.05</v>
      </c>
    </row>
    <row r="5518" spans="2:3" x14ac:dyDescent="0.25">
      <c r="B5518" s="206">
        <v>42099.583333333336</v>
      </c>
      <c r="C5518" s="85">
        <v>6.05</v>
      </c>
    </row>
    <row r="5519" spans="2:3" x14ac:dyDescent="0.25">
      <c r="B5519" s="206">
        <v>42099.666666666664</v>
      </c>
      <c r="C5519" s="85">
        <v>6.04</v>
      </c>
    </row>
    <row r="5520" spans="2:3" x14ac:dyDescent="0.25">
      <c r="B5520" s="206">
        <v>42099.75</v>
      </c>
      <c r="C5520" s="85">
        <v>6.04</v>
      </c>
    </row>
    <row r="5521" spans="2:3" x14ac:dyDescent="0.25">
      <c r="B5521" s="206">
        <v>42099.833333333336</v>
      </c>
      <c r="C5521" s="85">
        <v>6.06</v>
      </c>
    </row>
    <row r="5522" spans="2:3" x14ac:dyDescent="0.25">
      <c r="B5522" s="206">
        <v>42099.916666666664</v>
      </c>
      <c r="C5522" s="85">
        <v>6.05</v>
      </c>
    </row>
    <row r="5523" spans="2:3" x14ac:dyDescent="0.25">
      <c r="B5523" s="206">
        <v>42100</v>
      </c>
      <c r="C5523" s="85">
        <v>6.05</v>
      </c>
    </row>
    <row r="5524" spans="2:3" x14ac:dyDescent="0.25">
      <c r="B5524" s="206">
        <v>42100.083333333336</v>
      </c>
      <c r="C5524" s="85">
        <v>6.05</v>
      </c>
    </row>
    <row r="5525" spans="2:3" x14ac:dyDescent="0.25">
      <c r="B5525" s="206">
        <v>42100.166666666664</v>
      </c>
      <c r="C5525" s="85">
        <v>6.05</v>
      </c>
    </row>
    <row r="5526" spans="2:3" x14ac:dyDescent="0.25">
      <c r="B5526" s="206">
        <v>42100.25</v>
      </c>
      <c r="C5526" s="85">
        <v>6.06</v>
      </c>
    </row>
    <row r="5527" spans="2:3" x14ac:dyDescent="0.25">
      <c r="B5527" s="206">
        <v>42100.333333333336</v>
      </c>
      <c r="C5527" s="85">
        <v>6.06</v>
      </c>
    </row>
    <row r="5528" spans="2:3" x14ac:dyDescent="0.25">
      <c r="B5528" s="206">
        <v>42100.416666666664</v>
      </c>
      <c r="C5528" s="85">
        <v>6.06</v>
      </c>
    </row>
    <row r="5529" spans="2:3" x14ac:dyDescent="0.25">
      <c r="B5529" s="206">
        <v>42100.5</v>
      </c>
      <c r="C5529" s="85">
        <v>6.06</v>
      </c>
    </row>
    <row r="5530" spans="2:3" x14ac:dyDescent="0.25">
      <c r="B5530" s="206">
        <v>42100.583333333336</v>
      </c>
      <c r="C5530" s="85">
        <v>6.06</v>
      </c>
    </row>
    <row r="5531" spans="2:3" x14ac:dyDescent="0.25">
      <c r="B5531" s="206">
        <v>42100.666666666664</v>
      </c>
      <c r="C5531" s="85">
        <v>6.05</v>
      </c>
    </row>
    <row r="5532" spans="2:3" x14ac:dyDescent="0.25">
      <c r="B5532" s="206">
        <v>42100.75</v>
      </c>
      <c r="C5532" s="85">
        <v>6.05</v>
      </c>
    </row>
    <row r="5533" spans="2:3" x14ac:dyDescent="0.25">
      <c r="B5533" s="206">
        <v>42100.833333333336</v>
      </c>
      <c r="C5533" s="85">
        <v>6.04</v>
      </c>
    </row>
    <row r="5534" spans="2:3" x14ac:dyDescent="0.25">
      <c r="B5534" s="206">
        <v>42100.916666666664</v>
      </c>
      <c r="C5534" s="85">
        <v>6.05</v>
      </c>
    </row>
    <row r="5535" spans="2:3" x14ac:dyDescent="0.25">
      <c r="B5535" s="206">
        <v>42101</v>
      </c>
      <c r="C5535" s="85">
        <v>6.06</v>
      </c>
    </row>
    <row r="5536" spans="2:3" x14ac:dyDescent="0.25">
      <c r="B5536" s="206">
        <v>42101.083333333336</v>
      </c>
      <c r="C5536" s="85">
        <v>6.07</v>
      </c>
    </row>
    <row r="5537" spans="2:3" x14ac:dyDescent="0.25">
      <c r="B5537" s="206">
        <v>42101.166666666664</v>
      </c>
      <c r="C5537" s="85">
        <v>6.08</v>
      </c>
    </row>
    <row r="5538" spans="2:3" x14ac:dyDescent="0.25">
      <c r="B5538" s="206">
        <v>42101.25</v>
      </c>
      <c r="C5538" s="85">
        <v>6.09</v>
      </c>
    </row>
    <row r="5539" spans="2:3" x14ac:dyDescent="0.25">
      <c r="B5539" s="206">
        <v>42101.333333333336</v>
      </c>
      <c r="C5539" s="85">
        <v>6.12</v>
      </c>
    </row>
    <row r="5540" spans="2:3" x14ac:dyDescent="0.25">
      <c r="B5540" s="206">
        <v>42101.416666666664</v>
      </c>
      <c r="C5540" s="85">
        <v>5.67</v>
      </c>
    </row>
    <row r="5541" spans="2:3" x14ac:dyDescent="0.25">
      <c r="B5541" s="206">
        <v>42101.5</v>
      </c>
      <c r="C5541" s="85">
        <v>5.6</v>
      </c>
    </row>
    <row r="5542" spans="2:3" x14ac:dyDescent="0.25">
      <c r="B5542" s="206">
        <v>42101.583333333336</v>
      </c>
      <c r="C5542" s="85">
        <v>5.6</v>
      </c>
    </row>
    <row r="5543" spans="2:3" x14ac:dyDescent="0.25">
      <c r="B5543" s="206">
        <v>42101.666666666664</v>
      </c>
      <c r="C5543" s="85">
        <v>5.61</v>
      </c>
    </row>
    <row r="5544" spans="2:3" x14ac:dyDescent="0.25">
      <c r="B5544" s="206">
        <v>42101.75</v>
      </c>
      <c r="C5544" s="85">
        <v>5.6</v>
      </c>
    </row>
    <row r="5545" spans="2:3" x14ac:dyDescent="0.25">
      <c r="B5545" s="206">
        <v>42101.833333333336</v>
      </c>
      <c r="C5545" s="85">
        <v>5.57</v>
      </c>
    </row>
    <row r="5546" spans="2:3" x14ac:dyDescent="0.25">
      <c r="B5546" s="206">
        <v>42101.916666666664</v>
      </c>
      <c r="C5546" s="85">
        <v>5.59</v>
      </c>
    </row>
    <row r="5547" spans="2:3" x14ac:dyDescent="0.25">
      <c r="B5547" s="206">
        <v>42102</v>
      </c>
      <c r="C5547" s="85">
        <v>5.59</v>
      </c>
    </row>
    <row r="5548" spans="2:3" x14ac:dyDescent="0.25">
      <c r="B5548" s="206">
        <v>42102.083333333336</v>
      </c>
      <c r="C5548" s="85">
        <v>5.59</v>
      </c>
    </row>
    <row r="5549" spans="2:3" x14ac:dyDescent="0.25">
      <c r="B5549" s="206">
        <v>42102.166666666664</v>
      </c>
      <c r="C5549" s="85">
        <v>5.59</v>
      </c>
    </row>
    <row r="5550" spans="2:3" x14ac:dyDescent="0.25">
      <c r="B5550" s="206">
        <v>42102.25</v>
      </c>
      <c r="C5550" s="85">
        <v>5.59</v>
      </c>
    </row>
    <row r="5551" spans="2:3" x14ac:dyDescent="0.25">
      <c r="B5551" s="206">
        <v>42102.333333333336</v>
      </c>
      <c r="C5551" s="85">
        <v>5.6</v>
      </c>
    </row>
    <row r="5552" spans="2:3" x14ac:dyDescent="0.25">
      <c r="B5552" s="206">
        <v>42102.416666666664</v>
      </c>
      <c r="C5552" s="85">
        <v>5.59</v>
      </c>
    </row>
    <row r="5553" spans="2:5" x14ac:dyDescent="0.25">
      <c r="B5553" s="206">
        <v>42102.5</v>
      </c>
      <c r="C5553" s="85">
        <v>5.44</v>
      </c>
      <c r="D5553" s="76">
        <v>5.44</v>
      </c>
    </row>
    <row r="5554" spans="2:5" x14ac:dyDescent="0.25">
      <c r="B5554" s="206">
        <v>42102.583333333336</v>
      </c>
      <c r="C5554" s="85">
        <v>5.77</v>
      </c>
    </row>
    <row r="5555" spans="2:5" x14ac:dyDescent="0.25">
      <c r="B5555" s="206">
        <v>42102.666666666664</v>
      </c>
      <c r="C5555" s="85">
        <v>5.99</v>
      </c>
    </row>
    <row r="5556" spans="2:5" x14ac:dyDescent="0.25">
      <c r="B5556" s="206">
        <v>42102.75</v>
      </c>
      <c r="C5556" s="85">
        <v>6.07</v>
      </c>
    </row>
    <row r="5557" spans="2:5" x14ac:dyDescent="0.25">
      <c r="B5557" s="206">
        <v>42102.833333333336</v>
      </c>
      <c r="C5557" s="85">
        <v>6.09</v>
      </c>
    </row>
    <row r="5558" spans="2:5" x14ac:dyDescent="0.25">
      <c r="B5558" s="206">
        <v>42102.916666666664</v>
      </c>
      <c r="C5558" s="85">
        <v>6.1</v>
      </c>
    </row>
    <row r="5559" spans="2:5" x14ac:dyDescent="0.25">
      <c r="B5559" s="206">
        <v>42103</v>
      </c>
      <c r="C5559" s="85">
        <v>6.11</v>
      </c>
    </row>
    <row r="5560" spans="2:5" x14ac:dyDescent="0.25">
      <c r="B5560" s="206">
        <v>42103.083333333336</v>
      </c>
      <c r="C5560" s="85">
        <v>6.12</v>
      </c>
    </row>
    <row r="5561" spans="2:5" x14ac:dyDescent="0.25">
      <c r="B5561" s="206">
        <v>42103.166666666664</v>
      </c>
      <c r="C5561" s="85">
        <v>6.12</v>
      </c>
    </row>
    <row r="5562" spans="2:5" x14ac:dyDescent="0.25">
      <c r="B5562" s="206">
        <v>42103.25</v>
      </c>
      <c r="C5562" s="85">
        <v>6.12</v>
      </c>
    </row>
    <row r="5563" spans="2:5" x14ac:dyDescent="0.25">
      <c r="B5563" s="206">
        <v>42103.333333333336</v>
      </c>
      <c r="C5563" s="85">
        <v>6.14</v>
      </c>
      <c r="E5563" s="76">
        <v>6.14</v>
      </c>
    </row>
    <row r="5564" spans="2:5" x14ac:dyDescent="0.25">
      <c r="B5564" s="206">
        <v>42103.416666666664</v>
      </c>
      <c r="C5564" s="85">
        <v>5.96</v>
      </c>
    </row>
    <row r="5565" spans="2:5" x14ac:dyDescent="0.25">
      <c r="B5565" s="206">
        <v>42103.5</v>
      </c>
      <c r="C5565" s="85">
        <v>5.92</v>
      </c>
    </row>
    <row r="5566" spans="2:5" x14ac:dyDescent="0.25">
      <c r="B5566" s="206">
        <v>42103.583333333336</v>
      </c>
      <c r="C5566" s="85">
        <v>5.9</v>
      </c>
    </row>
    <row r="5567" spans="2:5" x14ac:dyDescent="0.25">
      <c r="B5567" s="206">
        <v>42103.666666666664</v>
      </c>
      <c r="C5567" s="85">
        <v>5.9</v>
      </c>
    </row>
    <row r="5568" spans="2:5" x14ac:dyDescent="0.25">
      <c r="B5568" s="206">
        <v>42103.75</v>
      </c>
      <c r="C5568" s="85">
        <v>5.89</v>
      </c>
    </row>
    <row r="5569" spans="2:4" x14ac:dyDescent="0.25">
      <c r="B5569" s="206">
        <v>42103.833333333336</v>
      </c>
      <c r="C5569" s="85">
        <v>5.89</v>
      </c>
    </row>
    <row r="5570" spans="2:4" x14ac:dyDescent="0.25">
      <c r="B5570" s="206">
        <v>42103.916666666664</v>
      </c>
      <c r="C5570" s="85">
        <v>5.89</v>
      </c>
    </row>
    <row r="5571" spans="2:4" x14ac:dyDescent="0.25">
      <c r="B5571" s="206">
        <v>42104</v>
      </c>
      <c r="C5571" s="85">
        <v>5.89</v>
      </c>
    </row>
    <row r="5572" spans="2:4" x14ac:dyDescent="0.25">
      <c r="B5572" s="206">
        <v>42104.083333333336</v>
      </c>
      <c r="C5572" s="85">
        <v>5.89</v>
      </c>
    </row>
    <row r="5573" spans="2:4" x14ac:dyDescent="0.25">
      <c r="B5573" s="206">
        <v>42104.166666666664</v>
      </c>
      <c r="C5573" s="85">
        <v>5.9</v>
      </c>
    </row>
    <row r="5574" spans="2:4" x14ac:dyDescent="0.25">
      <c r="B5574" s="206">
        <v>42104.25</v>
      </c>
      <c r="C5574" s="85">
        <v>5.9</v>
      </c>
    </row>
    <row r="5575" spans="2:4" x14ac:dyDescent="0.25">
      <c r="B5575" s="206">
        <v>42104.333333333336</v>
      </c>
      <c r="C5575" s="85">
        <v>5.9</v>
      </c>
    </row>
    <row r="5576" spans="2:4" x14ac:dyDescent="0.25">
      <c r="B5576" s="206">
        <v>42104.416666666664</v>
      </c>
      <c r="C5576" s="85">
        <v>5.89</v>
      </c>
    </row>
    <row r="5577" spans="2:4" x14ac:dyDescent="0.25">
      <c r="B5577" s="206">
        <v>42104.5</v>
      </c>
      <c r="C5577" s="85">
        <v>5.89</v>
      </c>
    </row>
    <row r="5578" spans="2:4" x14ac:dyDescent="0.25">
      <c r="B5578" s="206">
        <v>42104.583333333336</v>
      </c>
      <c r="C5578" s="85">
        <v>5.88</v>
      </c>
    </row>
    <row r="5579" spans="2:4" x14ac:dyDescent="0.25">
      <c r="B5579" s="206">
        <v>42104.666666666664</v>
      </c>
      <c r="C5579" s="85">
        <v>5.88</v>
      </c>
    </row>
    <row r="5580" spans="2:4" x14ac:dyDescent="0.25">
      <c r="B5580" s="206">
        <v>42104.75</v>
      </c>
      <c r="C5580" s="85">
        <v>5.88</v>
      </c>
    </row>
    <row r="5581" spans="2:4" x14ac:dyDescent="0.25">
      <c r="B5581" s="206">
        <v>42104.833333333336</v>
      </c>
      <c r="C5581" s="85">
        <v>5.87</v>
      </c>
      <c r="D5581" s="76">
        <v>5.87</v>
      </c>
    </row>
    <row r="5582" spans="2:4" x14ac:dyDescent="0.25">
      <c r="B5582" s="206">
        <v>42104.916666666664</v>
      </c>
      <c r="C5582" s="85">
        <v>5.87</v>
      </c>
    </row>
    <row r="5583" spans="2:4" x14ac:dyDescent="0.25">
      <c r="B5583" s="206">
        <v>42105</v>
      </c>
      <c r="C5583" s="85">
        <v>5.87</v>
      </c>
    </row>
    <row r="5584" spans="2:4" x14ac:dyDescent="0.25">
      <c r="B5584" s="206">
        <v>42105.083333333336</v>
      </c>
      <c r="C5584" s="85">
        <v>5.87</v>
      </c>
    </row>
    <row r="5585" spans="2:3" x14ac:dyDescent="0.25">
      <c r="B5585" s="206">
        <v>42105.166666666664</v>
      </c>
      <c r="C5585" s="85">
        <v>5.88</v>
      </c>
    </row>
    <row r="5586" spans="2:3" x14ac:dyDescent="0.25">
      <c r="B5586" s="206">
        <v>42105.25</v>
      </c>
      <c r="C5586" s="85">
        <v>5.88</v>
      </c>
    </row>
    <row r="5587" spans="2:3" x14ac:dyDescent="0.25">
      <c r="B5587" s="206">
        <v>42105.333333333336</v>
      </c>
      <c r="C5587" s="85">
        <v>5.88</v>
      </c>
    </row>
    <row r="5588" spans="2:3" x14ac:dyDescent="0.25">
      <c r="B5588" s="206">
        <v>42105.416666666664</v>
      </c>
      <c r="C5588" s="85">
        <v>5.88</v>
      </c>
    </row>
    <row r="5589" spans="2:3" x14ac:dyDescent="0.25">
      <c r="B5589" s="206">
        <v>42105.5</v>
      </c>
      <c r="C5589" s="85">
        <v>5.88</v>
      </c>
    </row>
    <row r="5590" spans="2:3" x14ac:dyDescent="0.25">
      <c r="B5590" s="206">
        <v>42105.583333333336</v>
      </c>
      <c r="C5590" s="85">
        <v>5.88</v>
      </c>
    </row>
    <row r="5591" spans="2:3" x14ac:dyDescent="0.25">
      <c r="B5591" s="206">
        <v>42105.666666666664</v>
      </c>
      <c r="C5591" s="85">
        <v>5.88</v>
      </c>
    </row>
    <row r="5592" spans="2:3" x14ac:dyDescent="0.25">
      <c r="B5592" s="206">
        <v>42105.75</v>
      </c>
      <c r="C5592" s="85">
        <v>5.88</v>
      </c>
    </row>
    <row r="5593" spans="2:3" x14ac:dyDescent="0.25">
      <c r="B5593" s="206">
        <v>42105.833333333336</v>
      </c>
      <c r="C5593" s="85">
        <v>5.88</v>
      </c>
    </row>
    <row r="5594" spans="2:3" x14ac:dyDescent="0.25">
      <c r="B5594" s="206">
        <v>42105.916666666664</v>
      </c>
      <c r="C5594" s="85">
        <v>5.89</v>
      </c>
    </row>
    <row r="5595" spans="2:3" x14ac:dyDescent="0.25">
      <c r="B5595" s="206">
        <v>42106</v>
      </c>
      <c r="C5595" s="85">
        <v>5.89</v>
      </c>
    </row>
    <row r="5596" spans="2:3" x14ac:dyDescent="0.25">
      <c r="B5596" s="206">
        <v>42106.083333333336</v>
      </c>
      <c r="C5596" s="85">
        <v>5.89</v>
      </c>
    </row>
    <row r="5597" spans="2:3" x14ac:dyDescent="0.25">
      <c r="B5597" s="206">
        <v>42106.166666666664</v>
      </c>
      <c r="C5597" s="85">
        <v>5.89</v>
      </c>
    </row>
    <row r="5598" spans="2:3" x14ac:dyDescent="0.25">
      <c r="B5598" s="206">
        <v>42106.25</v>
      </c>
      <c r="C5598" s="85">
        <v>5.89</v>
      </c>
    </row>
    <row r="5599" spans="2:3" x14ac:dyDescent="0.25">
      <c r="B5599" s="206">
        <v>42106.333333333336</v>
      </c>
      <c r="C5599" s="85">
        <v>5.89</v>
      </c>
    </row>
    <row r="5600" spans="2:3" x14ac:dyDescent="0.25">
      <c r="B5600" s="206">
        <v>42106.416666666664</v>
      </c>
      <c r="C5600" s="85">
        <v>5.9</v>
      </c>
    </row>
    <row r="5601" spans="2:3" x14ac:dyDescent="0.25">
      <c r="B5601" s="206">
        <v>42106.5</v>
      </c>
      <c r="C5601" s="85">
        <v>5.9</v>
      </c>
    </row>
    <row r="5602" spans="2:3" x14ac:dyDescent="0.25">
      <c r="B5602" s="206">
        <v>42106.583333333336</v>
      </c>
      <c r="C5602" s="85">
        <v>5.9</v>
      </c>
    </row>
    <row r="5603" spans="2:3" x14ac:dyDescent="0.25">
      <c r="B5603" s="206">
        <v>42106.666666666664</v>
      </c>
      <c r="C5603" s="85">
        <v>5.89</v>
      </c>
    </row>
    <row r="5604" spans="2:3" x14ac:dyDescent="0.25">
      <c r="B5604" s="206">
        <v>42106.75</v>
      </c>
      <c r="C5604" s="85">
        <v>5.89</v>
      </c>
    </row>
    <row r="5605" spans="2:3" x14ac:dyDescent="0.25">
      <c r="B5605" s="206">
        <v>42106.833333333336</v>
      </c>
      <c r="C5605" s="85">
        <v>5.88</v>
      </c>
    </row>
    <row r="5606" spans="2:3" x14ac:dyDescent="0.25">
      <c r="B5606" s="206">
        <v>42106.916666666664</v>
      </c>
      <c r="C5606" s="85">
        <v>5.88</v>
      </c>
    </row>
    <row r="5607" spans="2:3" x14ac:dyDescent="0.25">
      <c r="B5607" s="206">
        <v>42107</v>
      </c>
      <c r="C5607" s="85">
        <v>5.88</v>
      </c>
    </row>
    <row r="5608" spans="2:3" x14ac:dyDescent="0.25">
      <c r="B5608" s="206">
        <v>42107.083333333336</v>
      </c>
      <c r="C5608" s="85">
        <v>5.88</v>
      </c>
    </row>
    <row r="5609" spans="2:3" x14ac:dyDescent="0.25">
      <c r="B5609" s="206">
        <v>42107.166666666664</v>
      </c>
      <c r="C5609" s="85">
        <v>5.88</v>
      </c>
    </row>
    <row r="5610" spans="2:3" x14ac:dyDescent="0.25">
      <c r="B5610" s="206">
        <v>42107.25</v>
      </c>
      <c r="C5610" s="85">
        <v>5.88</v>
      </c>
    </row>
    <row r="5611" spans="2:3" x14ac:dyDescent="0.25">
      <c r="B5611" s="206">
        <v>42107.333333333336</v>
      </c>
      <c r="C5611" s="85">
        <v>5.88</v>
      </c>
    </row>
    <row r="5612" spans="2:3" x14ac:dyDescent="0.25">
      <c r="B5612" s="206">
        <v>42107.416666666664</v>
      </c>
      <c r="C5612" s="85">
        <v>5.88</v>
      </c>
    </row>
    <row r="5613" spans="2:3" x14ac:dyDescent="0.25">
      <c r="B5613" s="206">
        <v>42107.5</v>
      </c>
      <c r="C5613" s="85">
        <v>5.89</v>
      </c>
    </row>
    <row r="5614" spans="2:3" x14ac:dyDescent="0.25">
      <c r="B5614" s="206">
        <v>42107.583333333336</v>
      </c>
      <c r="C5614" s="85">
        <v>5.88</v>
      </c>
    </row>
    <row r="5615" spans="2:3" x14ac:dyDescent="0.25">
      <c r="B5615" s="206">
        <v>42107.666666666664</v>
      </c>
      <c r="C5615" s="85">
        <v>5.88</v>
      </c>
    </row>
    <row r="5616" spans="2:3" x14ac:dyDescent="0.25">
      <c r="B5616" s="206">
        <v>42107.75</v>
      </c>
      <c r="C5616" s="85">
        <v>5.88</v>
      </c>
    </row>
    <row r="5617" spans="2:3" x14ac:dyDescent="0.25">
      <c r="B5617" s="206">
        <v>42107.833333333336</v>
      </c>
      <c r="C5617" s="85">
        <v>5.88</v>
      </c>
    </row>
    <row r="5618" spans="2:3" x14ac:dyDescent="0.25">
      <c r="B5618" s="206">
        <v>42107.916666666664</v>
      </c>
      <c r="C5618" s="85">
        <v>5.88</v>
      </c>
    </row>
    <row r="5619" spans="2:3" x14ac:dyDescent="0.25">
      <c r="B5619" s="206">
        <v>42108</v>
      </c>
      <c r="C5619" s="85">
        <v>5.88</v>
      </c>
    </row>
    <row r="5620" spans="2:3" x14ac:dyDescent="0.25">
      <c r="B5620" s="206">
        <v>42108.083333333336</v>
      </c>
      <c r="C5620" s="85">
        <v>5.88</v>
      </c>
    </row>
    <row r="5621" spans="2:3" x14ac:dyDescent="0.25">
      <c r="B5621" s="206">
        <v>42108.166666666664</v>
      </c>
      <c r="C5621" s="85">
        <v>5.88</v>
      </c>
    </row>
    <row r="5622" spans="2:3" x14ac:dyDescent="0.25">
      <c r="B5622" s="206">
        <v>42108.25</v>
      </c>
      <c r="C5622" s="85">
        <v>5.88</v>
      </c>
    </row>
    <row r="5623" spans="2:3" x14ac:dyDescent="0.25">
      <c r="B5623" s="206">
        <v>42108.333333333336</v>
      </c>
      <c r="C5623" s="85">
        <v>5.9</v>
      </c>
    </row>
    <row r="5624" spans="2:3" x14ac:dyDescent="0.25">
      <c r="B5624" s="206">
        <v>42108.416666666664</v>
      </c>
      <c r="C5624" s="85">
        <v>5.9</v>
      </c>
    </row>
    <row r="5625" spans="2:3" x14ac:dyDescent="0.25">
      <c r="B5625" s="206">
        <v>42108.5</v>
      </c>
      <c r="C5625" s="85">
        <v>5.9</v>
      </c>
    </row>
    <row r="5626" spans="2:3" x14ac:dyDescent="0.25">
      <c r="B5626" s="206">
        <v>42108.583333333336</v>
      </c>
      <c r="C5626" s="85">
        <v>5.91</v>
      </c>
    </row>
    <row r="5627" spans="2:3" x14ac:dyDescent="0.25">
      <c r="B5627" s="206">
        <v>42108.666666666664</v>
      </c>
      <c r="C5627" s="85">
        <v>5.93</v>
      </c>
    </row>
    <row r="5628" spans="2:3" x14ac:dyDescent="0.25">
      <c r="B5628" s="206">
        <v>42108.75</v>
      </c>
      <c r="C5628" s="85">
        <v>5.91</v>
      </c>
    </row>
    <row r="5629" spans="2:3" x14ac:dyDescent="0.25">
      <c r="B5629" s="206">
        <v>42108.833333333336</v>
      </c>
      <c r="C5629" s="85">
        <v>5.9</v>
      </c>
    </row>
    <row r="5630" spans="2:3" x14ac:dyDescent="0.25">
      <c r="B5630" s="206">
        <v>42108.916666666664</v>
      </c>
      <c r="C5630" s="85">
        <v>5.9</v>
      </c>
    </row>
    <row r="5631" spans="2:3" x14ac:dyDescent="0.25">
      <c r="B5631" s="206">
        <v>42109</v>
      </c>
      <c r="C5631" s="85">
        <v>5.9</v>
      </c>
    </row>
    <row r="5632" spans="2:3" x14ac:dyDescent="0.25">
      <c r="B5632" s="206">
        <v>42109.083333333336</v>
      </c>
      <c r="C5632" s="85">
        <v>5.91</v>
      </c>
    </row>
    <row r="5633" spans="2:3" x14ac:dyDescent="0.25">
      <c r="B5633" s="206">
        <v>42109.166666666664</v>
      </c>
      <c r="C5633" s="85">
        <v>5.91</v>
      </c>
    </row>
    <row r="5634" spans="2:3" x14ac:dyDescent="0.25">
      <c r="B5634" s="206">
        <v>42109.25</v>
      </c>
      <c r="C5634" s="85">
        <v>5.92</v>
      </c>
    </row>
    <row r="5635" spans="2:3" x14ac:dyDescent="0.25">
      <c r="B5635" s="206">
        <v>42109.333333333336</v>
      </c>
      <c r="C5635" s="85">
        <v>5.94</v>
      </c>
    </row>
    <row r="5636" spans="2:3" x14ac:dyDescent="0.25">
      <c r="B5636" s="206">
        <v>42109.416666666664</v>
      </c>
      <c r="C5636" s="85">
        <v>5.95</v>
      </c>
    </row>
    <row r="5637" spans="2:3" x14ac:dyDescent="0.25">
      <c r="B5637" s="206">
        <v>42109.5</v>
      </c>
      <c r="C5637" s="85">
        <v>5.95</v>
      </c>
    </row>
    <row r="5638" spans="2:3" x14ac:dyDescent="0.25">
      <c r="B5638" s="206">
        <v>42109.583333333336</v>
      </c>
      <c r="C5638" s="85">
        <v>5.96</v>
      </c>
    </row>
    <row r="5639" spans="2:3" x14ac:dyDescent="0.25">
      <c r="B5639" s="206">
        <v>42109.666666666664</v>
      </c>
      <c r="C5639" s="85">
        <v>5.97</v>
      </c>
    </row>
    <row r="5640" spans="2:3" x14ac:dyDescent="0.25">
      <c r="B5640" s="206">
        <v>42109.75</v>
      </c>
      <c r="C5640" s="85">
        <v>5.98</v>
      </c>
    </row>
    <row r="5641" spans="2:3" x14ac:dyDescent="0.25">
      <c r="B5641" s="206">
        <v>42109.833333333336</v>
      </c>
      <c r="C5641" s="85">
        <v>5.98</v>
      </c>
    </row>
    <row r="5642" spans="2:3" x14ac:dyDescent="0.25">
      <c r="B5642" s="206">
        <v>42109.916666666664</v>
      </c>
      <c r="C5642" s="85">
        <v>5.97</v>
      </c>
    </row>
    <row r="5643" spans="2:3" x14ac:dyDescent="0.25">
      <c r="B5643" s="206">
        <v>42110</v>
      </c>
      <c r="C5643" s="85">
        <v>5.96</v>
      </c>
    </row>
    <row r="5644" spans="2:3" x14ac:dyDescent="0.25">
      <c r="B5644" s="206">
        <v>42110.083333333336</v>
      </c>
      <c r="C5644" s="85">
        <v>5.96</v>
      </c>
    </row>
    <row r="5645" spans="2:3" x14ac:dyDescent="0.25">
      <c r="B5645" s="206">
        <v>42110.166666666664</v>
      </c>
      <c r="C5645" s="85">
        <v>5.96</v>
      </c>
    </row>
    <row r="5646" spans="2:3" x14ac:dyDescent="0.25">
      <c r="B5646" s="206">
        <v>42110.25</v>
      </c>
      <c r="C5646" s="85">
        <v>5.99</v>
      </c>
    </row>
    <row r="5647" spans="2:3" x14ac:dyDescent="0.25">
      <c r="B5647" s="206">
        <v>42110.333333333336</v>
      </c>
      <c r="C5647" s="85">
        <v>6</v>
      </c>
    </row>
    <row r="5648" spans="2:3" x14ac:dyDescent="0.25">
      <c r="B5648" s="206">
        <v>42110.416666666664</v>
      </c>
      <c r="C5648" s="85">
        <v>6.02</v>
      </c>
    </row>
    <row r="5649" spans="2:5" x14ac:dyDescent="0.25">
      <c r="B5649" s="206">
        <v>42110.5</v>
      </c>
      <c r="C5649" s="85">
        <v>6.04</v>
      </c>
    </row>
    <row r="5650" spans="2:5" x14ac:dyDescent="0.25">
      <c r="B5650" s="206">
        <v>42110.583333333336</v>
      </c>
      <c r="C5650" s="85">
        <v>6.04</v>
      </c>
    </row>
    <row r="5651" spans="2:5" x14ac:dyDescent="0.25">
      <c r="B5651" s="206">
        <v>42110.666666666664</v>
      </c>
      <c r="C5651" s="85">
        <v>6.05</v>
      </c>
    </row>
    <row r="5652" spans="2:5" x14ac:dyDescent="0.25">
      <c r="B5652" s="206">
        <v>42110.75</v>
      </c>
      <c r="C5652" s="85">
        <v>6.04</v>
      </c>
    </row>
    <row r="5653" spans="2:5" x14ac:dyDescent="0.25">
      <c r="B5653" s="206">
        <v>42110.833333333336</v>
      </c>
      <c r="C5653" s="85">
        <v>6.05</v>
      </c>
    </row>
    <row r="5654" spans="2:5" x14ac:dyDescent="0.25">
      <c r="B5654" s="206">
        <v>42110.916666666664</v>
      </c>
      <c r="C5654" s="85">
        <v>6.05</v>
      </c>
    </row>
    <row r="5655" spans="2:5" x14ac:dyDescent="0.25">
      <c r="B5655" s="206">
        <v>42111</v>
      </c>
      <c r="C5655" s="85">
        <v>6.06</v>
      </c>
    </row>
    <row r="5656" spans="2:5" x14ac:dyDescent="0.25">
      <c r="B5656" s="206">
        <v>42111.083333333336</v>
      </c>
      <c r="C5656" s="85">
        <v>6.06</v>
      </c>
    </row>
    <row r="5657" spans="2:5" x14ac:dyDescent="0.25">
      <c r="B5657" s="206">
        <v>42111.166666666664</v>
      </c>
      <c r="C5657" s="85">
        <v>6.08</v>
      </c>
    </row>
    <row r="5658" spans="2:5" x14ac:dyDescent="0.25">
      <c r="B5658" s="206">
        <v>42111.25</v>
      </c>
      <c r="C5658" s="85">
        <v>6.08</v>
      </c>
    </row>
    <row r="5659" spans="2:5" x14ac:dyDescent="0.25">
      <c r="B5659" s="206">
        <v>42111.333333333336</v>
      </c>
      <c r="C5659" s="85">
        <v>6.09</v>
      </c>
    </row>
    <row r="5660" spans="2:5" x14ac:dyDescent="0.25">
      <c r="B5660" s="206">
        <v>42111.416666666664</v>
      </c>
      <c r="C5660" s="85">
        <v>6.1</v>
      </c>
      <c r="E5660" s="76">
        <v>6.1</v>
      </c>
    </row>
    <row r="5661" spans="2:5" x14ac:dyDescent="0.25">
      <c r="B5661" s="206">
        <v>42111.5</v>
      </c>
      <c r="C5661" s="85">
        <v>6.09</v>
      </c>
    </row>
    <row r="5662" spans="2:5" x14ac:dyDescent="0.25">
      <c r="B5662" s="206">
        <v>42111.583333333336</v>
      </c>
      <c r="C5662" s="85">
        <v>6.08</v>
      </c>
    </row>
    <row r="5663" spans="2:5" x14ac:dyDescent="0.25">
      <c r="B5663" s="206">
        <v>42111.666666666664</v>
      </c>
      <c r="C5663" s="85">
        <v>6.07</v>
      </c>
    </row>
    <row r="5664" spans="2:5" x14ac:dyDescent="0.25">
      <c r="B5664" s="206">
        <v>42111.75</v>
      </c>
      <c r="C5664" s="85">
        <v>6.05</v>
      </c>
    </row>
    <row r="5665" spans="2:3" x14ac:dyDescent="0.25">
      <c r="B5665" s="206">
        <v>42111.833333333336</v>
      </c>
      <c r="C5665" s="85">
        <v>6.04</v>
      </c>
    </row>
    <row r="5666" spans="2:3" x14ac:dyDescent="0.25">
      <c r="B5666" s="206">
        <v>42111.916666666664</v>
      </c>
      <c r="C5666" s="85">
        <v>6.04</v>
      </c>
    </row>
    <row r="5667" spans="2:3" x14ac:dyDescent="0.25">
      <c r="B5667" s="206">
        <v>42112</v>
      </c>
      <c r="C5667" s="85">
        <v>6.03</v>
      </c>
    </row>
    <row r="5668" spans="2:3" x14ac:dyDescent="0.25">
      <c r="B5668" s="206">
        <v>42112.083333333336</v>
      </c>
      <c r="C5668" s="85">
        <v>6.02</v>
      </c>
    </row>
    <row r="5669" spans="2:3" x14ac:dyDescent="0.25">
      <c r="B5669" s="206">
        <v>42112.166666666664</v>
      </c>
      <c r="C5669" s="85">
        <v>6.02</v>
      </c>
    </row>
    <row r="5670" spans="2:3" x14ac:dyDescent="0.25">
      <c r="B5670" s="206">
        <v>42112.25</v>
      </c>
      <c r="C5670" s="85">
        <v>6.03</v>
      </c>
    </row>
    <row r="5671" spans="2:3" x14ac:dyDescent="0.25">
      <c r="B5671" s="206">
        <v>42112.333333333336</v>
      </c>
      <c r="C5671" s="85">
        <v>6.02</v>
      </c>
    </row>
    <row r="5672" spans="2:3" x14ac:dyDescent="0.25">
      <c r="B5672" s="206">
        <v>42112.416666666664</v>
      </c>
      <c r="C5672" s="85">
        <v>6.02</v>
      </c>
    </row>
    <row r="5673" spans="2:3" x14ac:dyDescent="0.25">
      <c r="B5673" s="206">
        <v>42112.5</v>
      </c>
      <c r="C5673" s="85">
        <v>6.03</v>
      </c>
    </row>
    <row r="5674" spans="2:3" x14ac:dyDescent="0.25">
      <c r="B5674" s="206">
        <v>42112.583333333336</v>
      </c>
      <c r="C5674" s="85">
        <v>6.03</v>
      </c>
    </row>
    <row r="5675" spans="2:3" x14ac:dyDescent="0.25">
      <c r="B5675" s="206">
        <v>42112.666666666664</v>
      </c>
      <c r="C5675" s="85">
        <v>6.01</v>
      </c>
    </row>
    <row r="5676" spans="2:3" x14ac:dyDescent="0.25">
      <c r="B5676" s="206">
        <v>42112.75</v>
      </c>
      <c r="C5676" s="85">
        <v>6.01</v>
      </c>
    </row>
    <row r="5677" spans="2:3" x14ac:dyDescent="0.25">
      <c r="B5677" s="206">
        <v>42112.833333333336</v>
      </c>
      <c r="C5677" s="85">
        <v>6</v>
      </c>
    </row>
    <row r="5678" spans="2:3" x14ac:dyDescent="0.25">
      <c r="B5678" s="206">
        <v>42112.916666666664</v>
      </c>
      <c r="C5678" s="85">
        <v>5.99</v>
      </c>
    </row>
    <row r="5679" spans="2:3" x14ac:dyDescent="0.25">
      <c r="B5679" s="206">
        <v>42113</v>
      </c>
      <c r="C5679" s="85">
        <v>5.98</v>
      </c>
    </row>
    <row r="5680" spans="2:3" x14ac:dyDescent="0.25">
      <c r="B5680" s="206">
        <v>42113.083333333336</v>
      </c>
      <c r="C5680" s="85">
        <v>5.97</v>
      </c>
    </row>
    <row r="5681" spans="2:4" x14ac:dyDescent="0.25">
      <c r="B5681" s="206">
        <v>42113.166666666664</v>
      </c>
      <c r="C5681" s="85">
        <v>5.98</v>
      </c>
    </row>
    <row r="5682" spans="2:4" x14ac:dyDescent="0.25">
      <c r="B5682" s="206">
        <v>42113.25</v>
      </c>
      <c r="C5682" s="85">
        <v>5.99</v>
      </c>
    </row>
    <row r="5683" spans="2:4" x14ac:dyDescent="0.25">
      <c r="B5683" s="206">
        <v>42113.333333333336</v>
      </c>
      <c r="C5683" s="85">
        <v>5.99</v>
      </c>
    </row>
    <row r="5684" spans="2:4" x14ac:dyDescent="0.25">
      <c r="B5684" s="206">
        <v>42113.416666666664</v>
      </c>
      <c r="C5684" s="85">
        <v>5.98</v>
      </c>
    </row>
    <row r="5685" spans="2:4" x14ac:dyDescent="0.25">
      <c r="B5685" s="206">
        <v>42113.5</v>
      </c>
      <c r="C5685" s="85">
        <v>5.98</v>
      </c>
    </row>
    <row r="5686" spans="2:4" x14ac:dyDescent="0.25">
      <c r="B5686" s="206">
        <v>42113.583333333336</v>
      </c>
      <c r="C5686" s="85">
        <v>5.98</v>
      </c>
    </row>
    <row r="5687" spans="2:4" x14ac:dyDescent="0.25">
      <c r="B5687" s="206">
        <v>42113.666666666664</v>
      </c>
      <c r="C5687" s="85">
        <v>5.98</v>
      </c>
    </row>
    <row r="5688" spans="2:4" x14ac:dyDescent="0.25">
      <c r="B5688" s="206">
        <v>42113.75</v>
      </c>
      <c r="C5688" s="85">
        <v>5.98</v>
      </c>
    </row>
    <row r="5689" spans="2:4" x14ac:dyDescent="0.25">
      <c r="B5689" s="206">
        <v>42113.833333333336</v>
      </c>
      <c r="C5689" s="85">
        <v>5.98</v>
      </c>
    </row>
    <row r="5690" spans="2:4" x14ac:dyDescent="0.25">
      <c r="B5690" s="206">
        <v>42113.916666666664</v>
      </c>
      <c r="C5690" s="85">
        <v>5.98</v>
      </c>
    </row>
    <row r="5691" spans="2:4" x14ac:dyDescent="0.25">
      <c r="B5691" s="206">
        <v>42114</v>
      </c>
      <c r="C5691" s="85">
        <v>5.97</v>
      </c>
    </row>
    <row r="5692" spans="2:4" x14ac:dyDescent="0.25">
      <c r="B5692" s="206">
        <v>42114.083333333336</v>
      </c>
      <c r="C5692" s="85">
        <v>5.97</v>
      </c>
    </row>
    <row r="5693" spans="2:4" x14ac:dyDescent="0.25">
      <c r="B5693" s="206">
        <v>42114.166666666664</v>
      </c>
      <c r="C5693" s="85">
        <v>5.97</v>
      </c>
    </row>
    <row r="5694" spans="2:4" x14ac:dyDescent="0.25">
      <c r="B5694" s="206">
        <v>42114.25</v>
      </c>
      <c r="C5694" s="85">
        <v>5.98</v>
      </c>
    </row>
    <row r="5695" spans="2:4" x14ac:dyDescent="0.25">
      <c r="B5695" s="206">
        <v>42114.333333333336</v>
      </c>
      <c r="C5695" s="85">
        <v>5.97</v>
      </c>
    </row>
    <row r="5696" spans="2:4" x14ac:dyDescent="0.25">
      <c r="B5696" s="206">
        <v>42114.416666666664</v>
      </c>
      <c r="C5696" s="85">
        <v>5.96</v>
      </c>
      <c r="D5696" s="76">
        <v>5.96</v>
      </c>
    </row>
    <row r="5697" spans="2:5" x14ac:dyDescent="0.25">
      <c r="B5697" s="206">
        <v>42114.5</v>
      </c>
      <c r="C5697" s="85">
        <v>5.96</v>
      </c>
    </row>
    <row r="5698" spans="2:5" x14ac:dyDescent="0.25">
      <c r="B5698" s="206">
        <v>42114.583333333336</v>
      </c>
      <c r="C5698" s="85">
        <v>6.03</v>
      </c>
    </row>
    <row r="5699" spans="2:5" x14ac:dyDescent="0.25">
      <c r="B5699" s="206">
        <v>42114.666666666664</v>
      </c>
      <c r="C5699" s="85">
        <v>6.08</v>
      </c>
    </row>
    <row r="5700" spans="2:5" x14ac:dyDescent="0.25">
      <c r="B5700" s="206">
        <v>42114.75</v>
      </c>
      <c r="C5700" s="85">
        <v>6.09</v>
      </c>
      <c r="E5700" s="76">
        <v>6.09</v>
      </c>
    </row>
    <row r="5701" spans="2:5" x14ac:dyDescent="0.25">
      <c r="B5701" s="206">
        <v>42114.833333333336</v>
      </c>
      <c r="C5701" s="85">
        <v>6.09</v>
      </c>
    </row>
    <row r="5702" spans="2:5" x14ac:dyDescent="0.25">
      <c r="B5702" s="206">
        <v>42114.916666666664</v>
      </c>
      <c r="C5702" s="85">
        <v>6.08</v>
      </c>
    </row>
    <row r="5703" spans="2:5" x14ac:dyDescent="0.25">
      <c r="B5703" s="206">
        <v>42115</v>
      </c>
      <c r="C5703" s="85">
        <v>6.06</v>
      </c>
    </row>
    <row r="5704" spans="2:5" x14ac:dyDescent="0.25">
      <c r="B5704" s="206">
        <v>42115.083333333336</v>
      </c>
      <c r="C5704" s="85">
        <v>6.05</v>
      </c>
    </row>
    <row r="5705" spans="2:5" x14ac:dyDescent="0.25">
      <c r="B5705" s="206">
        <v>42115.166666666664</v>
      </c>
      <c r="C5705" s="85">
        <v>6.04</v>
      </c>
    </row>
    <row r="5706" spans="2:5" x14ac:dyDescent="0.25">
      <c r="B5706" s="206">
        <v>42115.25</v>
      </c>
      <c r="C5706" s="85">
        <v>6.04</v>
      </c>
    </row>
    <row r="5707" spans="2:5" x14ac:dyDescent="0.25">
      <c r="B5707" s="206">
        <v>42115.333333333336</v>
      </c>
      <c r="C5707" s="85">
        <v>6.04</v>
      </c>
    </row>
    <row r="5708" spans="2:5" x14ac:dyDescent="0.25">
      <c r="B5708" s="206">
        <v>42115.416666666664</v>
      </c>
      <c r="C5708" s="85">
        <v>6.04</v>
      </c>
    </row>
    <row r="5709" spans="2:5" x14ac:dyDescent="0.25">
      <c r="B5709" s="206">
        <v>42115.5</v>
      </c>
      <c r="C5709" s="85">
        <v>6.03</v>
      </c>
    </row>
    <row r="5710" spans="2:5" x14ac:dyDescent="0.25">
      <c r="B5710" s="206">
        <v>42115.583333333336</v>
      </c>
      <c r="C5710" s="85">
        <v>6.03</v>
      </c>
    </row>
    <row r="5711" spans="2:5" x14ac:dyDescent="0.25">
      <c r="B5711" s="206">
        <v>42115.666666666664</v>
      </c>
      <c r="C5711" s="85">
        <v>6.02</v>
      </c>
    </row>
    <row r="5712" spans="2:5" x14ac:dyDescent="0.25">
      <c r="B5712" s="206">
        <v>42115.75</v>
      </c>
      <c r="C5712" s="85">
        <v>6.02</v>
      </c>
    </row>
    <row r="5713" spans="2:3" x14ac:dyDescent="0.25">
      <c r="B5713" s="206">
        <v>42115.833333333336</v>
      </c>
      <c r="C5713" s="85">
        <v>6.02</v>
      </c>
    </row>
    <row r="5714" spans="2:3" x14ac:dyDescent="0.25">
      <c r="B5714" s="206">
        <v>42115.916666666664</v>
      </c>
      <c r="C5714" s="85">
        <v>6.03</v>
      </c>
    </row>
    <row r="5715" spans="2:3" x14ac:dyDescent="0.25">
      <c r="B5715" s="206">
        <v>42116</v>
      </c>
      <c r="C5715" s="85">
        <v>6.02</v>
      </c>
    </row>
    <row r="5716" spans="2:3" x14ac:dyDescent="0.25">
      <c r="B5716" s="206">
        <v>42116.083333333336</v>
      </c>
      <c r="C5716" s="85">
        <v>6.02</v>
      </c>
    </row>
    <row r="5717" spans="2:3" x14ac:dyDescent="0.25">
      <c r="B5717" s="206">
        <v>42116.166666666664</v>
      </c>
      <c r="C5717" s="85">
        <v>6.02</v>
      </c>
    </row>
    <row r="5718" spans="2:3" x14ac:dyDescent="0.25">
      <c r="B5718" s="206">
        <v>42116.25</v>
      </c>
      <c r="C5718" s="85">
        <v>6.02</v>
      </c>
    </row>
    <row r="5719" spans="2:3" x14ac:dyDescent="0.25">
      <c r="B5719" s="206">
        <v>42116.333333333336</v>
      </c>
      <c r="C5719" s="85">
        <v>6.02</v>
      </c>
    </row>
    <row r="5720" spans="2:3" x14ac:dyDescent="0.25">
      <c r="B5720" s="206">
        <v>42116.416666666664</v>
      </c>
      <c r="C5720" s="85">
        <v>6.02</v>
      </c>
    </row>
    <row r="5721" spans="2:3" x14ac:dyDescent="0.25">
      <c r="B5721" s="206">
        <v>42116.5</v>
      </c>
      <c r="C5721" s="85">
        <v>6</v>
      </c>
    </row>
    <row r="5722" spans="2:3" x14ac:dyDescent="0.25">
      <c r="B5722" s="206">
        <v>42116.583333333336</v>
      </c>
      <c r="C5722" s="85">
        <v>6</v>
      </c>
    </row>
    <row r="5723" spans="2:3" x14ac:dyDescent="0.25">
      <c r="B5723" s="206">
        <v>42116.666666666664</v>
      </c>
      <c r="C5723" s="85">
        <v>6.01</v>
      </c>
    </row>
    <row r="5724" spans="2:3" x14ac:dyDescent="0.25">
      <c r="B5724" s="206">
        <v>42116.75</v>
      </c>
      <c r="C5724" s="85">
        <v>6.01</v>
      </c>
    </row>
    <row r="5725" spans="2:3" x14ac:dyDescent="0.25">
      <c r="B5725" s="206">
        <v>42116.833333333336</v>
      </c>
      <c r="C5725" s="85">
        <v>6.01</v>
      </c>
    </row>
    <row r="5726" spans="2:3" x14ac:dyDescent="0.25">
      <c r="B5726" s="206">
        <v>42116.916666666664</v>
      </c>
      <c r="C5726" s="85">
        <v>6</v>
      </c>
    </row>
    <row r="5727" spans="2:3" x14ac:dyDescent="0.25">
      <c r="B5727" s="206">
        <v>42117</v>
      </c>
      <c r="C5727" s="85">
        <v>5.99</v>
      </c>
    </row>
    <row r="5728" spans="2:3" x14ac:dyDescent="0.25">
      <c r="B5728" s="206">
        <v>42117.083333333336</v>
      </c>
      <c r="C5728" s="85">
        <v>5.98</v>
      </c>
    </row>
    <row r="5729" spans="2:3" x14ac:dyDescent="0.25">
      <c r="B5729" s="206">
        <v>42117.166666666664</v>
      </c>
      <c r="C5729" s="85">
        <v>5.98</v>
      </c>
    </row>
    <row r="5730" spans="2:3" x14ac:dyDescent="0.25">
      <c r="B5730" s="206">
        <v>42117.25</v>
      </c>
      <c r="C5730" s="85">
        <v>5.98</v>
      </c>
    </row>
    <row r="5731" spans="2:3" x14ac:dyDescent="0.25">
      <c r="B5731" s="206">
        <v>42117.333333333336</v>
      </c>
      <c r="C5731" s="85">
        <v>5.98</v>
      </c>
    </row>
    <row r="5732" spans="2:3" x14ac:dyDescent="0.25">
      <c r="B5732" s="206">
        <v>42117.416666666664</v>
      </c>
      <c r="C5732" s="85">
        <v>5.98</v>
      </c>
    </row>
    <row r="5733" spans="2:3" x14ac:dyDescent="0.25">
      <c r="B5733" s="206">
        <v>42117.5</v>
      </c>
      <c r="C5733" s="85">
        <v>5.98</v>
      </c>
    </row>
    <row r="5734" spans="2:3" x14ac:dyDescent="0.25">
      <c r="B5734" s="206">
        <v>42117.583333333336</v>
      </c>
      <c r="C5734" s="85">
        <v>5.98</v>
      </c>
    </row>
    <row r="5735" spans="2:3" x14ac:dyDescent="0.25">
      <c r="B5735" s="206">
        <v>42117.666666666664</v>
      </c>
      <c r="C5735" s="85">
        <v>5.98</v>
      </c>
    </row>
    <row r="5736" spans="2:3" x14ac:dyDescent="0.25">
      <c r="B5736" s="206">
        <v>42117.75</v>
      </c>
      <c r="C5736" s="85">
        <v>5.98</v>
      </c>
    </row>
    <row r="5737" spans="2:3" x14ac:dyDescent="0.25">
      <c r="B5737" s="206">
        <v>42117.833333333336</v>
      </c>
      <c r="C5737" s="85">
        <v>5.97</v>
      </c>
    </row>
    <row r="5738" spans="2:3" x14ac:dyDescent="0.25">
      <c r="B5738" s="206">
        <v>42117.916666666664</v>
      </c>
      <c r="C5738" s="85">
        <v>5.97</v>
      </c>
    </row>
    <row r="5739" spans="2:3" x14ac:dyDescent="0.25">
      <c r="B5739" s="206">
        <v>42118</v>
      </c>
      <c r="C5739" s="85">
        <v>5.96</v>
      </c>
    </row>
    <row r="5740" spans="2:3" x14ac:dyDescent="0.25">
      <c r="B5740" s="206">
        <v>42118.083333333336</v>
      </c>
      <c r="C5740" s="85">
        <v>5.96</v>
      </c>
    </row>
    <row r="5741" spans="2:3" x14ac:dyDescent="0.25">
      <c r="B5741" s="206">
        <v>42118.166666666664</v>
      </c>
      <c r="C5741" s="85">
        <v>5.96</v>
      </c>
    </row>
    <row r="5742" spans="2:3" x14ac:dyDescent="0.25">
      <c r="B5742" s="206">
        <v>42118.25</v>
      </c>
      <c r="C5742" s="85">
        <v>5.96</v>
      </c>
    </row>
    <row r="5743" spans="2:3" x14ac:dyDescent="0.25">
      <c r="B5743" s="206">
        <v>42118.333333333336</v>
      </c>
      <c r="C5743" s="85">
        <v>5.96</v>
      </c>
    </row>
    <row r="5744" spans="2:3" x14ac:dyDescent="0.25">
      <c r="B5744" s="206">
        <v>42118.416666666664</v>
      </c>
      <c r="C5744" s="85">
        <v>5.96</v>
      </c>
    </row>
    <row r="5745" spans="2:4" x14ac:dyDescent="0.25">
      <c r="B5745" s="206">
        <v>42118.5</v>
      </c>
      <c r="C5745" s="85">
        <v>5.95</v>
      </c>
      <c r="D5745" s="76">
        <v>5.95</v>
      </c>
    </row>
    <row r="5746" spans="2:4" x14ac:dyDescent="0.25">
      <c r="B5746" s="206">
        <v>42118.583333333336</v>
      </c>
      <c r="C5746" s="85">
        <v>5.95</v>
      </c>
    </row>
    <row r="5747" spans="2:4" x14ac:dyDescent="0.25">
      <c r="B5747" s="206">
        <v>42118.666666666664</v>
      </c>
      <c r="C5747" s="85">
        <v>5.95</v>
      </c>
    </row>
    <row r="5748" spans="2:4" x14ac:dyDescent="0.25">
      <c r="B5748" s="206">
        <v>42118.75</v>
      </c>
      <c r="C5748" s="85">
        <v>5.95</v>
      </c>
    </row>
    <row r="5749" spans="2:4" x14ac:dyDescent="0.25">
      <c r="B5749" s="206">
        <v>42118.833333333336</v>
      </c>
      <c r="C5749" s="85">
        <v>5.95</v>
      </c>
    </row>
    <row r="5750" spans="2:4" x14ac:dyDescent="0.25">
      <c r="B5750" s="206">
        <v>42118.916666666664</v>
      </c>
      <c r="C5750" s="85">
        <v>5.95</v>
      </c>
    </row>
    <row r="5751" spans="2:4" x14ac:dyDescent="0.25">
      <c r="B5751" s="206">
        <v>42119</v>
      </c>
      <c r="C5751" s="85">
        <v>5.95</v>
      </c>
    </row>
    <row r="5752" spans="2:4" x14ac:dyDescent="0.25">
      <c r="B5752" s="206">
        <v>42119.083333333336</v>
      </c>
      <c r="C5752" s="85">
        <v>5.95</v>
      </c>
    </row>
    <row r="5753" spans="2:4" x14ac:dyDescent="0.25">
      <c r="B5753" s="206">
        <v>42119.166666666664</v>
      </c>
      <c r="C5753" s="85">
        <v>5.95</v>
      </c>
    </row>
    <row r="5754" spans="2:4" x14ac:dyDescent="0.25">
      <c r="B5754" s="206">
        <v>42119.25</v>
      </c>
      <c r="C5754" s="85">
        <v>5.95</v>
      </c>
    </row>
    <row r="5755" spans="2:4" x14ac:dyDescent="0.25">
      <c r="B5755" s="206">
        <v>42119.333333333336</v>
      </c>
      <c r="C5755" s="85">
        <v>5.97</v>
      </c>
    </row>
    <row r="5756" spans="2:4" x14ac:dyDescent="0.25">
      <c r="B5756" s="206">
        <v>42119.416666666664</v>
      </c>
      <c r="C5756" s="85">
        <v>5.97</v>
      </c>
    </row>
    <row r="5757" spans="2:4" x14ac:dyDescent="0.25">
      <c r="B5757" s="206">
        <v>42119.5</v>
      </c>
      <c r="C5757" s="85">
        <v>5.97</v>
      </c>
    </row>
    <row r="5758" spans="2:4" x14ac:dyDescent="0.25">
      <c r="B5758" s="206">
        <v>42119.583333333336</v>
      </c>
      <c r="C5758" s="85">
        <v>5.97</v>
      </c>
    </row>
    <row r="5759" spans="2:4" x14ac:dyDescent="0.25">
      <c r="B5759" s="206">
        <v>42119.666666666664</v>
      </c>
      <c r="C5759" s="85">
        <v>5.98</v>
      </c>
    </row>
    <row r="5760" spans="2:4" x14ac:dyDescent="0.25">
      <c r="B5760" s="206">
        <v>42119.75</v>
      </c>
      <c r="C5760" s="85">
        <v>5.98</v>
      </c>
    </row>
    <row r="5761" spans="2:3" x14ac:dyDescent="0.25">
      <c r="B5761" s="206">
        <v>42119.833333333336</v>
      </c>
      <c r="C5761" s="85">
        <v>5.98</v>
      </c>
    </row>
    <row r="5762" spans="2:3" x14ac:dyDescent="0.25">
      <c r="B5762" s="206">
        <v>42119.916666666664</v>
      </c>
      <c r="C5762" s="85">
        <v>5.97</v>
      </c>
    </row>
    <row r="5763" spans="2:3" x14ac:dyDescent="0.25">
      <c r="B5763" s="206">
        <v>42120</v>
      </c>
      <c r="C5763" s="85">
        <v>5.97</v>
      </c>
    </row>
    <row r="5764" spans="2:3" x14ac:dyDescent="0.25">
      <c r="B5764" s="206">
        <v>42120.083333333336</v>
      </c>
      <c r="C5764" s="85">
        <v>5.98</v>
      </c>
    </row>
    <row r="5765" spans="2:3" x14ac:dyDescent="0.25">
      <c r="B5765" s="206">
        <v>42120.166666666664</v>
      </c>
      <c r="C5765" s="85">
        <v>5.98</v>
      </c>
    </row>
    <row r="5766" spans="2:3" x14ac:dyDescent="0.25">
      <c r="B5766" s="206">
        <v>42120.25</v>
      </c>
      <c r="C5766" s="85">
        <v>6</v>
      </c>
    </row>
    <row r="5767" spans="2:3" x14ac:dyDescent="0.25">
      <c r="B5767" s="206">
        <v>42120.333333333336</v>
      </c>
      <c r="C5767" s="85">
        <v>6</v>
      </c>
    </row>
    <row r="5768" spans="2:3" x14ac:dyDescent="0.25">
      <c r="B5768" s="206">
        <v>42120.416666666664</v>
      </c>
      <c r="C5768" s="85">
        <v>6.01</v>
      </c>
    </row>
    <row r="5769" spans="2:3" x14ac:dyDescent="0.25">
      <c r="B5769" s="206">
        <v>42120.5</v>
      </c>
      <c r="C5769" s="85">
        <v>6.01</v>
      </c>
    </row>
    <row r="5770" spans="2:3" x14ac:dyDescent="0.25">
      <c r="B5770" s="206">
        <v>42120.583333333336</v>
      </c>
      <c r="C5770" s="85">
        <v>6.01</v>
      </c>
    </row>
    <row r="5771" spans="2:3" x14ac:dyDescent="0.25">
      <c r="B5771" s="206">
        <v>42120.666666666664</v>
      </c>
      <c r="C5771" s="85">
        <v>6.02</v>
      </c>
    </row>
    <row r="5772" spans="2:3" x14ac:dyDescent="0.25">
      <c r="B5772" s="206">
        <v>42120.75</v>
      </c>
      <c r="C5772" s="85">
        <v>6.02</v>
      </c>
    </row>
    <row r="5773" spans="2:3" x14ac:dyDescent="0.25">
      <c r="B5773" s="206">
        <v>42120.833333333336</v>
      </c>
      <c r="C5773" s="85">
        <v>6.02</v>
      </c>
    </row>
    <row r="5774" spans="2:3" x14ac:dyDescent="0.25">
      <c r="B5774" s="206">
        <v>42120.916666666664</v>
      </c>
      <c r="C5774" s="85">
        <v>6.02</v>
      </c>
    </row>
    <row r="5775" spans="2:3" x14ac:dyDescent="0.25">
      <c r="B5775" s="206">
        <v>42121</v>
      </c>
      <c r="C5775" s="85">
        <v>6.03</v>
      </c>
    </row>
    <row r="5776" spans="2:3" x14ac:dyDescent="0.25">
      <c r="B5776" s="206">
        <v>42121.083333333336</v>
      </c>
      <c r="C5776" s="85">
        <v>6.03</v>
      </c>
    </row>
    <row r="5777" spans="2:3" x14ac:dyDescent="0.25">
      <c r="B5777" s="206">
        <v>42121.166666666664</v>
      </c>
      <c r="C5777" s="85">
        <v>6.04</v>
      </c>
    </row>
    <row r="5778" spans="2:3" x14ac:dyDescent="0.25">
      <c r="B5778" s="206">
        <v>42121.25</v>
      </c>
      <c r="C5778" s="85">
        <v>6.05</v>
      </c>
    </row>
    <row r="5779" spans="2:3" x14ac:dyDescent="0.25">
      <c r="B5779" s="206">
        <v>42121.333333333336</v>
      </c>
      <c r="C5779" s="85">
        <v>6.06</v>
      </c>
    </row>
    <row r="5780" spans="2:3" x14ac:dyDescent="0.25">
      <c r="B5780" s="206">
        <v>42121.416666666664</v>
      </c>
      <c r="C5780" s="85">
        <v>6.07</v>
      </c>
    </row>
    <row r="5781" spans="2:3" x14ac:dyDescent="0.25">
      <c r="B5781" s="206">
        <v>42121.5</v>
      </c>
      <c r="C5781" s="85">
        <v>6.06</v>
      </c>
    </row>
    <row r="5782" spans="2:3" x14ac:dyDescent="0.25">
      <c r="B5782" s="206">
        <v>42121.583333333336</v>
      </c>
      <c r="C5782" s="85">
        <v>6.05</v>
      </c>
    </row>
    <row r="5783" spans="2:3" x14ac:dyDescent="0.25">
      <c r="B5783" s="206">
        <v>42121.666666666664</v>
      </c>
      <c r="C5783" s="85">
        <v>6.11</v>
      </c>
    </row>
    <row r="5784" spans="2:3" x14ac:dyDescent="0.25">
      <c r="B5784" s="206">
        <v>42121.75</v>
      </c>
      <c r="C5784" s="85">
        <v>6.19</v>
      </c>
    </row>
    <row r="5785" spans="2:3" x14ac:dyDescent="0.25">
      <c r="B5785" s="206">
        <v>42121.833333333336</v>
      </c>
      <c r="C5785" s="85">
        <v>6.21</v>
      </c>
    </row>
    <row r="5786" spans="2:3" x14ac:dyDescent="0.25">
      <c r="B5786" s="206">
        <v>42121.916666666664</v>
      </c>
      <c r="C5786" s="85">
        <v>6.22</v>
      </c>
    </row>
    <row r="5787" spans="2:3" x14ac:dyDescent="0.25">
      <c r="B5787" s="206">
        <v>42122</v>
      </c>
      <c r="C5787" s="85">
        <v>6.22</v>
      </c>
    </row>
    <row r="5788" spans="2:3" x14ac:dyDescent="0.25">
      <c r="B5788" s="206">
        <v>42122.083333333336</v>
      </c>
      <c r="C5788" s="85">
        <v>6.22</v>
      </c>
    </row>
    <row r="5789" spans="2:3" x14ac:dyDescent="0.25">
      <c r="B5789" s="206">
        <v>42122.166666666664</v>
      </c>
      <c r="C5789" s="85">
        <v>6.25</v>
      </c>
    </row>
    <row r="5790" spans="2:3" x14ac:dyDescent="0.25">
      <c r="B5790" s="206">
        <v>42122.25</v>
      </c>
      <c r="C5790" s="85">
        <v>6.25</v>
      </c>
    </row>
    <row r="5791" spans="2:3" x14ac:dyDescent="0.25">
      <c r="B5791" s="206">
        <v>42122.333333333336</v>
      </c>
      <c r="C5791" s="85">
        <v>6.26</v>
      </c>
    </row>
    <row r="5792" spans="2:3" x14ac:dyDescent="0.25">
      <c r="B5792" s="206">
        <v>42122.416666666664</v>
      </c>
      <c r="C5792" s="85">
        <v>6.26</v>
      </c>
    </row>
    <row r="5793" spans="2:3" x14ac:dyDescent="0.25">
      <c r="B5793" s="206">
        <v>42122.5</v>
      </c>
      <c r="C5793" s="85">
        <v>6.26</v>
      </c>
    </row>
    <row r="5794" spans="2:3" x14ac:dyDescent="0.25">
      <c r="B5794" s="206">
        <v>42122.583333333336</v>
      </c>
      <c r="C5794" s="85">
        <v>6.27</v>
      </c>
    </row>
    <row r="5795" spans="2:3" x14ac:dyDescent="0.25">
      <c r="B5795" s="206">
        <v>42122.666666666664</v>
      </c>
      <c r="C5795" s="85">
        <v>6.29</v>
      </c>
    </row>
    <row r="5796" spans="2:3" x14ac:dyDescent="0.25">
      <c r="B5796" s="206">
        <v>42122.75</v>
      </c>
      <c r="C5796" s="85">
        <v>6.29</v>
      </c>
    </row>
    <row r="5797" spans="2:3" x14ac:dyDescent="0.25">
      <c r="B5797" s="206">
        <v>42122.833333333336</v>
      </c>
      <c r="C5797" s="85">
        <v>6.29</v>
      </c>
    </row>
    <row r="5798" spans="2:3" x14ac:dyDescent="0.25">
      <c r="B5798" s="206">
        <v>42122.916666666664</v>
      </c>
      <c r="C5798" s="85">
        <v>6.3</v>
      </c>
    </row>
    <row r="5799" spans="2:3" x14ac:dyDescent="0.25">
      <c r="B5799" s="206">
        <v>42123</v>
      </c>
      <c r="C5799" s="85">
        <v>6.31</v>
      </c>
    </row>
    <row r="5800" spans="2:3" x14ac:dyDescent="0.25">
      <c r="B5800" s="206">
        <v>42123.083333333336</v>
      </c>
      <c r="C5800" s="85">
        <v>6.32</v>
      </c>
    </row>
    <row r="5801" spans="2:3" x14ac:dyDescent="0.25">
      <c r="B5801" s="206">
        <v>42123.166666666664</v>
      </c>
      <c r="C5801" s="85">
        <v>6.33</v>
      </c>
    </row>
    <row r="5802" spans="2:3" x14ac:dyDescent="0.25">
      <c r="B5802" s="206">
        <v>42123.25</v>
      </c>
      <c r="C5802" s="85">
        <v>6.34</v>
      </c>
    </row>
    <row r="5803" spans="2:3" x14ac:dyDescent="0.25">
      <c r="B5803" s="206">
        <v>42123.333333333336</v>
      </c>
      <c r="C5803" s="85">
        <v>6.34</v>
      </c>
    </row>
    <row r="5804" spans="2:3" x14ac:dyDescent="0.25">
      <c r="B5804" s="206">
        <v>42123.416666666664</v>
      </c>
      <c r="C5804" s="85">
        <v>6.34</v>
      </c>
    </row>
    <row r="5805" spans="2:3" x14ac:dyDescent="0.25">
      <c r="B5805" s="206">
        <v>42123.5</v>
      </c>
      <c r="C5805" s="85">
        <v>6.33</v>
      </c>
    </row>
    <row r="5806" spans="2:3" x14ac:dyDescent="0.25">
      <c r="B5806" s="206">
        <v>42123.583333333336</v>
      </c>
      <c r="C5806" s="85">
        <v>6.37</v>
      </c>
    </row>
    <row r="5807" spans="2:3" x14ac:dyDescent="0.25">
      <c r="B5807" s="206">
        <v>42123.666666666664</v>
      </c>
      <c r="C5807" s="85">
        <v>6.44</v>
      </c>
    </row>
    <row r="5808" spans="2:3" x14ac:dyDescent="0.25">
      <c r="B5808" s="206">
        <v>42123.75</v>
      </c>
      <c r="C5808" s="85">
        <v>6.47</v>
      </c>
    </row>
    <row r="5809" spans="2:3" x14ac:dyDescent="0.25">
      <c r="B5809" s="206">
        <v>42123.833333333336</v>
      </c>
      <c r="C5809" s="85">
        <v>6.49</v>
      </c>
    </row>
    <row r="5810" spans="2:3" x14ac:dyDescent="0.25">
      <c r="B5810" s="206">
        <v>42123.916666666664</v>
      </c>
      <c r="C5810" s="85">
        <v>6.53</v>
      </c>
    </row>
    <row r="5811" spans="2:3" x14ac:dyDescent="0.25">
      <c r="B5811" s="206">
        <v>42124</v>
      </c>
      <c r="C5811" s="85">
        <v>6.53</v>
      </c>
    </row>
    <row r="5812" spans="2:3" x14ac:dyDescent="0.25">
      <c r="B5812" s="206">
        <v>42124.083333333336</v>
      </c>
      <c r="C5812" s="85">
        <v>6.53</v>
      </c>
    </row>
    <row r="5813" spans="2:3" x14ac:dyDescent="0.25">
      <c r="B5813" s="206">
        <v>42124.166666666664</v>
      </c>
      <c r="C5813" s="85">
        <v>6.54</v>
      </c>
    </row>
    <row r="5814" spans="2:3" x14ac:dyDescent="0.25">
      <c r="B5814" s="206">
        <v>42124.25</v>
      </c>
      <c r="C5814" s="85">
        <v>6.54</v>
      </c>
    </row>
    <row r="5815" spans="2:3" x14ac:dyDescent="0.25">
      <c r="B5815" s="206">
        <v>42124.333333333336</v>
      </c>
      <c r="C5815" s="85">
        <v>6.54</v>
      </c>
    </row>
    <row r="5816" spans="2:3" x14ac:dyDescent="0.25">
      <c r="B5816" s="206">
        <v>42124.416666666664</v>
      </c>
      <c r="C5816" s="85">
        <v>6.54</v>
      </c>
    </row>
    <row r="5817" spans="2:3" x14ac:dyDescent="0.25">
      <c r="B5817" s="206">
        <v>42124.5</v>
      </c>
      <c r="C5817" s="85">
        <v>6.54</v>
      </c>
    </row>
    <row r="5818" spans="2:3" x14ac:dyDescent="0.25">
      <c r="B5818" s="206">
        <v>42124.583333333336</v>
      </c>
      <c r="C5818" s="85">
        <v>6.55</v>
      </c>
    </row>
    <row r="5819" spans="2:3" x14ac:dyDescent="0.25">
      <c r="B5819" s="206">
        <v>42124.666666666664</v>
      </c>
      <c r="C5819" s="85">
        <v>6.55</v>
      </c>
    </row>
    <row r="5820" spans="2:3" x14ac:dyDescent="0.25">
      <c r="B5820" s="206">
        <v>42124.75</v>
      </c>
      <c r="C5820" s="85">
        <v>6.54</v>
      </c>
    </row>
    <row r="5821" spans="2:3" x14ac:dyDescent="0.25">
      <c r="B5821" s="206">
        <v>42124.833333333336</v>
      </c>
      <c r="C5821" s="85">
        <v>6.53</v>
      </c>
    </row>
    <row r="5822" spans="2:3" x14ac:dyDescent="0.25">
      <c r="B5822" s="206">
        <v>42124.916666666664</v>
      </c>
      <c r="C5822" s="85">
        <v>6.52</v>
      </c>
    </row>
    <row r="5823" spans="2:3" x14ac:dyDescent="0.25">
      <c r="B5823" s="206">
        <v>42125</v>
      </c>
      <c r="C5823" s="85">
        <v>6.51</v>
      </c>
    </row>
    <row r="5824" spans="2:3" x14ac:dyDescent="0.25">
      <c r="B5824" s="206">
        <v>42125.083333333336</v>
      </c>
      <c r="C5824" s="85">
        <v>6.5</v>
      </c>
    </row>
    <row r="5825" spans="2:3" x14ac:dyDescent="0.25">
      <c r="B5825" s="206">
        <v>42125.166666666664</v>
      </c>
      <c r="C5825" s="85">
        <v>6.49</v>
      </c>
    </row>
    <row r="5826" spans="2:3" x14ac:dyDescent="0.25">
      <c r="B5826" s="206">
        <v>42125.25</v>
      </c>
      <c r="C5826" s="85">
        <v>6.48</v>
      </c>
    </row>
    <row r="5827" spans="2:3" x14ac:dyDescent="0.25">
      <c r="B5827" s="206">
        <v>42125.333333333336</v>
      </c>
      <c r="C5827" s="85">
        <v>6.48</v>
      </c>
    </row>
    <row r="5828" spans="2:3" x14ac:dyDescent="0.25">
      <c r="B5828" s="206">
        <v>42125.416666666664</v>
      </c>
      <c r="C5828" s="85">
        <v>6.48</v>
      </c>
    </row>
    <row r="5829" spans="2:3" x14ac:dyDescent="0.25">
      <c r="B5829" s="206">
        <v>42125.5</v>
      </c>
      <c r="C5829" s="85">
        <v>6.47</v>
      </c>
    </row>
    <row r="5830" spans="2:3" x14ac:dyDescent="0.25">
      <c r="B5830" s="206">
        <v>42125.583333333336</v>
      </c>
      <c r="C5830" s="85">
        <v>6.45</v>
      </c>
    </row>
    <row r="5831" spans="2:3" x14ac:dyDescent="0.25">
      <c r="B5831" s="206">
        <v>42125.666666666664</v>
      </c>
      <c r="C5831" s="85">
        <v>6.45</v>
      </c>
    </row>
    <row r="5832" spans="2:3" x14ac:dyDescent="0.25">
      <c r="B5832" s="206">
        <v>42125.75</v>
      </c>
      <c r="C5832" s="85">
        <v>6.45</v>
      </c>
    </row>
    <row r="5833" spans="2:3" x14ac:dyDescent="0.25">
      <c r="B5833" s="206">
        <v>42125.833333333336</v>
      </c>
      <c r="C5833" s="85">
        <v>6.45</v>
      </c>
    </row>
    <row r="5834" spans="2:3" x14ac:dyDescent="0.25">
      <c r="B5834" s="206">
        <v>42125.916666666664</v>
      </c>
      <c r="C5834" s="85">
        <v>6.45</v>
      </c>
    </row>
    <row r="5835" spans="2:3" x14ac:dyDescent="0.25">
      <c r="B5835" s="206">
        <v>42126</v>
      </c>
      <c r="C5835" s="85">
        <v>6.45</v>
      </c>
    </row>
    <row r="5836" spans="2:3" x14ac:dyDescent="0.25">
      <c r="B5836" s="206">
        <v>42126.083333333336</v>
      </c>
      <c r="C5836" s="85">
        <v>6.45</v>
      </c>
    </row>
    <row r="5837" spans="2:3" x14ac:dyDescent="0.25">
      <c r="B5837" s="206">
        <v>42126.166666666664</v>
      </c>
      <c r="C5837" s="85">
        <v>6.46</v>
      </c>
    </row>
    <row r="5838" spans="2:3" x14ac:dyDescent="0.25">
      <c r="B5838" s="206">
        <v>42126.25</v>
      </c>
      <c r="C5838" s="85">
        <v>6.46</v>
      </c>
    </row>
    <row r="5839" spans="2:3" x14ac:dyDescent="0.25">
      <c r="B5839" s="206">
        <v>42126.333333333336</v>
      </c>
      <c r="C5839" s="85">
        <v>6.48</v>
      </c>
    </row>
    <row r="5840" spans="2:3" x14ac:dyDescent="0.25">
      <c r="B5840" s="206">
        <v>42126.416666666664</v>
      </c>
      <c r="C5840" s="85">
        <v>6.49</v>
      </c>
    </row>
    <row r="5841" spans="2:3" x14ac:dyDescent="0.25">
      <c r="B5841" s="206">
        <v>42126.5</v>
      </c>
      <c r="C5841" s="85">
        <v>6.49</v>
      </c>
    </row>
    <row r="5842" spans="2:3" x14ac:dyDescent="0.25">
      <c r="B5842" s="206">
        <v>42126.583333333336</v>
      </c>
      <c r="C5842" s="85">
        <v>6.5</v>
      </c>
    </row>
    <row r="5843" spans="2:3" x14ac:dyDescent="0.25">
      <c r="B5843" s="206">
        <v>42126.666666666664</v>
      </c>
      <c r="C5843" s="85">
        <v>6.53</v>
      </c>
    </row>
    <row r="5844" spans="2:3" x14ac:dyDescent="0.25">
      <c r="B5844" s="206">
        <v>42126.75</v>
      </c>
      <c r="C5844" s="85">
        <v>6.54</v>
      </c>
    </row>
    <row r="5845" spans="2:3" x14ac:dyDescent="0.25">
      <c r="B5845" s="206">
        <v>42126.833333333336</v>
      </c>
      <c r="C5845" s="85">
        <v>6.53</v>
      </c>
    </row>
    <row r="5846" spans="2:3" x14ac:dyDescent="0.25">
      <c r="B5846" s="206">
        <v>42126.916666666664</v>
      </c>
      <c r="C5846" s="85">
        <v>6.53</v>
      </c>
    </row>
    <row r="5847" spans="2:3" x14ac:dyDescent="0.25">
      <c r="B5847" s="206">
        <v>42127</v>
      </c>
      <c r="C5847" s="85">
        <v>6.53</v>
      </c>
    </row>
    <row r="5848" spans="2:3" x14ac:dyDescent="0.25">
      <c r="B5848" s="206">
        <v>42127.083333333336</v>
      </c>
      <c r="C5848" s="85">
        <v>6.52</v>
      </c>
    </row>
    <row r="5849" spans="2:3" x14ac:dyDescent="0.25">
      <c r="B5849" s="206">
        <v>42127.166666666664</v>
      </c>
      <c r="C5849" s="85">
        <v>6.51</v>
      </c>
    </row>
    <row r="5850" spans="2:3" x14ac:dyDescent="0.25">
      <c r="B5850" s="206">
        <v>42127.25</v>
      </c>
      <c r="C5850" s="85">
        <v>6.52</v>
      </c>
    </row>
    <row r="5851" spans="2:3" x14ac:dyDescent="0.25">
      <c r="B5851" s="206">
        <v>42127.333333333336</v>
      </c>
      <c r="C5851" s="85">
        <v>6.51</v>
      </c>
    </row>
    <row r="5852" spans="2:3" x14ac:dyDescent="0.25">
      <c r="B5852" s="206">
        <v>42127.416666666664</v>
      </c>
      <c r="C5852" s="85">
        <v>6.5</v>
      </c>
    </row>
    <row r="5853" spans="2:3" x14ac:dyDescent="0.25">
      <c r="B5853" s="206">
        <v>42127.5</v>
      </c>
      <c r="C5853" s="85">
        <v>6.49</v>
      </c>
    </row>
    <row r="5854" spans="2:3" x14ac:dyDescent="0.25">
      <c r="B5854" s="206">
        <v>42127.583333333336</v>
      </c>
      <c r="C5854" s="85">
        <v>6.48</v>
      </c>
    </row>
    <row r="5855" spans="2:3" x14ac:dyDescent="0.25">
      <c r="B5855" s="206">
        <v>42127.666666666664</v>
      </c>
      <c r="C5855" s="85">
        <v>6.49</v>
      </c>
    </row>
    <row r="5856" spans="2:3" x14ac:dyDescent="0.25">
      <c r="B5856" s="206">
        <v>42127.75</v>
      </c>
      <c r="C5856" s="85">
        <v>6.5</v>
      </c>
    </row>
    <row r="5857" spans="2:3" x14ac:dyDescent="0.25">
      <c r="B5857" s="206">
        <v>42127.833333333336</v>
      </c>
      <c r="C5857" s="85">
        <v>6.51</v>
      </c>
    </row>
    <row r="5858" spans="2:3" x14ac:dyDescent="0.25">
      <c r="B5858" s="206">
        <v>42127.916666666664</v>
      </c>
      <c r="C5858" s="85">
        <v>6.51</v>
      </c>
    </row>
    <row r="5859" spans="2:3" x14ac:dyDescent="0.25">
      <c r="B5859" s="206">
        <v>42128</v>
      </c>
      <c r="C5859" s="85">
        <v>6.53</v>
      </c>
    </row>
    <row r="5860" spans="2:3" x14ac:dyDescent="0.25">
      <c r="B5860" s="206">
        <v>42128.083333333336</v>
      </c>
      <c r="C5860" s="85">
        <v>6.53</v>
      </c>
    </row>
    <row r="5861" spans="2:3" x14ac:dyDescent="0.25">
      <c r="B5861" s="206">
        <v>42128.166666666664</v>
      </c>
      <c r="C5861" s="85">
        <v>6.54</v>
      </c>
    </row>
    <row r="5862" spans="2:3" x14ac:dyDescent="0.25">
      <c r="B5862" s="206">
        <v>42128.25</v>
      </c>
      <c r="C5862" s="85">
        <v>6.56</v>
      </c>
    </row>
    <row r="5863" spans="2:3" x14ac:dyDescent="0.25">
      <c r="B5863" s="206">
        <v>42128.333333333336</v>
      </c>
      <c r="C5863" s="85">
        <v>6.56</v>
      </c>
    </row>
    <row r="5864" spans="2:3" x14ac:dyDescent="0.25">
      <c r="B5864" s="206">
        <v>42128.416666666664</v>
      </c>
      <c r="C5864" s="85">
        <v>6.56</v>
      </c>
    </row>
    <row r="5865" spans="2:3" x14ac:dyDescent="0.25">
      <c r="B5865" s="206">
        <v>42128.5</v>
      </c>
      <c r="C5865" s="85">
        <v>6.57</v>
      </c>
    </row>
    <row r="5866" spans="2:3" x14ac:dyDescent="0.25">
      <c r="B5866" s="206">
        <v>42128.583333333336</v>
      </c>
      <c r="C5866" s="85">
        <v>6.57</v>
      </c>
    </row>
    <row r="5867" spans="2:3" x14ac:dyDescent="0.25">
      <c r="B5867" s="206">
        <v>42128.666666666664</v>
      </c>
      <c r="C5867" s="85">
        <v>6.57</v>
      </c>
    </row>
    <row r="5868" spans="2:3" x14ac:dyDescent="0.25">
      <c r="B5868" s="206">
        <v>42128.75</v>
      </c>
      <c r="C5868" s="85">
        <v>6.57</v>
      </c>
    </row>
    <row r="5869" spans="2:3" x14ac:dyDescent="0.25">
      <c r="B5869" s="206">
        <v>42128.833333333336</v>
      </c>
      <c r="C5869" s="85">
        <v>6.58</v>
      </c>
    </row>
    <row r="5870" spans="2:3" x14ac:dyDescent="0.25">
      <c r="B5870" s="206">
        <v>42128.916666666664</v>
      </c>
      <c r="C5870" s="85">
        <v>6.58</v>
      </c>
    </row>
    <row r="5871" spans="2:3" x14ac:dyDescent="0.25">
      <c r="B5871" s="206">
        <v>42129</v>
      </c>
      <c r="C5871" s="85">
        <v>6.58</v>
      </c>
    </row>
    <row r="5872" spans="2:3" x14ac:dyDescent="0.25">
      <c r="B5872" s="206">
        <v>42129.083333333336</v>
      </c>
      <c r="C5872" s="85">
        <v>6.58</v>
      </c>
    </row>
    <row r="5873" spans="2:3" x14ac:dyDescent="0.25">
      <c r="B5873" s="206">
        <v>42129.166666666664</v>
      </c>
      <c r="C5873" s="85">
        <v>6.59</v>
      </c>
    </row>
    <row r="5874" spans="2:3" x14ac:dyDescent="0.25">
      <c r="B5874" s="206">
        <v>42129.25</v>
      </c>
      <c r="C5874" s="85">
        <v>6.59</v>
      </c>
    </row>
    <row r="5875" spans="2:3" x14ac:dyDescent="0.25">
      <c r="B5875" s="206">
        <v>42129.333333333336</v>
      </c>
      <c r="C5875" s="85">
        <v>6.59</v>
      </c>
    </row>
    <row r="5876" spans="2:3" x14ac:dyDescent="0.25">
      <c r="B5876" s="206">
        <v>42129.416666666664</v>
      </c>
      <c r="C5876" s="85">
        <v>6.58</v>
      </c>
    </row>
    <row r="5877" spans="2:3" x14ac:dyDescent="0.25">
      <c r="B5877" s="206">
        <v>42129.5</v>
      </c>
      <c r="C5877" s="85">
        <v>6.6</v>
      </c>
    </row>
    <row r="5878" spans="2:3" x14ac:dyDescent="0.25">
      <c r="B5878" s="206">
        <v>42129.583333333336</v>
      </c>
      <c r="C5878" s="85">
        <v>6.6</v>
      </c>
    </row>
    <row r="5879" spans="2:3" x14ac:dyDescent="0.25">
      <c r="B5879" s="206">
        <v>42129.666666666664</v>
      </c>
      <c r="C5879" s="85">
        <v>6.6</v>
      </c>
    </row>
    <row r="5880" spans="2:3" x14ac:dyDescent="0.25">
      <c r="B5880" s="206">
        <v>42129.75</v>
      </c>
      <c r="C5880" s="85">
        <v>6.6</v>
      </c>
    </row>
    <row r="5881" spans="2:3" x14ac:dyDescent="0.25">
      <c r="B5881" s="206">
        <v>42129.833333333336</v>
      </c>
      <c r="C5881" s="85">
        <v>6.6</v>
      </c>
    </row>
    <row r="5882" spans="2:3" x14ac:dyDescent="0.25">
      <c r="B5882" s="206">
        <v>42129.916666666664</v>
      </c>
      <c r="C5882" s="85">
        <v>6.6</v>
      </c>
    </row>
    <row r="5883" spans="2:3" x14ac:dyDescent="0.25">
      <c r="B5883" s="206">
        <v>42130</v>
      </c>
      <c r="C5883" s="85">
        <v>6.6</v>
      </c>
    </row>
    <row r="5884" spans="2:3" x14ac:dyDescent="0.25">
      <c r="B5884" s="206">
        <v>42130.083333333336</v>
      </c>
      <c r="C5884" s="85">
        <v>6.59</v>
      </c>
    </row>
    <row r="5885" spans="2:3" x14ac:dyDescent="0.25">
      <c r="B5885" s="206">
        <v>42130.166666666664</v>
      </c>
      <c r="C5885" s="85">
        <v>6.58</v>
      </c>
    </row>
    <row r="5886" spans="2:3" x14ac:dyDescent="0.25">
      <c r="B5886" s="206">
        <v>42130.25</v>
      </c>
      <c r="C5886" s="85">
        <v>6.58</v>
      </c>
    </row>
    <row r="5887" spans="2:3" x14ac:dyDescent="0.25">
      <c r="B5887" s="206">
        <v>42130.333333333336</v>
      </c>
      <c r="C5887" s="85">
        <v>6.58</v>
      </c>
    </row>
    <row r="5888" spans="2:3" x14ac:dyDescent="0.25">
      <c r="B5888" s="206">
        <v>42130.416666666664</v>
      </c>
      <c r="C5888" s="85">
        <v>6.58</v>
      </c>
    </row>
    <row r="5889" spans="2:3" x14ac:dyDescent="0.25">
      <c r="B5889" s="206">
        <v>42130.5</v>
      </c>
      <c r="C5889" s="85">
        <v>6.59</v>
      </c>
    </row>
    <row r="5890" spans="2:3" x14ac:dyDescent="0.25">
      <c r="B5890" s="206">
        <v>42130.583333333336</v>
      </c>
      <c r="C5890" s="85">
        <v>6.58</v>
      </c>
    </row>
    <row r="5891" spans="2:3" x14ac:dyDescent="0.25">
      <c r="B5891" s="206">
        <v>42130.666666666664</v>
      </c>
      <c r="C5891" s="85">
        <v>6.56</v>
      </c>
    </row>
    <row r="5892" spans="2:3" x14ac:dyDescent="0.25">
      <c r="B5892" s="206">
        <v>42130.75</v>
      </c>
      <c r="C5892" s="85">
        <v>6.55</v>
      </c>
    </row>
    <row r="5893" spans="2:3" x14ac:dyDescent="0.25">
      <c r="B5893" s="206">
        <v>42130.833333333336</v>
      </c>
      <c r="C5893" s="85">
        <v>6.54</v>
      </c>
    </row>
    <row r="5894" spans="2:3" x14ac:dyDescent="0.25">
      <c r="B5894" s="206">
        <v>42130.916666666664</v>
      </c>
      <c r="C5894" s="85">
        <v>6.54</v>
      </c>
    </row>
    <row r="5895" spans="2:3" x14ac:dyDescent="0.25">
      <c r="B5895" s="206">
        <v>42131</v>
      </c>
      <c r="C5895" s="85">
        <v>6.54</v>
      </c>
    </row>
    <row r="5896" spans="2:3" x14ac:dyDescent="0.25">
      <c r="B5896" s="206">
        <v>42131.083333333336</v>
      </c>
      <c r="C5896" s="85">
        <v>6.55</v>
      </c>
    </row>
    <row r="5897" spans="2:3" x14ac:dyDescent="0.25">
      <c r="B5897" s="206">
        <v>42131.166666666664</v>
      </c>
      <c r="C5897" s="85">
        <v>6.56</v>
      </c>
    </row>
    <row r="5898" spans="2:3" x14ac:dyDescent="0.25">
      <c r="B5898" s="206">
        <v>42131.25</v>
      </c>
      <c r="C5898" s="85">
        <v>6.56</v>
      </c>
    </row>
    <row r="5899" spans="2:3" x14ac:dyDescent="0.25">
      <c r="B5899" s="206">
        <v>42131.333333333336</v>
      </c>
      <c r="C5899" s="85">
        <v>6.56</v>
      </c>
    </row>
    <row r="5900" spans="2:3" x14ac:dyDescent="0.25">
      <c r="B5900" s="206">
        <v>42131.416666666664</v>
      </c>
      <c r="C5900" s="85">
        <v>6.56</v>
      </c>
    </row>
    <row r="5901" spans="2:3" x14ac:dyDescent="0.25">
      <c r="B5901" s="206">
        <v>42131.5</v>
      </c>
      <c r="C5901" s="85">
        <v>6.56</v>
      </c>
    </row>
    <row r="5902" spans="2:3" x14ac:dyDescent="0.25">
      <c r="B5902" s="206">
        <v>42131.583333333336</v>
      </c>
      <c r="C5902" s="85">
        <v>6.56</v>
      </c>
    </row>
    <row r="5903" spans="2:3" x14ac:dyDescent="0.25">
      <c r="B5903" s="206">
        <v>42131.666666666664</v>
      </c>
      <c r="C5903" s="85">
        <v>6.57</v>
      </c>
    </row>
    <row r="5904" spans="2:3" x14ac:dyDescent="0.25">
      <c r="B5904" s="206">
        <v>42131.75</v>
      </c>
      <c r="C5904" s="85">
        <v>6.56</v>
      </c>
    </row>
    <row r="5905" spans="2:3" x14ac:dyDescent="0.25">
      <c r="B5905" s="206">
        <v>42131.833333333336</v>
      </c>
      <c r="C5905" s="85">
        <v>6.59</v>
      </c>
    </row>
    <row r="5906" spans="2:3" x14ac:dyDescent="0.25">
      <c r="B5906" s="206">
        <v>42131.916666666664</v>
      </c>
      <c r="C5906" s="85">
        <v>6.6</v>
      </c>
    </row>
    <row r="5907" spans="2:3" x14ac:dyDescent="0.25">
      <c r="B5907" s="206">
        <v>42132</v>
      </c>
      <c r="C5907" s="85">
        <v>6.59</v>
      </c>
    </row>
    <row r="5908" spans="2:3" x14ac:dyDescent="0.25">
      <c r="B5908" s="206">
        <v>42132.083333333336</v>
      </c>
      <c r="C5908" s="85">
        <v>6.59</v>
      </c>
    </row>
    <row r="5909" spans="2:3" x14ac:dyDescent="0.25">
      <c r="B5909" s="206">
        <v>42132.166666666664</v>
      </c>
      <c r="C5909" s="85">
        <v>6.6</v>
      </c>
    </row>
    <row r="5910" spans="2:3" x14ac:dyDescent="0.25">
      <c r="B5910" s="206">
        <v>42132.25</v>
      </c>
      <c r="C5910" s="85">
        <v>6.61</v>
      </c>
    </row>
    <row r="5911" spans="2:3" x14ac:dyDescent="0.25">
      <c r="B5911" s="206">
        <v>42132.333333333336</v>
      </c>
      <c r="C5911" s="85">
        <v>6.61</v>
      </c>
    </row>
    <row r="5912" spans="2:3" x14ac:dyDescent="0.25">
      <c r="B5912" s="206">
        <v>42132.416666666664</v>
      </c>
      <c r="C5912" s="85">
        <v>6.61</v>
      </c>
    </row>
    <row r="5913" spans="2:3" x14ac:dyDescent="0.25">
      <c r="B5913" s="206">
        <v>42132.5</v>
      </c>
      <c r="C5913" s="85">
        <v>6.61</v>
      </c>
    </row>
    <row r="5914" spans="2:3" x14ac:dyDescent="0.25">
      <c r="B5914" s="206">
        <v>42132.583333333336</v>
      </c>
      <c r="C5914" s="85">
        <v>6.61</v>
      </c>
    </row>
    <row r="5915" spans="2:3" x14ac:dyDescent="0.25">
      <c r="B5915" s="206">
        <v>42132.666666666664</v>
      </c>
      <c r="C5915" s="85">
        <v>6.61</v>
      </c>
    </row>
    <row r="5916" spans="2:3" x14ac:dyDescent="0.25">
      <c r="B5916" s="206">
        <v>42132.75</v>
      </c>
      <c r="C5916" s="85">
        <v>6.61</v>
      </c>
    </row>
    <row r="5917" spans="2:3" x14ac:dyDescent="0.25">
      <c r="B5917" s="206">
        <v>42132.833333333336</v>
      </c>
      <c r="C5917" s="85">
        <v>6.61</v>
      </c>
    </row>
    <row r="5918" spans="2:3" x14ac:dyDescent="0.25">
      <c r="B5918" s="206">
        <v>42132.916666666664</v>
      </c>
      <c r="C5918" s="85">
        <v>6.6</v>
      </c>
    </row>
    <row r="5919" spans="2:3" x14ac:dyDescent="0.25">
      <c r="B5919" s="206">
        <v>42133</v>
      </c>
      <c r="C5919" s="85">
        <v>6.6</v>
      </c>
    </row>
    <row r="5920" spans="2:3" x14ac:dyDescent="0.25">
      <c r="B5920" s="206">
        <v>42133.083333333336</v>
      </c>
      <c r="C5920" s="85">
        <v>6.59</v>
      </c>
    </row>
    <row r="5921" spans="2:3" x14ac:dyDescent="0.25">
      <c r="B5921" s="206">
        <v>42133.166666666664</v>
      </c>
      <c r="C5921" s="85">
        <v>6.59</v>
      </c>
    </row>
    <row r="5922" spans="2:3" x14ac:dyDescent="0.25">
      <c r="B5922" s="206">
        <v>42133.25</v>
      </c>
      <c r="C5922" s="85">
        <v>6.6</v>
      </c>
    </row>
    <row r="5923" spans="2:3" x14ac:dyDescent="0.25">
      <c r="B5923" s="206">
        <v>42133.333333333336</v>
      </c>
      <c r="C5923" s="85">
        <v>6.6</v>
      </c>
    </row>
    <row r="5924" spans="2:3" x14ac:dyDescent="0.25">
      <c r="B5924" s="206">
        <v>42133.416666666664</v>
      </c>
      <c r="C5924" s="85">
        <v>6.6</v>
      </c>
    </row>
    <row r="5925" spans="2:3" x14ac:dyDescent="0.25">
      <c r="B5925" s="206">
        <v>42133.5</v>
      </c>
      <c r="C5925" s="85">
        <v>6.6</v>
      </c>
    </row>
    <row r="5926" spans="2:3" x14ac:dyDescent="0.25">
      <c r="B5926" s="206">
        <v>42133.583333333336</v>
      </c>
      <c r="C5926" s="85">
        <v>6.57</v>
      </c>
    </row>
    <row r="5927" spans="2:3" x14ac:dyDescent="0.25">
      <c r="B5927" s="206">
        <v>42133.666666666664</v>
      </c>
      <c r="C5927" s="85">
        <v>6.58</v>
      </c>
    </row>
    <row r="5928" spans="2:3" x14ac:dyDescent="0.25">
      <c r="B5928" s="206">
        <v>42133.75</v>
      </c>
      <c r="C5928" s="85">
        <v>6.59</v>
      </c>
    </row>
    <row r="5929" spans="2:3" x14ac:dyDescent="0.25">
      <c r="B5929" s="206">
        <v>42133.833333333336</v>
      </c>
      <c r="C5929" s="85">
        <v>6.59</v>
      </c>
    </row>
    <row r="5930" spans="2:3" x14ac:dyDescent="0.25">
      <c r="B5930" s="206">
        <v>42133.916666666664</v>
      </c>
      <c r="C5930" s="85">
        <v>6.57</v>
      </c>
    </row>
    <row r="5931" spans="2:3" x14ac:dyDescent="0.25">
      <c r="B5931" s="206">
        <v>42134</v>
      </c>
      <c r="C5931" s="85">
        <v>6.57</v>
      </c>
    </row>
    <row r="5932" spans="2:3" x14ac:dyDescent="0.25">
      <c r="B5932" s="206">
        <v>42134.083333333336</v>
      </c>
      <c r="C5932" s="85">
        <v>6.57</v>
      </c>
    </row>
    <row r="5933" spans="2:3" x14ac:dyDescent="0.25">
      <c r="B5933" s="206">
        <v>42134.166666666664</v>
      </c>
      <c r="C5933" s="85">
        <v>6.57</v>
      </c>
    </row>
    <row r="5934" spans="2:3" x14ac:dyDescent="0.25">
      <c r="B5934" s="206">
        <v>42134.25</v>
      </c>
      <c r="C5934" s="85">
        <v>6.56</v>
      </c>
    </row>
    <row r="5935" spans="2:3" x14ac:dyDescent="0.25">
      <c r="B5935" s="206">
        <v>42134.333333333336</v>
      </c>
      <c r="C5935" s="85">
        <v>6.55</v>
      </c>
    </row>
    <row r="5936" spans="2:3" x14ac:dyDescent="0.25">
      <c r="B5936" s="206">
        <v>42134.416666666664</v>
      </c>
      <c r="C5936" s="85">
        <v>6.55</v>
      </c>
    </row>
    <row r="5937" spans="2:3" x14ac:dyDescent="0.25">
      <c r="B5937" s="206">
        <v>42134.5</v>
      </c>
      <c r="C5937" s="85">
        <v>6.55</v>
      </c>
    </row>
    <row r="5938" spans="2:3" x14ac:dyDescent="0.25">
      <c r="B5938" s="206">
        <v>42134.583333333336</v>
      </c>
      <c r="C5938" s="85">
        <v>6.55</v>
      </c>
    </row>
    <row r="5939" spans="2:3" x14ac:dyDescent="0.25">
      <c r="B5939" s="206">
        <v>42134.666666666664</v>
      </c>
      <c r="C5939" s="85">
        <v>6.55</v>
      </c>
    </row>
    <row r="5940" spans="2:3" x14ac:dyDescent="0.25">
      <c r="B5940" s="206">
        <v>42134.75</v>
      </c>
      <c r="C5940" s="85">
        <v>6.55</v>
      </c>
    </row>
    <row r="5941" spans="2:3" x14ac:dyDescent="0.25">
      <c r="B5941" s="206">
        <v>42134.833333333336</v>
      </c>
      <c r="C5941" s="85">
        <v>6.55</v>
      </c>
    </row>
    <row r="5942" spans="2:3" x14ac:dyDescent="0.25">
      <c r="B5942" s="206">
        <v>42134.916666666664</v>
      </c>
      <c r="C5942" s="85">
        <v>6.58</v>
      </c>
    </row>
    <row r="5943" spans="2:3" x14ac:dyDescent="0.25">
      <c r="B5943" s="206">
        <v>42135</v>
      </c>
      <c r="C5943" s="85">
        <v>6.57</v>
      </c>
    </row>
    <row r="5944" spans="2:3" x14ac:dyDescent="0.25">
      <c r="B5944" s="206">
        <v>42135.083333333336</v>
      </c>
      <c r="C5944" s="85">
        <v>6.57</v>
      </c>
    </row>
    <row r="5945" spans="2:3" x14ac:dyDescent="0.25">
      <c r="B5945" s="206">
        <v>42135.166666666664</v>
      </c>
      <c r="C5945" s="85">
        <v>6.58</v>
      </c>
    </row>
    <row r="5946" spans="2:3" x14ac:dyDescent="0.25">
      <c r="B5946" s="206">
        <v>42135.25</v>
      </c>
      <c r="C5946" s="85">
        <v>6.58</v>
      </c>
    </row>
    <row r="5947" spans="2:3" x14ac:dyDescent="0.25">
      <c r="B5947" s="206">
        <v>42135.333333333336</v>
      </c>
      <c r="C5947" s="85">
        <v>6.58</v>
      </c>
    </row>
    <row r="5948" spans="2:3" x14ac:dyDescent="0.25">
      <c r="B5948" s="206">
        <v>42135.416666666664</v>
      </c>
      <c r="C5948" s="85">
        <v>6.58</v>
      </c>
    </row>
    <row r="5949" spans="2:3" x14ac:dyDescent="0.25">
      <c r="B5949" s="206">
        <v>42135.5</v>
      </c>
      <c r="C5949" s="85">
        <v>6.59</v>
      </c>
    </row>
    <row r="5950" spans="2:3" x14ac:dyDescent="0.25">
      <c r="B5950" s="206">
        <v>42135.583333333336</v>
      </c>
      <c r="C5950" s="85">
        <v>6.59</v>
      </c>
    </row>
    <row r="5951" spans="2:3" x14ac:dyDescent="0.25">
      <c r="B5951" s="206">
        <v>42135.666666666664</v>
      </c>
      <c r="C5951" s="85">
        <v>6.58</v>
      </c>
    </row>
    <row r="5952" spans="2:3" x14ac:dyDescent="0.25">
      <c r="B5952" s="206">
        <v>42135.75</v>
      </c>
      <c r="C5952" s="85">
        <v>6.58</v>
      </c>
    </row>
    <row r="5953" spans="2:3" x14ac:dyDescent="0.25">
      <c r="B5953" s="206">
        <v>42135.833333333336</v>
      </c>
      <c r="C5953" s="85">
        <v>6.57</v>
      </c>
    </row>
    <row r="5954" spans="2:3" x14ac:dyDescent="0.25">
      <c r="B5954" s="206">
        <v>42135.916666666664</v>
      </c>
      <c r="C5954" s="85">
        <v>6.57</v>
      </c>
    </row>
    <row r="5955" spans="2:3" x14ac:dyDescent="0.25">
      <c r="B5955" s="206">
        <v>42136</v>
      </c>
      <c r="C5955" s="85">
        <v>6.57</v>
      </c>
    </row>
    <row r="5956" spans="2:3" x14ac:dyDescent="0.25">
      <c r="B5956" s="206">
        <v>42136.083333333336</v>
      </c>
      <c r="C5956" s="85">
        <v>6.56</v>
      </c>
    </row>
    <row r="5957" spans="2:3" x14ac:dyDescent="0.25">
      <c r="B5957" s="206">
        <v>42136.166666666664</v>
      </c>
      <c r="C5957" s="85">
        <v>6.57</v>
      </c>
    </row>
    <row r="5958" spans="2:3" x14ac:dyDescent="0.25">
      <c r="B5958" s="206">
        <v>42136.25</v>
      </c>
      <c r="C5958" s="85">
        <v>6.57</v>
      </c>
    </row>
    <row r="5959" spans="2:3" x14ac:dyDescent="0.25">
      <c r="B5959" s="206">
        <v>42136.333333333336</v>
      </c>
      <c r="C5959" s="85">
        <v>6.58</v>
      </c>
    </row>
    <row r="5960" spans="2:3" x14ac:dyDescent="0.25">
      <c r="B5960" s="206">
        <v>42136.416666666664</v>
      </c>
      <c r="C5960" s="85">
        <v>6.58</v>
      </c>
    </row>
    <row r="5961" spans="2:3" x14ac:dyDescent="0.25">
      <c r="B5961" s="206">
        <v>42136.5</v>
      </c>
      <c r="C5961" s="85">
        <v>6.57</v>
      </c>
    </row>
    <row r="5962" spans="2:3" x14ac:dyDescent="0.25">
      <c r="B5962" s="206">
        <v>42136.583333333336</v>
      </c>
      <c r="C5962" s="85">
        <v>6.57</v>
      </c>
    </row>
    <row r="5963" spans="2:3" x14ac:dyDescent="0.25">
      <c r="B5963" s="206">
        <v>42136.666666666664</v>
      </c>
      <c r="C5963" s="85">
        <v>6.54</v>
      </c>
    </row>
    <row r="5964" spans="2:3" x14ac:dyDescent="0.25">
      <c r="B5964" s="206">
        <v>42136.75</v>
      </c>
      <c r="C5964" s="85">
        <v>6.54</v>
      </c>
    </row>
    <row r="5965" spans="2:3" x14ac:dyDescent="0.25">
      <c r="B5965" s="206">
        <v>42136.833333333336</v>
      </c>
      <c r="C5965" s="85">
        <v>6.54</v>
      </c>
    </row>
    <row r="5966" spans="2:3" x14ac:dyDescent="0.25">
      <c r="B5966" s="206">
        <v>42136.916666666664</v>
      </c>
      <c r="C5966" s="85">
        <v>6.55</v>
      </c>
    </row>
    <row r="5967" spans="2:3" x14ac:dyDescent="0.25">
      <c r="B5967" s="206">
        <v>42137</v>
      </c>
      <c r="C5967" s="85">
        <v>6.55</v>
      </c>
    </row>
    <row r="5968" spans="2:3" x14ac:dyDescent="0.25">
      <c r="B5968" s="206">
        <v>42137.083333333336</v>
      </c>
      <c r="C5968" s="85">
        <v>6.57</v>
      </c>
    </row>
    <row r="5969" spans="2:3" x14ac:dyDescent="0.25">
      <c r="B5969" s="206">
        <v>42137.166666666664</v>
      </c>
      <c r="C5969" s="85">
        <v>6.58</v>
      </c>
    </row>
    <row r="5970" spans="2:3" x14ac:dyDescent="0.25">
      <c r="B5970" s="206">
        <v>42137.25</v>
      </c>
      <c r="C5970" s="85">
        <v>6.6</v>
      </c>
    </row>
    <row r="5971" spans="2:3" x14ac:dyDescent="0.25">
      <c r="B5971" s="206">
        <v>42137.333333333336</v>
      </c>
      <c r="C5971" s="85">
        <v>6.6</v>
      </c>
    </row>
    <row r="5972" spans="2:3" x14ac:dyDescent="0.25">
      <c r="B5972" s="206">
        <v>42137.416666666664</v>
      </c>
      <c r="C5972" s="85">
        <v>6.61</v>
      </c>
    </row>
    <row r="5973" spans="2:3" x14ac:dyDescent="0.25">
      <c r="B5973" s="206">
        <v>42137.5</v>
      </c>
      <c r="C5973" s="85">
        <v>6.6</v>
      </c>
    </row>
    <row r="5974" spans="2:3" x14ac:dyDescent="0.25">
      <c r="B5974" s="206">
        <v>42137.583333333336</v>
      </c>
      <c r="C5974" s="85">
        <v>6.61</v>
      </c>
    </row>
    <row r="5975" spans="2:3" x14ac:dyDescent="0.25">
      <c r="B5975" s="206">
        <v>42137.666666666664</v>
      </c>
      <c r="C5975" s="85">
        <v>6.61</v>
      </c>
    </row>
    <row r="5976" spans="2:3" x14ac:dyDescent="0.25">
      <c r="B5976" s="206">
        <v>42137.75</v>
      </c>
      <c r="C5976" s="85">
        <v>6.62</v>
      </c>
    </row>
    <row r="5977" spans="2:3" x14ac:dyDescent="0.25">
      <c r="B5977" s="206">
        <v>42137.833333333336</v>
      </c>
      <c r="C5977" s="85">
        <v>6.62</v>
      </c>
    </row>
    <row r="5978" spans="2:3" x14ac:dyDescent="0.25">
      <c r="B5978" s="206">
        <v>42137.916666666664</v>
      </c>
      <c r="C5978" s="85">
        <v>6.62</v>
      </c>
    </row>
    <row r="5979" spans="2:3" x14ac:dyDescent="0.25">
      <c r="B5979" s="206">
        <v>42138</v>
      </c>
      <c r="C5979" s="85">
        <v>6.62</v>
      </c>
    </row>
    <row r="5980" spans="2:3" x14ac:dyDescent="0.25">
      <c r="B5980" s="206">
        <v>42138.083333333336</v>
      </c>
      <c r="C5980" s="85">
        <v>6.64</v>
      </c>
    </row>
    <row r="5981" spans="2:3" x14ac:dyDescent="0.25">
      <c r="B5981" s="206">
        <v>42138.166666666664</v>
      </c>
      <c r="C5981" s="85">
        <v>6.64</v>
      </c>
    </row>
    <row r="5982" spans="2:3" x14ac:dyDescent="0.25">
      <c r="B5982" s="206">
        <v>42138.25</v>
      </c>
      <c r="C5982" s="85">
        <v>6.65</v>
      </c>
    </row>
    <row r="5983" spans="2:3" x14ac:dyDescent="0.25">
      <c r="B5983" s="206">
        <v>42138.333333333336</v>
      </c>
      <c r="C5983" s="85">
        <v>6.65</v>
      </c>
    </row>
    <row r="5984" spans="2:3" x14ac:dyDescent="0.25">
      <c r="B5984" s="206">
        <v>42138.416666666664</v>
      </c>
      <c r="C5984" s="85">
        <v>6.65</v>
      </c>
    </row>
    <row r="5985" spans="2:5" x14ac:dyDescent="0.25">
      <c r="B5985" s="206">
        <v>42138.5</v>
      </c>
      <c r="C5985" s="85">
        <v>6.65</v>
      </c>
    </row>
    <row r="5986" spans="2:5" x14ac:dyDescent="0.25">
      <c r="B5986" s="206">
        <v>42138.583333333336</v>
      </c>
      <c r="C5986" s="85">
        <v>6.65</v>
      </c>
    </row>
    <row r="5987" spans="2:5" x14ac:dyDescent="0.25">
      <c r="B5987" s="206">
        <v>42138.666666666664</v>
      </c>
      <c r="C5987" s="85">
        <v>6.65</v>
      </c>
    </row>
    <row r="5988" spans="2:5" x14ac:dyDescent="0.25">
      <c r="B5988" s="206">
        <v>42138.75</v>
      </c>
      <c r="C5988" s="85">
        <v>6.64</v>
      </c>
    </row>
    <row r="5989" spans="2:5" x14ac:dyDescent="0.25">
      <c r="B5989" s="206">
        <v>42138.833333333336</v>
      </c>
      <c r="C5989" s="85">
        <v>6.64</v>
      </c>
    </row>
    <row r="5990" spans="2:5" x14ac:dyDescent="0.25">
      <c r="B5990" s="206">
        <v>42138.916666666664</v>
      </c>
      <c r="C5990" s="85">
        <v>6.64</v>
      </c>
    </row>
    <row r="5991" spans="2:5" x14ac:dyDescent="0.25">
      <c r="B5991" s="206">
        <v>42139</v>
      </c>
      <c r="C5991" s="85">
        <v>6.64</v>
      </c>
    </row>
    <row r="5992" spans="2:5" x14ac:dyDescent="0.25">
      <c r="B5992" s="206">
        <v>42139.083333333336</v>
      </c>
      <c r="C5992" s="85">
        <v>6.63</v>
      </c>
    </row>
    <row r="5993" spans="2:5" x14ac:dyDescent="0.25">
      <c r="B5993" s="206">
        <v>42139.166666666664</v>
      </c>
      <c r="C5993" s="85">
        <v>6.64</v>
      </c>
    </row>
    <row r="5994" spans="2:5" x14ac:dyDescent="0.25">
      <c r="B5994" s="206">
        <v>42139.25</v>
      </c>
      <c r="C5994" s="85">
        <v>6.65</v>
      </c>
    </row>
    <row r="5995" spans="2:5" x14ac:dyDescent="0.25">
      <c r="B5995" s="206">
        <v>42139.333333333336</v>
      </c>
      <c r="C5995" s="85">
        <v>6.66</v>
      </c>
      <c r="E5995" s="76">
        <v>6.66</v>
      </c>
    </row>
    <row r="5996" spans="2:5" x14ac:dyDescent="0.25">
      <c r="B5996" s="206">
        <v>42139.416666666664</v>
      </c>
      <c r="C5996" s="85">
        <v>6.65</v>
      </c>
    </row>
    <row r="5997" spans="2:5" x14ac:dyDescent="0.25">
      <c r="B5997" s="206">
        <v>42139.5</v>
      </c>
      <c r="C5997" s="85">
        <v>6.65</v>
      </c>
    </row>
    <row r="5998" spans="2:5" x14ac:dyDescent="0.25">
      <c r="B5998" s="206">
        <v>42139.583333333336</v>
      </c>
      <c r="C5998" s="85">
        <v>6.64</v>
      </c>
    </row>
    <row r="5999" spans="2:5" x14ac:dyDescent="0.25">
      <c r="B5999" s="206">
        <v>42139.666666666664</v>
      </c>
      <c r="C5999" s="85">
        <v>6.64</v>
      </c>
    </row>
    <row r="6000" spans="2:5" x14ac:dyDescent="0.25">
      <c r="B6000" s="206">
        <v>42139.75</v>
      </c>
      <c r="C6000" s="85">
        <v>6.62</v>
      </c>
    </row>
    <row r="6001" spans="2:3" x14ac:dyDescent="0.25">
      <c r="B6001" s="206">
        <v>42139.833333333336</v>
      </c>
      <c r="C6001" s="85">
        <v>6.62</v>
      </c>
    </row>
    <row r="6002" spans="2:3" x14ac:dyDescent="0.25">
      <c r="B6002" s="206">
        <v>42139.916666666664</v>
      </c>
      <c r="C6002" s="85">
        <v>6.62</v>
      </c>
    </row>
    <row r="6003" spans="2:3" x14ac:dyDescent="0.25">
      <c r="B6003" s="206">
        <v>42140</v>
      </c>
      <c r="C6003" s="85">
        <v>6.62</v>
      </c>
    </row>
    <row r="6004" spans="2:3" x14ac:dyDescent="0.25">
      <c r="B6004" s="206">
        <v>42140.083333333336</v>
      </c>
      <c r="C6004" s="85">
        <v>6.62</v>
      </c>
    </row>
    <row r="6005" spans="2:3" x14ac:dyDescent="0.25">
      <c r="B6005" s="206">
        <v>42140.166666666664</v>
      </c>
      <c r="C6005" s="85">
        <v>6.62</v>
      </c>
    </row>
    <row r="6006" spans="2:3" x14ac:dyDescent="0.25">
      <c r="B6006" s="206">
        <v>42140.25</v>
      </c>
      <c r="C6006" s="85">
        <v>6.62</v>
      </c>
    </row>
    <row r="6007" spans="2:3" x14ac:dyDescent="0.25">
      <c r="B6007" s="206">
        <v>42140.333333333336</v>
      </c>
      <c r="C6007" s="85">
        <v>6.62</v>
      </c>
    </row>
    <row r="6008" spans="2:3" x14ac:dyDescent="0.25">
      <c r="B6008" s="206">
        <v>42140.416666666664</v>
      </c>
      <c r="C6008" s="85">
        <v>6.61</v>
      </c>
    </row>
    <row r="6009" spans="2:3" x14ac:dyDescent="0.25">
      <c r="B6009" s="206">
        <v>42140.5</v>
      </c>
      <c r="C6009" s="85">
        <v>6.61</v>
      </c>
    </row>
    <row r="6010" spans="2:3" x14ac:dyDescent="0.25">
      <c r="B6010" s="206">
        <v>42140.583333333336</v>
      </c>
      <c r="C6010" s="85">
        <v>6.61</v>
      </c>
    </row>
    <row r="6011" spans="2:3" x14ac:dyDescent="0.25">
      <c r="B6011" s="206">
        <v>42140.666666666664</v>
      </c>
      <c r="C6011" s="85">
        <v>6.61</v>
      </c>
    </row>
    <row r="6012" spans="2:3" x14ac:dyDescent="0.25">
      <c r="B6012" s="206">
        <v>42140.75</v>
      </c>
      <c r="C6012" s="85">
        <v>6.61</v>
      </c>
    </row>
    <row r="6013" spans="2:3" x14ac:dyDescent="0.25">
      <c r="B6013" s="206">
        <v>42140.833333333336</v>
      </c>
      <c r="C6013" s="85">
        <v>6.61</v>
      </c>
    </row>
    <row r="6014" spans="2:3" x14ac:dyDescent="0.25">
      <c r="B6014" s="206">
        <v>42140.916666666664</v>
      </c>
      <c r="C6014" s="85">
        <v>6.6</v>
      </c>
    </row>
    <row r="6015" spans="2:3" x14ac:dyDescent="0.25">
      <c r="B6015" s="206">
        <v>42141</v>
      </c>
      <c r="C6015" s="85">
        <v>6.6</v>
      </c>
    </row>
    <row r="6016" spans="2:3" x14ac:dyDescent="0.25">
      <c r="B6016" s="206">
        <v>42141.083333333336</v>
      </c>
      <c r="C6016" s="85">
        <v>6.61</v>
      </c>
    </row>
    <row r="6017" spans="2:3" x14ac:dyDescent="0.25">
      <c r="B6017" s="206">
        <v>42141.166666666664</v>
      </c>
      <c r="C6017" s="85">
        <v>6.61</v>
      </c>
    </row>
    <row r="6018" spans="2:3" x14ac:dyDescent="0.25">
      <c r="B6018" s="206">
        <v>42141.25</v>
      </c>
      <c r="C6018" s="85">
        <v>6.62</v>
      </c>
    </row>
    <row r="6019" spans="2:3" x14ac:dyDescent="0.25">
      <c r="B6019" s="206">
        <v>42141.333333333336</v>
      </c>
      <c r="C6019" s="85">
        <v>6.62</v>
      </c>
    </row>
    <row r="6020" spans="2:3" x14ac:dyDescent="0.25">
      <c r="B6020" s="206">
        <v>42141.416666666664</v>
      </c>
      <c r="C6020" s="85">
        <v>6.62</v>
      </c>
    </row>
    <row r="6021" spans="2:3" x14ac:dyDescent="0.25">
      <c r="B6021" s="206">
        <v>42141.5</v>
      </c>
      <c r="C6021" s="85">
        <v>6.63</v>
      </c>
    </row>
    <row r="6022" spans="2:3" x14ac:dyDescent="0.25">
      <c r="B6022" s="206">
        <v>42141.583333333336</v>
      </c>
      <c r="C6022" s="85">
        <v>6.63</v>
      </c>
    </row>
    <row r="6023" spans="2:3" x14ac:dyDescent="0.25">
      <c r="B6023" s="206">
        <v>42141.666666666664</v>
      </c>
      <c r="C6023" s="85">
        <v>6.63</v>
      </c>
    </row>
    <row r="6024" spans="2:3" x14ac:dyDescent="0.25">
      <c r="B6024" s="206">
        <v>42141.75</v>
      </c>
      <c r="C6024" s="85">
        <v>6.62</v>
      </c>
    </row>
    <row r="6025" spans="2:3" x14ac:dyDescent="0.25">
      <c r="B6025" s="206">
        <v>42141.833333333336</v>
      </c>
      <c r="C6025" s="85">
        <v>6.61</v>
      </c>
    </row>
    <row r="6026" spans="2:3" x14ac:dyDescent="0.25">
      <c r="B6026" s="206">
        <v>42141.916666666664</v>
      </c>
      <c r="C6026" s="85">
        <v>6.61</v>
      </c>
    </row>
    <row r="6027" spans="2:3" x14ac:dyDescent="0.25">
      <c r="B6027" s="206">
        <v>42142</v>
      </c>
      <c r="C6027" s="85">
        <v>6.61</v>
      </c>
    </row>
    <row r="6028" spans="2:3" x14ac:dyDescent="0.25">
      <c r="B6028" s="206">
        <v>42142.083333333336</v>
      </c>
      <c r="C6028" s="85">
        <v>6.61</v>
      </c>
    </row>
    <row r="6029" spans="2:3" x14ac:dyDescent="0.25">
      <c r="B6029" s="206">
        <v>42142.166666666664</v>
      </c>
      <c r="C6029" s="85">
        <v>6.62</v>
      </c>
    </row>
    <row r="6030" spans="2:3" x14ac:dyDescent="0.25">
      <c r="B6030" s="206">
        <v>42142.25</v>
      </c>
      <c r="C6030" s="85">
        <v>6.62</v>
      </c>
    </row>
    <row r="6031" spans="2:3" x14ac:dyDescent="0.25">
      <c r="B6031" s="206">
        <v>42142.333333333336</v>
      </c>
      <c r="C6031" s="85">
        <v>6.63</v>
      </c>
    </row>
    <row r="6032" spans="2:3" x14ac:dyDescent="0.25">
      <c r="B6032" s="206">
        <v>42142.416666666664</v>
      </c>
      <c r="C6032" s="85">
        <v>6.63</v>
      </c>
    </row>
    <row r="6033" spans="2:4" x14ac:dyDescent="0.25">
      <c r="B6033" s="206">
        <v>42142.5</v>
      </c>
      <c r="C6033" s="85">
        <v>6.6</v>
      </c>
    </row>
    <row r="6034" spans="2:4" x14ac:dyDescent="0.25">
      <c r="B6034" s="206">
        <v>42142.583333333336</v>
      </c>
      <c r="C6034" s="85">
        <v>6.53</v>
      </c>
    </row>
    <row r="6035" spans="2:4" x14ac:dyDescent="0.25">
      <c r="B6035" s="206">
        <v>42142.666666666664</v>
      </c>
      <c r="C6035" s="85">
        <v>6.51</v>
      </c>
    </row>
    <row r="6036" spans="2:4" x14ac:dyDescent="0.25">
      <c r="B6036" s="206">
        <v>42142.75</v>
      </c>
      <c r="C6036" s="85">
        <v>6.49</v>
      </c>
    </row>
    <row r="6037" spans="2:4" x14ac:dyDescent="0.25">
      <c r="B6037" s="206">
        <v>42142.833333333336</v>
      </c>
      <c r="C6037" s="85">
        <v>6.47</v>
      </c>
    </row>
    <row r="6038" spans="2:4" x14ac:dyDescent="0.25">
      <c r="B6038" s="206">
        <v>42142.916666666664</v>
      </c>
      <c r="C6038" s="85">
        <v>6.45</v>
      </c>
      <c r="D6038" s="76">
        <v>6.45</v>
      </c>
    </row>
    <row r="6039" spans="2:4" x14ac:dyDescent="0.25">
      <c r="B6039" s="206">
        <v>42143</v>
      </c>
      <c r="C6039" s="85">
        <v>6.46</v>
      </c>
    </row>
    <row r="6040" spans="2:4" x14ac:dyDescent="0.25">
      <c r="B6040" s="206">
        <v>42143.083333333336</v>
      </c>
      <c r="C6040" s="85">
        <v>6.47</v>
      </c>
    </row>
    <row r="6041" spans="2:4" x14ac:dyDescent="0.25">
      <c r="B6041" s="206">
        <v>42143.166666666664</v>
      </c>
      <c r="C6041" s="85">
        <v>6.48</v>
      </c>
    </row>
    <row r="6042" spans="2:4" x14ac:dyDescent="0.25">
      <c r="B6042" s="206">
        <v>42143.25</v>
      </c>
      <c r="C6042" s="85">
        <v>6.48</v>
      </c>
    </row>
    <row r="6043" spans="2:4" x14ac:dyDescent="0.25">
      <c r="B6043" s="206">
        <v>42143.333333333336</v>
      </c>
      <c r="C6043" s="85">
        <v>6.48</v>
      </c>
    </row>
    <row r="6044" spans="2:4" x14ac:dyDescent="0.25">
      <c r="B6044" s="206">
        <v>42143.416666666664</v>
      </c>
      <c r="C6044" s="85">
        <v>6.47</v>
      </c>
    </row>
    <row r="6045" spans="2:4" x14ac:dyDescent="0.25">
      <c r="B6045" s="206">
        <v>42143.5</v>
      </c>
      <c r="C6045" s="85">
        <v>6.47</v>
      </c>
    </row>
    <row r="6046" spans="2:4" x14ac:dyDescent="0.25">
      <c r="B6046" s="206">
        <v>42143.583333333336</v>
      </c>
      <c r="C6046" s="85">
        <v>6.52</v>
      </c>
    </row>
    <row r="6047" spans="2:4" x14ac:dyDescent="0.25">
      <c r="B6047" s="206">
        <v>42143.666666666664</v>
      </c>
      <c r="C6047" s="85">
        <v>6.53</v>
      </c>
    </row>
    <row r="6048" spans="2:4" x14ac:dyDescent="0.25">
      <c r="B6048" s="206">
        <v>42143.75</v>
      </c>
      <c r="C6048" s="85">
        <v>6.52</v>
      </c>
    </row>
    <row r="6049" spans="2:5" x14ac:dyDescent="0.25">
      <c r="B6049" s="206">
        <v>42143.833333333336</v>
      </c>
      <c r="C6049" s="85">
        <v>6.52</v>
      </c>
    </row>
    <row r="6050" spans="2:5" x14ac:dyDescent="0.25">
      <c r="B6050" s="206">
        <v>42143.916666666664</v>
      </c>
      <c r="C6050" s="85">
        <v>6.52</v>
      </c>
    </row>
    <row r="6051" spans="2:5" x14ac:dyDescent="0.25">
      <c r="B6051" s="206">
        <v>42144</v>
      </c>
      <c r="C6051" s="85">
        <v>6.52</v>
      </c>
    </row>
    <row r="6052" spans="2:5" x14ac:dyDescent="0.25">
      <c r="B6052" s="206">
        <v>42144.083333333336</v>
      </c>
      <c r="C6052" s="85">
        <v>6.52</v>
      </c>
    </row>
    <row r="6053" spans="2:5" x14ac:dyDescent="0.25">
      <c r="B6053" s="206">
        <v>42144.166666666664</v>
      </c>
      <c r="C6053" s="85">
        <v>6.53</v>
      </c>
    </row>
    <row r="6054" spans="2:5" x14ac:dyDescent="0.25">
      <c r="B6054" s="206">
        <v>42144.25</v>
      </c>
      <c r="C6054" s="85">
        <v>6.54</v>
      </c>
    </row>
    <row r="6055" spans="2:5" x14ac:dyDescent="0.25">
      <c r="B6055" s="206">
        <v>42144.333333333336</v>
      </c>
      <c r="C6055" s="85">
        <v>6.54</v>
      </c>
    </row>
    <row r="6056" spans="2:5" x14ac:dyDescent="0.25">
      <c r="B6056" s="206">
        <v>42144.416666666664</v>
      </c>
      <c r="C6056" s="85">
        <v>6.54</v>
      </c>
    </row>
    <row r="6057" spans="2:5" x14ac:dyDescent="0.25">
      <c r="B6057" s="206">
        <v>42144.5</v>
      </c>
      <c r="C6057" s="85">
        <v>6.55</v>
      </c>
    </row>
    <row r="6058" spans="2:5" x14ac:dyDescent="0.25">
      <c r="B6058" s="206">
        <v>42144.583333333336</v>
      </c>
      <c r="C6058" s="85">
        <v>6.55</v>
      </c>
    </row>
    <row r="6059" spans="2:5" x14ac:dyDescent="0.25">
      <c r="B6059" s="206">
        <v>42144.666666666664</v>
      </c>
      <c r="C6059" s="85">
        <v>6.55</v>
      </c>
    </row>
    <row r="6060" spans="2:5" x14ac:dyDescent="0.25">
      <c r="B6060" s="206">
        <v>42144.75</v>
      </c>
      <c r="C6060" s="85">
        <v>6.57</v>
      </c>
      <c r="E6060" s="76">
        <v>6.57</v>
      </c>
    </row>
    <row r="6061" spans="2:5" x14ac:dyDescent="0.25">
      <c r="B6061" s="206">
        <v>42144.833333333336</v>
      </c>
      <c r="C6061" s="85">
        <v>6.57</v>
      </c>
    </row>
    <row r="6062" spans="2:5" x14ac:dyDescent="0.25">
      <c r="B6062" s="206">
        <v>42144.916666666664</v>
      </c>
      <c r="C6062" s="85">
        <v>6.57</v>
      </c>
    </row>
    <row r="6063" spans="2:5" x14ac:dyDescent="0.25">
      <c r="B6063" s="206">
        <v>42145</v>
      </c>
      <c r="C6063" s="85">
        <v>6.57</v>
      </c>
    </row>
    <row r="6064" spans="2:5" x14ac:dyDescent="0.25">
      <c r="B6064" s="206">
        <v>42145.083333333336</v>
      </c>
      <c r="C6064" s="85">
        <v>6.57</v>
      </c>
    </row>
    <row r="6065" spans="2:3" x14ac:dyDescent="0.25">
      <c r="B6065" s="206">
        <v>42145.166666666664</v>
      </c>
      <c r="C6065" s="85">
        <v>6.57</v>
      </c>
    </row>
    <row r="6066" spans="2:3" x14ac:dyDescent="0.25">
      <c r="B6066" s="206">
        <v>42145.25</v>
      </c>
      <c r="C6066" s="85">
        <v>6.57</v>
      </c>
    </row>
    <row r="6067" spans="2:3" x14ac:dyDescent="0.25">
      <c r="B6067" s="206">
        <v>42145.333333333336</v>
      </c>
      <c r="C6067" s="85">
        <v>6.57</v>
      </c>
    </row>
    <row r="6068" spans="2:3" x14ac:dyDescent="0.25">
      <c r="B6068" s="206">
        <v>42145.416666666664</v>
      </c>
      <c r="C6068" s="85">
        <v>6.56</v>
      </c>
    </row>
    <row r="6069" spans="2:3" x14ac:dyDescent="0.25">
      <c r="B6069" s="206">
        <v>42145.5</v>
      </c>
      <c r="C6069" s="85">
        <v>6.55</v>
      </c>
    </row>
    <row r="6070" spans="2:3" x14ac:dyDescent="0.25">
      <c r="B6070" s="206">
        <v>42145.583333333336</v>
      </c>
      <c r="C6070" s="85">
        <v>6.54</v>
      </c>
    </row>
    <row r="6071" spans="2:3" x14ac:dyDescent="0.25">
      <c r="B6071" s="206">
        <v>42145.666666666664</v>
      </c>
      <c r="C6071" s="85">
        <v>6.53</v>
      </c>
    </row>
    <row r="6072" spans="2:3" x14ac:dyDescent="0.25">
      <c r="B6072" s="206">
        <v>42145.75</v>
      </c>
      <c r="C6072" s="85">
        <v>6.53</v>
      </c>
    </row>
    <row r="6073" spans="2:3" x14ac:dyDescent="0.25">
      <c r="B6073" s="206">
        <v>42145.833333333336</v>
      </c>
      <c r="C6073" s="85">
        <v>6.53</v>
      </c>
    </row>
    <row r="6074" spans="2:3" x14ac:dyDescent="0.25">
      <c r="B6074" s="206">
        <v>42145.916666666664</v>
      </c>
      <c r="C6074" s="85">
        <v>6.54</v>
      </c>
    </row>
    <row r="6075" spans="2:3" x14ac:dyDescent="0.25">
      <c r="B6075" s="206">
        <v>42146</v>
      </c>
      <c r="C6075" s="85">
        <v>6.54</v>
      </c>
    </row>
    <row r="6076" spans="2:3" x14ac:dyDescent="0.25">
      <c r="B6076" s="206">
        <v>42146.083333333336</v>
      </c>
      <c r="C6076" s="85">
        <v>6.54</v>
      </c>
    </row>
    <row r="6077" spans="2:3" x14ac:dyDescent="0.25">
      <c r="B6077" s="206">
        <v>42146.166666666664</v>
      </c>
      <c r="C6077" s="85">
        <v>6.54</v>
      </c>
    </row>
    <row r="6078" spans="2:3" x14ac:dyDescent="0.25">
      <c r="B6078" s="206">
        <v>42146.25</v>
      </c>
      <c r="C6078" s="85">
        <v>6.55</v>
      </c>
    </row>
    <row r="6079" spans="2:3" x14ac:dyDescent="0.25">
      <c r="B6079" s="206">
        <v>42146.333333333336</v>
      </c>
      <c r="C6079" s="85">
        <v>6.56</v>
      </c>
    </row>
    <row r="6080" spans="2:3" x14ac:dyDescent="0.25">
      <c r="B6080" s="206">
        <v>42146.416666666664</v>
      </c>
      <c r="C6080" s="85">
        <v>6.56</v>
      </c>
    </row>
    <row r="6081" spans="2:4" x14ac:dyDescent="0.25">
      <c r="B6081" s="206">
        <v>42146.5</v>
      </c>
      <c r="C6081" s="85">
        <v>6.55</v>
      </c>
    </row>
    <row r="6082" spans="2:4" x14ac:dyDescent="0.25">
      <c r="B6082" s="206">
        <v>42146.583333333336</v>
      </c>
      <c r="C6082" s="85">
        <v>6.48</v>
      </c>
    </row>
    <row r="6083" spans="2:4" x14ac:dyDescent="0.25">
      <c r="B6083" s="206">
        <v>42146.666666666664</v>
      </c>
      <c r="C6083" s="85">
        <v>6.41</v>
      </c>
    </row>
    <row r="6084" spans="2:4" x14ac:dyDescent="0.25">
      <c r="B6084" s="206">
        <v>42146.75</v>
      </c>
      <c r="C6084" s="85">
        <v>6.35</v>
      </c>
    </row>
    <row r="6085" spans="2:4" x14ac:dyDescent="0.25">
      <c r="B6085" s="206">
        <v>42146.833333333336</v>
      </c>
      <c r="C6085" s="85">
        <v>6.33</v>
      </c>
    </row>
    <row r="6086" spans="2:4" x14ac:dyDescent="0.25">
      <c r="B6086" s="206">
        <v>42146.916666666664</v>
      </c>
      <c r="C6086" s="85">
        <v>6.31</v>
      </c>
    </row>
    <row r="6087" spans="2:4" x14ac:dyDescent="0.25">
      <c r="B6087" s="206">
        <v>42147</v>
      </c>
      <c r="C6087" s="85">
        <v>6.3</v>
      </c>
      <c r="D6087" s="76">
        <v>6.3</v>
      </c>
    </row>
    <row r="6088" spans="2:4" x14ac:dyDescent="0.25">
      <c r="B6088" s="206">
        <v>42147.083333333336</v>
      </c>
      <c r="C6088" s="85">
        <v>6.3</v>
      </c>
    </row>
    <row r="6089" spans="2:4" x14ac:dyDescent="0.25">
      <c r="B6089" s="206">
        <v>42147.166666666664</v>
      </c>
      <c r="C6089" s="85">
        <v>6.3</v>
      </c>
    </row>
    <row r="6090" spans="2:4" x14ac:dyDescent="0.25">
      <c r="B6090" s="206">
        <v>42147.25</v>
      </c>
      <c r="C6090" s="85">
        <v>6.3</v>
      </c>
    </row>
    <row r="6091" spans="2:4" x14ac:dyDescent="0.25">
      <c r="B6091" s="206">
        <v>42147.333333333336</v>
      </c>
      <c r="C6091" s="85">
        <v>6.31</v>
      </c>
    </row>
    <row r="6092" spans="2:4" x14ac:dyDescent="0.25">
      <c r="B6092" s="206">
        <v>42147.416666666664</v>
      </c>
      <c r="C6092" s="85">
        <v>6.31</v>
      </c>
    </row>
    <row r="6093" spans="2:4" x14ac:dyDescent="0.25">
      <c r="B6093" s="206">
        <v>42147.5</v>
      </c>
      <c r="C6093" s="85">
        <v>6.32</v>
      </c>
    </row>
    <row r="6094" spans="2:4" x14ac:dyDescent="0.25">
      <c r="B6094" s="206">
        <v>42147.583333333336</v>
      </c>
      <c r="C6094" s="85">
        <v>6.32</v>
      </c>
    </row>
    <row r="6095" spans="2:4" x14ac:dyDescent="0.25">
      <c r="B6095" s="206">
        <v>42147.666666666664</v>
      </c>
      <c r="C6095" s="85">
        <v>6.32</v>
      </c>
    </row>
    <row r="6096" spans="2:4" x14ac:dyDescent="0.25">
      <c r="B6096" s="206">
        <v>42147.75</v>
      </c>
      <c r="C6096" s="85">
        <v>6.32</v>
      </c>
    </row>
    <row r="6097" spans="2:3" x14ac:dyDescent="0.25">
      <c r="B6097" s="206">
        <v>42147.833333333336</v>
      </c>
      <c r="C6097" s="85">
        <v>6.32</v>
      </c>
    </row>
    <row r="6098" spans="2:3" x14ac:dyDescent="0.25">
      <c r="B6098" s="206">
        <v>42147.916666666664</v>
      </c>
      <c r="C6098" s="85">
        <v>6.31</v>
      </c>
    </row>
    <row r="6099" spans="2:3" x14ac:dyDescent="0.25">
      <c r="B6099" s="206">
        <v>42148</v>
      </c>
      <c r="C6099" s="85">
        <v>6.3</v>
      </c>
    </row>
    <row r="6100" spans="2:3" x14ac:dyDescent="0.25">
      <c r="B6100" s="206">
        <v>42148.083333333336</v>
      </c>
      <c r="C6100" s="85">
        <v>6.3</v>
      </c>
    </row>
    <row r="6101" spans="2:3" x14ac:dyDescent="0.25">
      <c r="B6101" s="206">
        <v>42148.166666666664</v>
      </c>
      <c r="C6101" s="85">
        <v>6.31</v>
      </c>
    </row>
    <row r="6102" spans="2:3" x14ac:dyDescent="0.25">
      <c r="B6102" s="206">
        <v>42148.25</v>
      </c>
      <c r="C6102" s="85">
        <v>6.31</v>
      </c>
    </row>
    <row r="6103" spans="2:3" x14ac:dyDescent="0.25">
      <c r="B6103" s="206">
        <v>42148.333333333336</v>
      </c>
      <c r="C6103" s="85">
        <v>6.31</v>
      </c>
    </row>
    <row r="6104" spans="2:3" x14ac:dyDescent="0.25">
      <c r="B6104" s="206">
        <v>42148.416666666664</v>
      </c>
      <c r="C6104" s="85">
        <v>6.31</v>
      </c>
    </row>
    <row r="6105" spans="2:3" x14ac:dyDescent="0.25">
      <c r="B6105" s="206">
        <v>42148.5</v>
      </c>
      <c r="C6105" s="85">
        <v>6.31</v>
      </c>
    </row>
    <row r="6106" spans="2:3" x14ac:dyDescent="0.25">
      <c r="B6106" s="206">
        <v>42148.583333333336</v>
      </c>
      <c r="C6106" s="85">
        <v>6.31</v>
      </c>
    </row>
    <row r="6107" spans="2:3" x14ac:dyDescent="0.25">
      <c r="B6107" s="206">
        <v>42148.666666666664</v>
      </c>
      <c r="C6107" s="85">
        <v>6.31</v>
      </c>
    </row>
    <row r="6108" spans="2:3" x14ac:dyDescent="0.25">
      <c r="B6108" s="206">
        <v>42148.75</v>
      </c>
      <c r="C6108" s="85">
        <v>6.31</v>
      </c>
    </row>
    <row r="6109" spans="2:3" x14ac:dyDescent="0.25">
      <c r="B6109" s="206">
        <v>42148.833333333336</v>
      </c>
      <c r="C6109" s="85">
        <v>6.31</v>
      </c>
    </row>
    <row r="6110" spans="2:3" x14ac:dyDescent="0.25">
      <c r="B6110" s="206">
        <v>42148.916666666664</v>
      </c>
      <c r="C6110" s="85">
        <v>6.31</v>
      </c>
    </row>
    <row r="6111" spans="2:3" x14ac:dyDescent="0.25">
      <c r="B6111" s="206">
        <v>42149</v>
      </c>
      <c r="C6111" s="85">
        <v>6.31</v>
      </c>
    </row>
    <row r="6112" spans="2:3" x14ac:dyDescent="0.25">
      <c r="B6112" s="206">
        <v>42149.083333333336</v>
      </c>
      <c r="C6112" s="85">
        <v>6.31</v>
      </c>
    </row>
    <row r="6113" spans="2:5" x14ac:dyDescent="0.25">
      <c r="B6113" s="206">
        <v>42149.166666666664</v>
      </c>
      <c r="C6113" s="85">
        <v>6.31</v>
      </c>
    </row>
    <row r="6114" spans="2:5" x14ac:dyDescent="0.25">
      <c r="B6114" s="206">
        <v>42149.25</v>
      </c>
      <c r="C6114" s="85">
        <v>6.33</v>
      </c>
    </row>
    <row r="6115" spans="2:5" x14ac:dyDescent="0.25">
      <c r="B6115" s="206">
        <v>42149.333333333336</v>
      </c>
      <c r="C6115" s="85">
        <v>6.34</v>
      </c>
    </row>
    <row r="6116" spans="2:5" x14ac:dyDescent="0.25">
      <c r="B6116" s="206">
        <v>42149.416666666664</v>
      </c>
      <c r="C6116" s="85">
        <v>6.34</v>
      </c>
    </row>
    <row r="6117" spans="2:5" x14ac:dyDescent="0.25">
      <c r="B6117" s="206">
        <v>42149.5</v>
      </c>
      <c r="C6117" s="85">
        <v>6.37</v>
      </c>
    </row>
    <row r="6118" spans="2:5" x14ac:dyDescent="0.25">
      <c r="B6118" s="206">
        <v>42149.583333333336</v>
      </c>
      <c r="C6118" s="85">
        <v>6.37</v>
      </c>
    </row>
    <row r="6119" spans="2:5" x14ac:dyDescent="0.25">
      <c r="B6119" s="206">
        <v>42149.666666666664</v>
      </c>
      <c r="C6119" s="85">
        <v>6.37</v>
      </c>
    </row>
    <row r="6120" spans="2:5" x14ac:dyDescent="0.25">
      <c r="B6120" s="206">
        <v>42149.75</v>
      </c>
      <c r="C6120" s="85">
        <v>6.38</v>
      </c>
    </row>
    <row r="6121" spans="2:5" x14ac:dyDescent="0.25">
      <c r="B6121" s="206">
        <v>42149.833333333336</v>
      </c>
      <c r="C6121" s="85">
        <v>6.38</v>
      </c>
    </row>
    <row r="6122" spans="2:5" x14ac:dyDescent="0.25">
      <c r="B6122" s="206">
        <v>42149.916666666664</v>
      </c>
      <c r="C6122" s="85">
        <v>6.38</v>
      </c>
    </row>
    <row r="6123" spans="2:5" x14ac:dyDescent="0.25">
      <c r="B6123" s="206">
        <v>42150</v>
      </c>
      <c r="C6123" s="85">
        <v>6.4</v>
      </c>
    </row>
    <row r="6124" spans="2:5" x14ac:dyDescent="0.25">
      <c r="B6124" s="206">
        <v>42150.083333333336</v>
      </c>
      <c r="C6124" s="85">
        <v>6.42</v>
      </c>
    </row>
    <row r="6125" spans="2:5" x14ac:dyDescent="0.25">
      <c r="B6125" s="206">
        <v>42150.166666666664</v>
      </c>
      <c r="C6125" s="85">
        <v>6.43</v>
      </c>
    </row>
    <row r="6126" spans="2:5" x14ac:dyDescent="0.25">
      <c r="B6126" s="206">
        <v>42150.25</v>
      </c>
      <c r="C6126" s="85">
        <v>6.43</v>
      </c>
    </row>
    <row r="6127" spans="2:5" x14ac:dyDescent="0.25">
      <c r="B6127" s="206">
        <v>42150.333333333336</v>
      </c>
      <c r="C6127" s="85">
        <v>6.44</v>
      </c>
      <c r="E6127" s="76">
        <v>6.44</v>
      </c>
    </row>
    <row r="6128" spans="2:5" x14ac:dyDescent="0.25">
      <c r="B6128" s="206">
        <v>42150.416666666664</v>
      </c>
      <c r="C6128" s="85">
        <v>6.44</v>
      </c>
    </row>
    <row r="6129" spans="2:3" x14ac:dyDescent="0.25">
      <c r="B6129" s="206">
        <v>42150.5</v>
      </c>
      <c r="C6129" s="85">
        <v>6.44</v>
      </c>
    </row>
    <row r="6130" spans="2:3" x14ac:dyDescent="0.25">
      <c r="B6130" s="206">
        <v>42150.583333333336</v>
      </c>
      <c r="C6130" s="85">
        <v>6.42</v>
      </c>
    </row>
    <row r="6131" spans="2:3" x14ac:dyDescent="0.25">
      <c r="B6131" s="206">
        <v>42150.666666666664</v>
      </c>
      <c r="C6131" s="85">
        <v>6.41</v>
      </c>
    </row>
    <row r="6132" spans="2:3" x14ac:dyDescent="0.25">
      <c r="B6132" s="206">
        <v>42150.75</v>
      </c>
      <c r="C6132" s="85">
        <v>6.38</v>
      </c>
    </row>
    <row r="6133" spans="2:3" x14ac:dyDescent="0.25">
      <c r="B6133" s="206">
        <v>42150.833333333336</v>
      </c>
      <c r="C6133" s="85">
        <v>6.37</v>
      </c>
    </row>
    <row r="6134" spans="2:3" x14ac:dyDescent="0.25">
      <c r="B6134" s="206">
        <v>42150.916666666664</v>
      </c>
      <c r="C6134" s="85">
        <v>6.35</v>
      </c>
    </row>
    <row r="6135" spans="2:3" x14ac:dyDescent="0.25">
      <c r="B6135" s="206">
        <v>42151</v>
      </c>
      <c r="C6135" s="85">
        <v>6.35</v>
      </c>
    </row>
    <row r="6136" spans="2:3" x14ac:dyDescent="0.25">
      <c r="B6136" s="206">
        <v>42151.083333333336</v>
      </c>
      <c r="C6136" s="85">
        <v>6.37</v>
      </c>
    </row>
    <row r="6137" spans="2:3" x14ac:dyDescent="0.25">
      <c r="B6137" s="206">
        <v>42151.166666666664</v>
      </c>
      <c r="C6137" s="85">
        <v>6.39</v>
      </c>
    </row>
    <row r="6138" spans="2:3" x14ac:dyDescent="0.25">
      <c r="B6138" s="206">
        <v>42151.25</v>
      </c>
      <c r="C6138" s="85">
        <v>6.41</v>
      </c>
    </row>
    <row r="6139" spans="2:3" x14ac:dyDescent="0.25">
      <c r="B6139" s="206">
        <v>42151.333333333336</v>
      </c>
      <c r="C6139" s="85">
        <v>6.41</v>
      </c>
    </row>
    <row r="6140" spans="2:3" x14ac:dyDescent="0.25">
      <c r="B6140" s="206">
        <v>42151.416666666664</v>
      </c>
      <c r="C6140" s="85">
        <v>6.42</v>
      </c>
    </row>
    <row r="6141" spans="2:3" x14ac:dyDescent="0.25">
      <c r="B6141" s="206">
        <v>42151.5</v>
      </c>
      <c r="C6141" s="85">
        <v>6.42</v>
      </c>
    </row>
    <row r="6142" spans="2:3" x14ac:dyDescent="0.25">
      <c r="B6142" s="206">
        <v>42151.583333333336</v>
      </c>
      <c r="C6142" s="85">
        <v>6.42</v>
      </c>
    </row>
    <row r="6143" spans="2:3" x14ac:dyDescent="0.25">
      <c r="B6143" s="206">
        <v>42151.666666666664</v>
      </c>
      <c r="C6143" s="85">
        <v>6.42</v>
      </c>
    </row>
    <row r="6144" spans="2:3" x14ac:dyDescent="0.25">
      <c r="B6144" s="206">
        <v>42151.75</v>
      </c>
      <c r="C6144" s="85">
        <v>6.41</v>
      </c>
    </row>
    <row r="6145" spans="2:3" x14ac:dyDescent="0.25">
      <c r="B6145" s="206">
        <v>42151.833333333336</v>
      </c>
      <c r="C6145" s="85">
        <v>6.4</v>
      </c>
    </row>
    <row r="6146" spans="2:3" x14ac:dyDescent="0.25">
      <c r="B6146" s="206">
        <v>42151.916666666664</v>
      </c>
      <c r="C6146" s="85">
        <v>6.38</v>
      </c>
    </row>
    <row r="6147" spans="2:3" x14ac:dyDescent="0.25">
      <c r="B6147" s="206">
        <v>42152</v>
      </c>
      <c r="C6147" s="85">
        <v>6.37</v>
      </c>
    </row>
    <row r="6148" spans="2:3" x14ac:dyDescent="0.25">
      <c r="B6148" s="206">
        <v>42152.083333333336</v>
      </c>
      <c r="C6148" s="85">
        <v>6.37</v>
      </c>
    </row>
    <row r="6149" spans="2:3" x14ac:dyDescent="0.25">
      <c r="B6149" s="206">
        <v>42152.166666666664</v>
      </c>
      <c r="C6149" s="85">
        <v>6.37</v>
      </c>
    </row>
    <row r="6150" spans="2:3" x14ac:dyDescent="0.25">
      <c r="B6150" s="206">
        <v>42152.25</v>
      </c>
      <c r="C6150" s="85">
        <v>6.36</v>
      </c>
    </row>
    <row r="6151" spans="2:3" x14ac:dyDescent="0.25">
      <c r="B6151" s="206">
        <v>42152.333333333336</v>
      </c>
      <c r="C6151" s="85">
        <v>6.35</v>
      </c>
    </row>
    <row r="6152" spans="2:3" x14ac:dyDescent="0.25">
      <c r="B6152" s="206">
        <v>42152.416666666664</v>
      </c>
      <c r="C6152" s="85">
        <v>6.34</v>
      </c>
    </row>
    <row r="6153" spans="2:3" x14ac:dyDescent="0.25">
      <c r="B6153" s="206">
        <v>42152.5</v>
      </c>
      <c r="C6153" s="85">
        <v>6.34</v>
      </c>
    </row>
    <row r="6154" spans="2:3" x14ac:dyDescent="0.25">
      <c r="B6154" s="206">
        <v>42152.583333333336</v>
      </c>
      <c r="C6154" s="85">
        <v>6.34</v>
      </c>
    </row>
    <row r="6155" spans="2:3" x14ac:dyDescent="0.25">
      <c r="B6155" s="206">
        <v>42152.666666666664</v>
      </c>
      <c r="C6155" s="85">
        <v>6.32</v>
      </c>
    </row>
    <row r="6156" spans="2:3" x14ac:dyDescent="0.25">
      <c r="B6156" s="206">
        <v>42152.75</v>
      </c>
      <c r="C6156" s="85">
        <v>6.32</v>
      </c>
    </row>
    <row r="6157" spans="2:3" x14ac:dyDescent="0.25">
      <c r="B6157" s="206">
        <v>42152.833333333336</v>
      </c>
      <c r="C6157" s="85">
        <v>6.32</v>
      </c>
    </row>
    <row r="6158" spans="2:3" x14ac:dyDescent="0.25">
      <c r="B6158" s="206">
        <v>42152.916666666664</v>
      </c>
      <c r="C6158" s="85">
        <v>6.31</v>
      </c>
    </row>
    <row r="6159" spans="2:3" x14ac:dyDescent="0.25">
      <c r="B6159" s="206">
        <v>42153</v>
      </c>
      <c r="C6159" s="85">
        <v>6.31</v>
      </c>
    </row>
    <row r="6160" spans="2:3" x14ac:dyDescent="0.25">
      <c r="B6160" s="206">
        <v>42153.083333333336</v>
      </c>
      <c r="C6160" s="85">
        <v>6.3</v>
      </c>
    </row>
    <row r="6161" spans="2:3" x14ac:dyDescent="0.25">
      <c r="B6161" s="206">
        <v>42153.166666666664</v>
      </c>
      <c r="C6161" s="85">
        <v>6.3</v>
      </c>
    </row>
    <row r="6162" spans="2:3" x14ac:dyDescent="0.25">
      <c r="B6162" s="206">
        <v>42153.25</v>
      </c>
      <c r="C6162" s="85">
        <v>6.3</v>
      </c>
    </row>
    <row r="6163" spans="2:3" x14ac:dyDescent="0.25">
      <c r="B6163" s="206">
        <v>42153.333333333336</v>
      </c>
      <c r="C6163" s="85">
        <v>6.31</v>
      </c>
    </row>
    <row r="6164" spans="2:3" x14ac:dyDescent="0.25">
      <c r="B6164" s="206">
        <v>42153.416666666664</v>
      </c>
      <c r="C6164" s="85">
        <v>6.29</v>
      </c>
    </row>
    <row r="6165" spans="2:3" x14ac:dyDescent="0.25">
      <c r="B6165" s="206">
        <v>42153.5</v>
      </c>
      <c r="C6165" s="85">
        <v>6.27</v>
      </c>
    </row>
    <row r="6166" spans="2:3" x14ac:dyDescent="0.25">
      <c r="B6166" s="206">
        <v>42153.583333333336</v>
      </c>
      <c r="C6166" s="85">
        <v>6.28</v>
      </c>
    </row>
    <row r="6167" spans="2:3" x14ac:dyDescent="0.25">
      <c r="B6167" s="206">
        <v>42153.666666666664</v>
      </c>
      <c r="C6167" s="85">
        <v>6.28</v>
      </c>
    </row>
    <row r="6168" spans="2:3" x14ac:dyDescent="0.25">
      <c r="B6168" s="206">
        <v>42153.75</v>
      </c>
      <c r="C6168" s="85">
        <v>6.27</v>
      </c>
    </row>
    <row r="6169" spans="2:3" x14ac:dyDescent="0.25">
      <c r="B6169" s="206">
        <v>42153.833333333336</v>
      </c>
      <c r="C6169" s="85">
        <v>6.26</v>
      </c>
    </row>
    <row r="6170" spans="2:3" x14ac:dyDescent="0.25">
      <c r="B6170" s="206">
        <v>42153.916666666664</v>
      </c>
      <c r="C6170" s="85">
        <v>6.26</v>
      </c>
    </row>
    <row r="6171" spans="2:3" x14ac:dyDescent="0.25">
      <c r="B6171" s="206">
        <v>42154</v>
      </c>
      <c r="C6171" s="85">
        <v>6.25</v>
      </c>
    </row>
    <row r="6172" spans="2:3" x14ac:dyDescent="0.25">
      <c r="B6172" s="206">
        <v>42154.083333333336</v>
      </c>
      <c r="C6172" s="85">
        <v>6.25</v>
      </c>
    </row>
    <row r="6173" spans="2:3" x14ac:dyDescent="0.25">
      <c r="B6173" s="206">
        <v>42154.166666666664</v>
      </c>
      <c r="C6173" s="85">
        <v>6.25</v>
      </c>
    </row>
    <row r="6174" spans="2:3" x14ac:dyDescent="0.25">
      <c r="B6174" s="206">
        <v>42154.25</v>
      </c>
      <c r="C6174" s="85">
        <v>6.25</v>
      </c>
    </row>
    <row r="6175" spans="2:3" x14ac:dyDescent="0.25">
      <c r="B6175" s="206">
        <v>42154.333333333336</v>
      </c>
      <c r="C6175" s="85">
        <v>6.24</v>
      </c>
    </row>
    <row r="6176" spans="2:3" x14ac:dyDescent="0.25">
      <c r="B6176" s="206">
        <v>42154.416666666664</v>
      </c>
      <c r="C6176" s="85">
        <v>6.23</v>
      </c>
    </row>
    <row r="6177" spans="2:3" x14ac:dyDescent="0.25">
      <c r="B6177" s="206">
        <v>42154.5</v>
      </c>
      <c r="C6177" s="85">
        <v>6.21</v>
      </c>
    </row>
    <row r="6178" spans="2:3" x14ac:dyDescent="0.25">
      <c r="B6178" s="206">
        <v>42154.583333333336</v>
      </c>
      <c r="C6178" s="85">
        <v>6.18</v>
      </c>
    </row>
    <row r="6179" spans="2:3" x14ac:dyDescent="0.25">
      <c r="B6179" s="206">
        <v>42154.666666666664</v>
      </c>
      <c r="C6179" s="85">
        <v>6.16</v>
      </c>
    </row>
    <row r="6180" spans="2:3" x14ac:dyDescent="0.25">
      <c r="B6180" s="206">
        <v>42154.75</v>
      </c>
      <c r="C6180" s="85">
        <v>6.16</v>
      </c>
    </row>
    <row r="6181" spans="2:3" x14ac:dyDescent="0.25">
      <c r="B6181" s="206">
        <v>42154.833333333336</v>
      </c>
      <c r="C6181" s="85">
        <v>6.16</v>
      </c>
    </row>
    <row r="6182" spans="2:3" x14ac:dyDescent="0.25">
      <c r="B6182" s="206">
        <v>42154.916666666664</v>
      </c>
      <c r="C6182" s="85">
        <v>6.16</v>
      </c>
    </row>
    <row r="6183" spans="2:3" x14ac:dyDescent="0.25">
      <c r="B6183" s="206">
        <v>42155</v>
      </c>
      <c r="C6183" s="85">
        <v>6.16</v>
      </c>
    </row>
    <row r="6184" spans="2:3" x14ac:dyDescent="0.25">
      <c r="B6184" s="206">
        <v>42155.083333333336</v>
      </c>
      <c r="C6184" s="85">
        <v>6.16</v>
      </c>
    </row>
    <row r="6185" spans="2:3" x14ac:dyDescent="0.25">
      <c r="B6185" s="206">
        <v>42155.166666666664</v>
      </c>
      <c r="C6185" s="85">
        <v>6.16</v>
      </c>
    </row>
    <row r="6186" spans="2:3" x14ac:dyDescent="0.25">
      <c r="B6186" s="206">
        <v>42155.25</v>
      </c>
      <c r="C6186" s="85">
        <v>6.16</v>
      </c>
    </row>
    <row r="6187" spans="2:3" x14ac:dyDescent="0.25">
      <c r="B6187" s="206">
        <v>42155.333333333336</v>
      </c>
      <c r="C6187" s="85">
        <v>6.16</v>
      </c>
    </row>
    <row r="6188" spans="2:3" x14ac:dyDescent="0.25">
      <c r="B6188" s="206">
        <v>42155.416666666664</v>
      </c>
      <c r="C6188" s="85">
        <v>6.16</v>
      </c>
    </row>
    <row r="6189" spans="2:3" x14ac:dyDescent="0.25">
      <c r="B6189" s="206">
        <v>42155.5</v>
      </c>
      <c r="C6189" s="85">
        <v>6.16</v>
      </c>
    </row>
    <row r="6190" spans="2:3" x14ac:dyDescent="0.25">
      <c r="B6190" s="206">
        <v>42155.583333333336</v>
      </c>
      <c r="C6190" s="85">
        <v>6.16</v>
      </c>
    </row>
    <row r="6191" spans="2:3" x14ac:dyDescent="0.25">
      <c r="B6191" s="206">
        <v>42155.666666666664</v>
      </c>
      <c r="C6191" s="85">
        <v>6.16</v>
      </c>
    </row>
    <row r="6192" spans="2:3" x14ac:dyDescent="0.25">
      <c r="B6192" s="206">
        <v>42155.75</v>
      </c>
      <c r="C6192" s="85">
        <v>6.16</v>
      </c>
    </row>
    <row r="6193" spans="2:4" x14ac:dyDescent="0.25">
      <c r="B6193" s="206">
        <v>42155.833333333336</v>
      </c>
      <c r="C6193" s="85">
        <v>6.14</v>
      </c>
    </row>
    <row r="6194" spans="2:4" x14ac:dyDescent="0.25">
      <c r="B6194" s="206">
        <v>42155.916666666664</v>
      </c>
      <c r="C6194" s="85">
        <v>6.13</v>
      </c>
    </row>
    <row r="6195" spans="2:4" x14ac:dyDescent="0.25">
      <c r="B6195" s="206">
        <v>42156</v>
      </c>
      <c r="C6195" s="85">
        <v>6.13</v>
      </c>
    </row>
    <row r="6196" spans="2:4" x14ac:dyDescent="0.25">
      <c r="B6196" s="206">
        <v>42156.083333333336</v>
      </c>
      <c r="C6196" s="85">
        <v>6.14</v>
      </c>
    </row>
    <row r="6197" spans="2:4" x14ac:dyDescent="0.25">
      <c r="B6197" s="206">
        <v>42156.166666666664</v>
      </c>
      <c r="C6197" s="85">
        <v>6.14</v>
      </c>
    </row>
    <row r="6198" spans="2:4" x14ac:dyDescent="0.25">
      <c r="B6198" s="206">
        <v>42156.25</v>
      </c>
      <c r="C6198" s="85">
        <v>6.15</v>
      </c>
    </row>
    <row r="6199" spans="2:4" x14ac:dyDescent="0.25">
      <c r="B6199" s="206">
        <v>42156.333333333336</v>
      </c>
      <c r="C6199" s="85">
        <v>6.15</v>
      </c>
    </row>
    <row r="6200" spans="2:4" x14ac:dyDescent="0.25">
      <c r="B6200" s="206">
        <v>42156.416666666664</v>
      </c>
      <c r="C6200" s="85">
        <v>6.14</v>
      </c>
    </row>
    <row r="6201" spans="2:4" x14ac:dyDescent="0.25">
      <c r="B6201" s="206">
        <v>42156.5</v>
      </c>
      <c r="C6201" s="85">
        <v>6.15</v>
      </c>
    </row>
    <row r="6202" spans="2:4" x14ac:dyDescent="0.25">
      <c r="B6202" s="206">
        <v>42156.583333333336</v>
      </c>
      <c r="C6202" s="85">
        <v>6.12</v>
      </c>
      <c r="D6202" s="76">
        <v>6.12</v>
      </c>
    </row>
    <row r="6203" spans="2:4" x14ac:dyDescent="0.25">
      <c r="B6203" s="206">
        <v>42156.666666666664</v>
      </c>
      <c r="C6203" s="85">
        <v>6.15</v>
      </c>
    </row>
    <row r="6204" spans="2:4" x14ac:dyDescent="0.25">
      <c r="B6204" s="206">
        <v>42156.75</v>
      </c>
      <c r="C6204" s="85">
        <v>6.24</v>
      </c>
    </row>
    <row r="6205" spans="2:4" x14ac:dyDescent="0.25">
      <c r="B6205" s="206">
        <v>42156.833333333336</v>
      </c>
      <c r="C6205" s="85">
        <v>6.26</v>
      </c>
    </row>
    <row r="6206" spans="2:4" x14ac:dyDescent="0.25">
      <c r="B6206" s="206">
        <v>42156.916666666664</v>
      </c>
      <c r="C6206" s="85">
        <v>6.26</v>
      </c>
    </row>
    <row r="6207" spans="2:4" x14ac:dyDescent="0.25">
      <c r="B6207" s="206">
        <v>42157</v>
      </c>
      <c r="C6207" s="85">
        <v>6.28</v>
      </c>
    </row>
    <row r="6208" spans="2:4" x14ac:dyDescent="0.25">
      <c r="B6208" s="206">
        <v>42157.083333333336</v>
      </c>
      <c r="C6208" s="85">
        <v>6.3</v>
      </c>
    </row>
    <row r="6209" spans="2:3" x14ac:dyDescent="0.25">
      <c r="B6209" s="206">
        <v>42157.166666666664</v>
      </c>
      <c r="C6209" s="85">
        <v>6.32</v>
      </c>
    </row>
    <row r="6210" spans="2:3" x14ac:dyDescent="0.25">
      <c r="B6210" s="206">
        <v>42157.25</v>
      </c>
      <c r="C6210" s="85">
        <v>6.33</v>
      </c>
    </row>
    <row r="6211" spans="2:3" x14ac:dyDescent="0.25">
      <c r="B6211" s="206">
        <v>42157.333333333336</v>
      </c>
      <c r="C6211" s="85">
        <v>6.35</v>
      </c>
    </row>
    <row r="6212" spans="2:3" x14ac:dyDescent="0.25">
      <c r="B6212" s="206">
        <v>42157.416666666664</v>
      </c>
      <c r="C6212" s="85">
        <v>6.36</v>
      </c>
    </row>
    <row r="6213" spans="2:3" x14ac:dyDescent="0.25">
      <c r="B6213" s="206">
        <v>42157.5</v>
      </c>
      <c r="C6213" s="85">
        <v>6.36</v>
      </c>
    </row>
    <row r="6214" spans="2:3" x14ac:dyDescent="0.25">
      <c r="B6214" s="206">
        <v>42157.583333333336</v>
      </c>
      <c r="C6214" s="85">
        <v>6.35</v>
      </c>
    </row>
    <row r="6215" spans="2:3" x14ac:dyDescent="0.25">
      <c r="B6215" s="206">
        <v>42157.666666666664</v>
      </c>
      <c r="C6215" s="85">
        <v>6.35</v>
      </c>
    </row>
    <row r="6216" spans="2:3" x14ac:dyDescent="0.25">
      <c r="B6216" s="206">
        <v>42157.75</v>
      </c>
      <c r="C6216" s="85">
        <v>6.36</v>
      </c>
    </row>
    <row r="6217" spans="2:3" x14ac:dyDescent="0.25">
      <c r="B6217" s="206">
        <v>42157.833333333336</v>
      </c>
      <c r="C6217" s="85">
        <v>6.36</v>
      </c>
    </row>
    <row r="6218" spans="2:3" x14ac:dyDescent="0.25">
      <c r="B6218" s="206">
        <v>42157.916666666664</v>
      </c>
      <c r="C6218" s="85">
        <v>6.37</v>
      </c>
    </row>
    <row r="6219" spans="2:3" x14ac:dyDescent="0.25">
      <c r="B6219" s="206">
        <v>42158</v>
      </c>
      <c r="C6219" s="85">
        <v>6.37</v>
      </c>
    </row>
    <row r="6220" spans="2:3" x14ac:dyDescent="0.25">
      <c r="B6220" s="206">
        <v>42158.083333333336</v>
      </c>
      <c r="C6220" s="85">
        <v>6.37</v>
      </c>
    </row>
    <row r="6221" spans="2:3" x14ac:dyDescent="0.25">
      <c r="B6221" s="206">
        <v>42158.166666666664</v>
      </c>
      <c r="C6221" s="85">
        <v>6.38</v>
      </c>
    </row>
    <row r="6222" spans="2:3" x14ac:dyDescent="0.25">
      <c r="B6222" s="206">
        <v>42158.25</v>
      </c>
      <c r="C6222" s="85">
        <v>6.39</v>
      </c>
    </row>
    <row r="6223" spans="2:3" x14ac:dyDescent="0.25">
      <c r="B6223" s="206">
        <v>42158.333333333336</v>
      </c>
      <c r="C6223" s="85">
        <v>6.4</v>
      </c>
    </row>
    <row r="6224" spans="2:3" x14ac:dyDescent="0.25">
      <c r="B6224" s="206">
        <v>42158.416666666664</v>
      </c>
      <c r="C6224" s="85">
        <v>6.44</v>
      </c>
    </row>
    <row r="6225" spans="2:3" x14ac:dyDescent="0.25">
      <c r="B6225" s="206">
        <v>42158.5</v>
      </c>
      <c r="C6225" s="85">
        <v>6.45</v>
      </c>
    </row>
    <row r="6226" spans="2:3" x14ac:dyDescent="0.25">
      <c r="B6226" s="206">
        <v>42158.583333333336</v>
      </c>
      <c r="C6226" s="85">
        <v>6.46</v>
      </c>
    </row>
    <row r="6227" spans="2:3" x14ac:dyDescent="0.25">
      <c r="B6227" s="206">
        <v>42158.666666666664</v>
      </c>
      <c r="C6227" s="85">
        <v>6.46</v>
      </c>
    </row>
    <row r="6228" spans="2:3" x14ac:dyDescent="0.25">
      <c r="B6228" s="206">
        <v>42158.75</v>
      </c>
      <c r="C6228" s="85">
        <v>6.47</v>
      </c>
    </row>
    <row r="6229" spans="2:3" x14ac:dyDescent="0.25">
      <c r="B6229" s="206">
        <v>42158.833333333336</v>
      </c>
      <c r="C6229" s="85">
        <v>6.47</v>
      </c>
    </row>
    <row r="6230" spans="2:3" x14ac:dyDescent="0.25">
      <c r="B6230" s="206">
        <v>42158.916666666664</v>
      </c>
      <c r="C6230" s="85">
        <v>6.47</v>
      </c>
    </row>
    <row r="6231" spans="2:3" x14ac:dyDescent="0.25">
      <c r="B6231" s="206">
        <v>42159</v>
      </c>
      <c r="C6231" s="85">
        <v>6.48</v>
      </c>
    </row>
    <row r="6232" spans="2:3" x14ac:dyDescent="0.25">
      <c r="B6232" s="206">
        <v>42159.083333333336</v>
      </c>
      <c r="C6232" s="85">
        <v>6.47</v>
      </c>
    </row>
    <row r="6233" spans="2:3" x14ac:dyDescent="0.25">
      <c r="B6233" s="206">
        <v>42159.166666666664</v>
      </c>
      <c r="C6233" s="85">
        <v>6.49</v>
      </c>
    </row>
    <row r="6234" spans="2:3" x14ac:dyDescent="0.25">
      <c r="B6234" s="206">
        <v>42159.25</v>
      </c>
      <c r="C6234" s="85">
        <v>6.5</v>
      </c>
    </row>
    <row r="6235" spans="2:3" x14ac:dyDescent="0.25">
      <c r="B6235" s="206">
        <v>42159.333333333336</v>
      </c>
      <c r="C6235" s="85">
        <v>6.5</v>
      </c>
    </row>
    <row r="6236" spans="2:3" x14ac:dyDescent="0.25">
      <c r="B6236" s="206">
        <v>42159.416666666664</v>
      </c>
      <c r="C6236" s="85">
        <v>6.5</v>
      </c>
    </row>
    <row r="6237" spans="2:3" x14ac:dyDescent="0.25">
      <c r="B6237" s="206">
        <v>42159.5</v>
      </c>
      <c r="C6237" s="85">
        <v>6.51</v>
      </c>
    </row>
    <row r="6238" spans="2:3" x14ac:dyDescent="0.25">
      <c r="B6238" s="206">
        <v>42159.583333333336</v>
      </c>
      <c r="C6238" s="85">
        <v>6.51</v>
      </c>
    </row>
    <row r="6239" spans="2:3" x14ac:dyDescent="0.25">
      <c r="B6239" s="206">
        <v>42159.666666666664</v>
      </c>
      <c r="C6239" s="85">
        <v>6.5</v>
      </c>
    </row>
    <row r="6240" spans="2:3" x14ac:dyDescent="0.25">
      <c r="B6240" s="206">
        <v>42159.75</v>
      </c>
      <c r="C6240" s="85">
        <v>6.5</v>
      </c>
    </row>
    <row r="6241" spans="2:3" x14ac:dyDescent="0.25">
      <c r="B6241" s="206">
        <v>42159.833333333336</v>
      </c>
      <c r="C6241" s="85">
        <v>6.49</v>
      </c>
    </row>
    <row r="6242" spans="2:3" x14ac:dyDescent="0.25">
      <c r="B6242" s="206">
        <v>42159.916666666664</v>
      </c>
      <c r="C6242" s="85">
        <v>6.49</v>
      </c>
    </row>
    <row r="6243" spans="2:3" x14ac:dyDescent="0.25">
      <c r="B6243" s="206">
        <v>42160</v>
      </c>
      <c r="C6243" s="85">
        <v>6.48</v>
      </c>
    </row>
    <row r="6244" spans="2:3" x14ac:dyDescent="0.25">
      <c r="B6244" s="206">
        <v>42160.083333333336</v>
      </c>
      <c r="C6244" s="85">
        <v>6.48</v>
      </c>
    </row>
    <row r="6245" spans="2:3" x14ac:dyDescent="0.25">
      <c r="B6245" s="206">
        <v>42160.166666666664</v>
      </c>
      <c r="C6245" s="85">
        <v>6.48</v>
      </c>
    </row>
    <row r="6246" spans="2:3" x14ac:dyDescent="0.25">
      <c r="B6246" s="206">
        <v>42160.25</v>
      </c>
      <c r="C6246" s="85">
        <v>6.49</v>
      </c>
    </row>
    <row r="6247" spans="2:3" x14ac:dyDescent="0.25">
      <c r="B6247" s="206">
        <v>42160.333333333336</v>
      </c>
      <c r="C6247" s="85">
        <v>6.49</v>
      </c>
    </row>
    <row r="6248" spans="2:3" x14ac:dyDescent="0.25">
      <c r="B6248" s="206">
        <v>42160.416666666664</v>
      </c>
      <c r="C6248" s="85">
        <v>6.49</v>
      </c>
    </row>
    <row r="6249" spans="2:3" x14ac:dyDescent="0.25">
      <c r="B6249" s="206">
        <v>42160.5</v>
      </c>
      <c r="C6249" s="85">
        <v>6.48</v>
      </c>
    </row>
    <row r="6250" spans="2:3" x14ac:dyDescent="0.25">
      <c r="B6250" s="206">
        <v>42160.583333333336</v>
      </c>
      <c r="C6250" s="85">
        <v>6.48</v>
      </c>
    </row>
    <row r="6251" spans="2:3" x14ac:dyDescent="0.25">
      <c r="B6251" s="206">
        <v>42160.666666666664</v>
      </c>
      <c r="C6251" s="85">
        <v>6.5</v>
      </c>
    </row>
    <row r="6252" spans="2:3" x14ac:dyDescent="0.25">
      <c r="B6252" s="206">
        <v>42160.75</v>
      </c>
      <c r="C6252" s="85">
        <v>6.49</v>
      </c>
    </row>
    <row r="6253" spans="2:3" x14ac:dyDescent="0.25">
      <c r="B6253" s="206">
        <v>42160.833333333336</v>
      </c>
      <c r="C6253" s="85">
        <v>6.5</v>
      </c>
    </row>
    <row r="6254" spans="2:3" x14ac:dyDescent="0.25">
      <c r="B6254" s="206">
        <v>42160.916666666664</v>
      </c>
      <c r="C6254" s="85">
        <v>6.51</v>
      </c>
    </row>
    <row r="6255" spans="2:3" x14ac:dyDescent="0.25">
      <c r="B6255" s="206">
        <v>42161</v>
      </c>
      <c r="C6255" s="85">
        <v>6.51</v>
      </c>
    </row>
    <row r="6256" spans="2:3" x14ac:dyDescent="0.25">
      <c r="B6256" s="206">
        <v>42161.083333333336</v>
      </c>
      <c r="C6256" s="85">
        <v>6.52</v>
      </c>
    </row>
    <row r="6257" spans="2:3" x14ac:dyDescent="0.25">
      <c r="B6257" s="206">
        <v>42161.166666666664</v>
      </c>
      <c r="C6257" s="85">
        <v>6.52</v>
      </c>
    </row>
    <row r="6258" spans="2:3" x14ac:dyDescent="0.25">
      <c r="B6258" s="206">
        <v>42161.25</v>
      </c>
      <c r="C6258" s="85">
        <v>6.52</v>
      </c>
    </row>
    <row r="6259" spans="2:3" x14ac:dyDescent="0.25">
      <c r="B6259" s="206">
        <v>42161.333333333336</v>
      </c>
      <c r="C6259" s="85">
        <v>6.54</v>
      </c>
    </row>
    <row r="6260" spans="2:3" x14ac:dyDescent="0.25">
      <c r="B6260" s="206">
        <v>42161.416666666664</v>
      </c>
      <c r="C6260" s="85">
        <v>6.54</v>
      </c>
    </row>
    <row r="6261" spans="2:3" x14ac:dyDescent="0.25">
      <c r="B6261" s="206">
        <v>42161.5</v>
      </c>
      <c r="C6261" s="85">
        <v>6.54</v>
      </c>
    </row>
    <row r="6262" spans="2:3" x14ac:dyDescent="0.25">
      <c r="B6262" s="206">
        <v>42161.583333333336</v>
      </c>
      <c r="C6262" s="85">
        <v>6.55</v>
      </c>
    </row>
    <row r="6263" spans="2:3" x14ac:dyDescent="0.25">
      <c r="B6263" s="206">
        <v>42161.666666666664</v>
      </c>
      <c r="C6263" s="85">
        <v>6.55</v>
      </c>
    </row>
    <row r="6264" spans="2:3" x14ac:dyDescent="0.25">
      <c r="B6264" s="206">
        <v>42161.75</v>
      </c>
      <c r="C6264" s="85">
        <v>6.55</v>
      </c>
    </row>
    <row r="6265" spans="2:3" x14ac:dyDescent="0.25">
      <c r="B6265" s="206">
        <v>42161.833333333336</v>
      </c>
      <c r="C6265" s="85">
        <v>6.54</v>
      </c>
    </row>
    <row r="6266" spans="2:3" x14ac:dyDescent="0.25">
      <c r="B6266" s="206">
        <v>42161.916666666664</v>
      </c>
      <c r="C6266" s="85">
        <v>6.54</v>
      </c>
    </row>
    <row r="6267" spans="2:3" x14ac:dyDescent="0.25">
      <c r="B6267" s="206">
        <v>42162</v>
      </c>
      <c r="C6267" s="85">
        <v>6.54</v>
      </c>
    </row>
    <row r="6268" spans="2:3" x14ac:dyDescent="0.25">
      <c r="B6268" s="206">
        <v>42162.083333333336</v>
      </c>
      <c r="C6268" s="85">
        <v>6.54</v>
      </c>
    </row>
    <row r="6269" spans="2:3" x14ac:dyDescent="0.25">
      <c r="B6269" s="206">
        <v>42162.166666666664</v>
      </c>
      <c r="C6269" s="85">
        <v>6.54</v>
      </c>
    </row>
    <row r="6270" spans="2:3" x14ac:dyDescent="0.25">
      <c r="B6270" s="206">
        <v>42162.25</v>
      </c>
      <c r="C6270" s="85">
        <v>6.55</v>
      </c>
    </row>
    <row r="6271" spans="2:3" x14ac:dyDescent="0.25">
      <c r="B6271" s="206">
        <v>42162.333333333336</v>
      </c>
      <c r="C6271" s="85">
        <v>6.56</v>
      </c>
    </row>
    <row r="6272" spans="2:3" x14ac:dyDescent="0.25">
      <c r="B6272" s="206">
        <v>42162.416666666664</v>
      </c>
      <c r="C6272" s="85">
        <v>6.56</v>
      </c>
    </row>
    <row r="6273" spans="2:5" x14ac:dyDescent="0.25">
      <c r="B6273" s="206">
        <v>42162.5</v>
      </c>
      <c r="C6273" s="85">
        <v>6.57</v>
      </c>
    </row>
    <row r="6274" spans="2:5" x14ac:dyDescent="0.25">
      <c r="B6274" s="206">
        <v>42162.583333333336</v>
      </c>
      <c r="C6274" s="85">
        <v>6.62</v>
      </c>
    </row>
    <row r="6275" spans="2:5" x14ac:dyDescent="0.25">
      <c r="B6275" s="206">
        <v>42162.666666666664</v>
      </c>
      <c r="C6275" s="85">
        <v>6.66</v>
      </c>
    </row>
    <row r="6276" spans="2:5" x14ac:dyDescent="0.25">
      <c r="B6276" s="206">
        <v>42162.75</v>
      </c>
      <c r="C6276" s="85">
        <v>6.67</v>
      </c>
    </row>
    <row r="6277" spans="2:5" x14ac:dyDescent="0.25">
      <c r="B6277" s="206">
        <v>42162.833333333336</v>
      </c>
      <c r="C6277" s="85">
        <v>6.67</v>
      </c>
    </row>
    <row r="6278" spans="2:5" x14ac:dyDescent="0.25">
      <c r="B6278" s="206">
        <v>42162.916666666664</v>
      </c>
      <c r="C6278" s="85">
        <v>6.67</v>
      </c>
    </row>
    <row r="6279" spans="2:5" x14ac:dyDescent="0.25">
      <c r="B6279" s="206">
        <v>42163</v>
      </c>
      <c r="C6279" s="85">
        <v>6.69</v>
      </c>
    </row>
    <row r="6280" spans="2:5" x14ac:dyDescent="0.25">
      <c r="B6280" s="206">
        <v>42163.083333333336</v>
      </c>
      <c r="C6280" s="85">
        <v>6.7</v>
      </c>
    </row>
    <row r="6281" spans="2:5" x14ac:dyDescent="0.25">
      <c r="B6281" s="206">
        <v>42163.166666666664</v>
      </c>
      <c r="C6281" s="85">
        <v>6.7</v>
      </c>
    </row>
    <row r="6282" spans="2:5" x14ac:dyDescent="0.25">
      <c r="B6282" s="206">
        <v>42163.25</v>
      </c>
      <c r="C6282" s="85">
        <v>6.71</v>
      </c>
      <c r="E6282" s="76">
        <v>6.71</v>
      </c>
    </row>
    <row r="6283" spans="2:5" x14ac:dyDescent="0.25">
      <c r="B6283" s="206">
        <v>42163.333333333336</v>
      </c>
      <c r="C6283" s="85">
        <v>6.71</v>
      </c>
    </row>
    <row r="6284" spans="2:5" x14ac:dyDescent="0.25">
      <c r="B6284" s="206">
        <v>42163.416666666664</v>
      </c>
      <c r="C6284" s="85">
        <v>6.63</v>
      </c>
    </row>
    <row r="6285" spans="2:5" x14ac:dyDescent="0.25">
      <c r="B6285" s="206">
        <v>42163.5</v>
      </c>
      <c r="C6285" s="85">
        <v>6.61</v>
      </c>
    </row>
    <row r="6286" spans="2:5" x14ac:dyDescent="0.25">
      <c r="B6286" s="206">
        <v>42163.583333333336</v>
      </c>
      <c r="C6286" s="85">
        <v>6.61</v>
      </c>
    </row>
    <row r="6287" spans="2:5" x14ac:dyDescent="0.25">
      <c r="B6287" s="206">
        <v>42163.666666666664</v>
      </c>
      <c r="C6287" s="85">
        <v>6.61</v>
      </c>
    </row>
    <row r="6288" spans="2:5" x14ac:dyDescent="0.25">
      <c r="B6288" s="206">
        <v>42163.75</v>
      </c>
      <c r="C6288" s="85">
        <v>6.61</v>
      </c>
    </row>
    <row r="6289" spans="2:3" x14ac:dyDescent="0.25">
      <c r="B6289" s="206">
        <v>42163.833333333336</v>
      </c>
      <c r="C6289" s="85">
        <v>6.61</v>
      </c>
    </row>
    <row r="6290" spans="2:3" x14ac:dyDescent="0.25">
      <c r="B6290" s="206">
        <v>42163.916666666664</v>
      </c>
      <c r="C6290" s="85">
        <v>6.61</v>
      </c>
    </row>
    <row r="6291" spans="2:3" x14ac:dyDescent="0.25">
      <c r="B6291" s="206">
        <v>42164</v>
      </c>
      <c r="C6291" s="85">
        <v>6.61</v>
      </c>
    </row>
    <row r="6292" spans="2:3" x14ac:dyDescent="0.25">
      <c r="B6292" s="206">
        <v>42164.083333333336</v>
      </c>
      <c r="C6292" s="85">
        <v>6.61</v>
      </c>
    </row>
    <row r="6293" spans="2:3" x14ac:dyDescent="0.25">
      <c r="B6293" s="206">
        <v>42164.166666666664</v>
      </c>
      <c r="C6293" s="85">
        <v>6.62</v>
      </c>
    </row>
    <row r="6294" spans="2:3" x14ac:dyDescent="0.25">
      <c r="B6294" s="206">
        <v>42164.25</v>
      </c>
      <c r="C6294" s="85">
        <v>6.61</v>
      </c>
    </row>
    <row r="6295" spans="2:3" x14ac:dyDescent="0.25">
      <c r="B6295" s="206">
        <v>42164.333333333336</v>
      </c>
      <c r="C6295" s="85">
        <v>6.61</v>
      </c>
    </row>
    <row r="6296" spans="2:3" x14ac:dyDescent="0.25">
      <c r="B6296" s="206">
        <v>42164.416666666664</v>
      </c>
      <c r="C6296" s="85">
        <v>6.61</v>
      </c>
    </row>
    <row r="6297" spans="2:3" x14ac:dyDescent="0.25">
      <c r="B6297" s="206">
        <v>42164.5</v>
      </c>
      <c r="C6297" s="85">
        <v>6.62</v>
      </c>
    </row>
    <row r="6298" spans="2:3" x14ac:dyDescent="0.25">
      <c r="B6298" s="206">
        <v>42164.583333333336</v>
      </c>
      <c r="C6298" s="85">
        <v>6.56</v>
      </c>
    </row>
    <row r="6299" spans="2:3" x14ac:dyDescent="0.25">
      <c r="B6299" s="206">
        <v>42164.666666666664</v>
      </c>
      <c r="C6299" s="85">
        <v>6.55</v>
      </c>
    </row>
    <row r="6300" spans="2:3" x14ac:dyDescent="0.25">
      <c r="B6300" s="206">
        <v>42164.75</v>
      </c>
      <c r="C6300" s="85">
        <v>6.54</v>
      </c>
    </row>
    <row r="6301" spans="2:3" x14ac:dyDescent="0.25">
      <c r="B6301" s="206">
        <v>42164.833333333336</v>
      </c>
      <c r="C6301" s="85">
        <v>6.53</v>
      </c>
    </row>
    <row r="6302" spans="2:3" x14ac:dyDescent="0.25">
      <c r="B6302" s="206">
        <v>42164.916666666664</v>
      </c>
      <c r="C6302" s="85">
        <v>6.53</v>
      </c>
    </row>
    <row r="6303" spans="2:3" x14ac:dyDescent="0.25">
      <c r="B6303" s="206">
        <v>42165</v>
      </c>
      <c r="C6303" s="85">
        <v>6.53</v>
      </c>
    </row>
    <row r="6304" spans="2:3" x14ac:dyDescent="0.25">
      <c r="B6304" s="206">
        <v>42165.083333333336</v>
      </c>
      <c r="C6304" s="85">
        <v>6.53</v>
      </c>
    </row>
    <row r="6305" spans="2:3" x14ac:dyDescent="0.25">
      <c r="B6305" s="206">
        <v>42165.166666666664</v>
      </c>
      <c r="C6305" s="85">
        <v>6.53</v>
      </c>
    </row>
    <row r="6306" spans="2:3" x14ac:dyDescent="0.25">
      <c r="B6306" s="206">
        <v>42165.25</v>
      </c>
      <c r="C6306" s="85">
        <v>6.53</v>
      </c>
    </row>
    <row r="6307" spans="2:3" x14ac:dyDescent="0.25">
      <c r="B6307" s="206">
        <v>42165.333333333336</v>
      </c>
      <c r="C6307" s="85">
        <v>6.52</v>
      </c>
    </row>
    <row r="6308" spans="2:3" x14ac:dyDescent="0.25">
      <c r="B6308" s="206">
        <v>42165.416666666664</v>
      </c>
      <c r="C6308" s="85">
        <v>6.51</v>
      </c>
    </row>
    <row r="6309" spans="2:3" x14ac:dyDescent="0.25">
      <c r="B6309" s="206">
        <v>42165.5</v>
      </c>
      <c r="C6309" s="85">
        <v>6.51</v>
      </c>
    </row>
    <row r="6310" spans="2:3" x14ac:dyDescent="0.25">
      <c r="B6310" s="206">
        <v>42165.583333333336</v>
      </c>
      <c r="C6310" s="85">
        <v>6.51</v>
      </c>
    </row>
    <row r="6311" spans="2:3" x14ac:dyDescent="0.25">
      <c r="B6311" s="206">
        <v>42165.666666666664</v>
      </c>
      <c r="C6311" s="85">
        <v>6.5</v>
      </c>
    </row>
    <row r="6312" spans="2:3" x14ac:dyDescent="0.25">
      <c r="B6312" s="206">
        <v>42165.75</v>
      </c>
      <c r="C6312" s="85">
        <v>6.5</v>
      </c>
    </row>
    <row r="6313" spans="2:3" x14ac:dyDescent="0.25">
      <c r="B6313" s="206">
        <v>42165.833333333336</v>
      </c>
      <c r="C6313" s="85">
        <v>6.49</v>
      </c>
    </row>
    <row r="6314" spans="2:3" x14ac:dyDescent="0.25">
      <c r="B6314" s="206">
        <v>42165.916666666664</v>
      </c>
      <c r="C6314" s="85">
        <v>6.49</v>
      </c>
    </row>
    <row r="6315" spans="2:3" x14ac:dyDescent="0.25">
      <c r="B6315" s="206">
        <v>42166</v>
      </c>
      <c r="C6315" s="85">
        <v>6.48</v>
      </c>
    </row>
    <row r="6316" spans="2:3" x14ac:dyDescent="0.25">
      <c r="B6316" s="206">
        <v>42166.083333333336</v>
      </c>
      <c r="C6316" s="85">
        <v>6.48</v>
      </c>
    </row>
    <row r="6317" spans="2:3" x14ac:dyDescent="0.25">
      <c r="B6317" s="206">
        <v>42166.166666666664</v>
      </c>
      <c r="C6317" s="85">
        <v>6.49</v>
      </c>
    </row>
    <row r="6318" spans="2:3" x14ac:dyDescent="0.25">
      <c r="B6318" s="206">
        <v>42166.25</v>
      </c>
      <c r="C6318" s="85">
        <v>6.49</v>
      </c>
    </row>
    <row r="6319" spans="2:3" x14ac:dyDescent="0.25">
      <c r="B6319" s="206">
        <v>42166.333333333336</v>
      </c>
      <c r="C6319" s="85">
        <v>6.49</v>
      </c>
    </row>
    <row r="6320" spans="2:3" x14ac:dyDescent="0.25">
      <c r="B6320" s="206">
        <v>42166.416666666664</v>
      </c>
      <c r="C6320" s="85">
        <v>6.47</v>
      </c>
    </row>
    <row r="6321" spans="2:3" x14ac:dyDescent="0.25">
      <c r="B6321" s="206">
        <v>42166.5</v>
      </c>
      <c r="C6321" s="85">
        <v>6.43</v>
      </c>
    </row>
    <row r="6322" spans="2:3" x14ac:dyDescent="0.25">
      <c r="B6322" s="206">
        <v>42166.583333333336</v>
      </c>
      <c r="C6322" s="85">
        <v>6.41</v>
      </c>
    </row>
    <row r="6323" spans="2:3" x14ac:dyDescent="0.25">
      <c r="B6323" s="206">
        <v>42166.666666666664</v>
      </c>
      <c r="C6323" s="85">
        <v>6.41</v>
      </c>
    </row>
    <row r="6324" spans="2:3" x14ac:dyDescent="0.25">
      <c r="B6324" s="206">
        <v>42166.75</v>
      </c>
      <c r="C6324" s="85">
        <v>6.4</v>
      </c>
    </row>
    <row r="6325" spans="2:3" x14ac:dyDescent="0.25">
      <c r="B6325" s="206">
        <v>42166.833333333336</v>
      </c>
      <c r="C6325" s="85">
        <v>6.39</v>
      </c>
    </row>
    <row r="6326" spans="2:3" x14ac:dyDescent="0.25">
      <c r="B6326" s="206">
        <v>42166.916666666664</v>
      </c>
      <c r="C6326" s="85">
        <v>6.38</v>
      </c>
    </row>
    <row r="6327" spans="2:3" x14ac:dyDescent="0.25">
      <c r="B6327" s="206">
        <v>42167</v>
      </c>
      <c r="C6327" s="85">
        <v>6.38</v>
      </c>
    </row>
    <row r="6328" spans="2:3" x14ac:dyDescent="0.25">
      <c r="B6328" s="206">
        <v>42167.083333333336</v>
      </c>
      <c r="C6328" s="85">
        <v>6.38</v>
      </c>
    </row>
    <row r="6329" spans="2:3" x14ac:dyDescent="0.25">
      <c r="B6329" s="206">
        <v>42167.166666666664</v>
      </c>
      <c r="C6329" s="85">
        <v>6.37</v>
      </c>
    </row>
    <row r="6330" spans="2:3" x14ac:dyDescent="0.25">
      <c r="B6330" s="206">
        <v>42167.25</v>
      </c>
      <c r="C6330" s="85">
        <v>6.38</v>
      </c>
    </row>
    <row r="6331" spans="2:3" x14ac:dyDescent="0.25">
      <c r="B6331" s="206">
        <v>42167.333333333336</v>
      </c>
      <c r="C6331" s="85">
        <v>6.38</v>
      </c>
    </row>
    <row r="6332" spans="2:3" x14ac:dyDescent="0.25">
      <c r="B6332" s="206">
        <v>42167.416666666664</v>
      </c>
      <c r="C6332" s="85">
        <v>6.38</v>
      </c>
    </row>
    <row r="6333" spans="2:3" x14ac:dyDescent="0.25">
      <c r="B6333" s="206">
        <v>42167.5</v>
      </c>
      <c r="C6333" s="85">
        <v>6.38</v>
      </c>
    </row>
    <row r="6334" spans="2:3" x14ac:dyDescent="0.25">
      <c r="B6334" s="206">
        <v>42167.583333333336</v>
      </c>
      <c r="C6334" s="85">
        <v>6.38</v>
      </c>
    </row>
    <row r="6335" spans="2:3" x14ac:dyDescent="0.25">
      <c r="B6335" s="206">
        <v>42167.666666666664</v>
      </c>
      <c r="C6335" s="85">
        <v>6.38</v>
      </c>
    </row>
    <row r="6336" spans="2:3" x14ac:dyDescent="0.25">
      <c r="B6336" s="206">
        <v>42167.75</v>
      </c>
      <c r="C6336" s="85">
        <v>6.38</v>
      </c>
    </row>
    <row r="6337" spans="2:4" x14ac:dyDescent="0.25">
      <c r="B6337" s="206">
        <v>42167.833333333336</v>
      </c>
      <c r="C6337" s="85">
        <v>6.37</v>
      </c>
    </row>
    <row r="6338" spans="2:4" x14ac:dyDescent="0.25">
      <c r="B6338" s="206">
        <v>42167.916666666664</v>
      </c>
      <c r="C6338" s="85">
        <v>6.37</v>
      </c>
    </row>
    <row r="6339" spans="2:4" x14ac:dyDescent="0.25">
      <c r="B6339" s="206">
        <v>42168</v>
      </c>
      <c r="C6339" s="85">
        <v>6.36</v>
      </c>
      <c r="D6339" s="76">
        <v>6.36</v>
      </c>
    </row>
    <row r="6340" spans="2:4" x14ac:dyDescent="0.25">
      <c r="B6340" s="206">
        <v>42168.083333333336</v>
      </c>
      <c r="C6340" s="85">
        <v>6.37</v>
      </c>
    </row>
    <row r="6341" spans="2:4" x14ac:dyDescent="0.25">
      <c r="B6341" s="206">
        <v>42168.166666666664</v>
      </c>
      <c r="C6341" s="85">
        <v>6.37</v>
      </c>
    </row>
    <row r="6342" spans="2:4" x14ac:dyDescent="0.25">
      <c r="B6342" s="206">
        <v>42168.25</v>
      </c>
      <c r="C6342" s="85">
        <v>6.37</v>
      </c>
    </row>
    <row r="6343" spans="2:4" x14ac:dyDescent="0.25">
      <c r="B6343" s="206">
        <v>42168.333333333336</v>
      </c>
      <c r="C6343" s="85">
        <v>6.37</v>
      </c>
    </row>
    <row r="6344" spans="2:4" x14ac:dyDescent="0.25">
      <c r="B6344" s="206">
        <v>42168.416666666664</v>
      </c>
      <c r="C6344" s="85">
        <v>6.37</v>
      </c>
    </row>
    <row r="6345" spans="2:4" x14ac:dyDescent="0.25">
      <c r="B6345" s="206">
        <v>42168.5</v>
      </c>
      <c r="C6345" s="85">
        <v>6.38</v>
      </c>
    </row>
    <row r="6346" spans="2:4" x14ac:dyDescent="0.25">
      <c r="B6346" s="206">
        <v>42168.583333333336</v>
      </c>
      <c r="C6346" s="85">
        <v>6.38</v>
      </c>
    </row>
    <row r="6347" spans="2:4" x14ac:dyDescent="0.25">
      <c r="B6347" s="206">
        <v>42168.666666666664</v>
      </c>
      <c r="C6347" s="85">
        <v>6.37</v>
      </c>
    </row>
    <row r="6348" spans="2:4" x14ac:dyDescent="0.25">
      <c r="B6348" s="206">
        <v>42168.75</v>
      </c>
      <c r="C6348" s="85">
        <v>6.37</v>
      </c>
    </row>
    <row r="6349" spans="2:4" x14ac:dyDescent="0.25">
      <c r="B6349" s="206">
        <v>42168.833333333336</v>
      </c>
      <c r="C6349" s="85">
        <v>6.37</v>
      </c>
    </row>
    <row r="6350" spans="2:4" x14ac:dyDescent="0.25">
      <c r="B6350" s="206">
        <v>42168.916666666664</v>
      </c>
      <c r="C6350" s="85">
        <v>6.38</v>
      </c>
    </row>
    <row r="6351" spans="2:4" x14ac:dyDescent="0.25">
      <c r="B6351" s="206">
        <v>42169</v>
      </c>
      <c r="C6351" s="85">
        <v>6.39</v>
      </c>
    </row>
    <row r="6352" spans="2:4" x14ac:dyDescent="0.25">
      <c r="B6352" s="206">
        <v>42169.083333333336</v>
      </c>
      <c r="C6352" s="85">
        <v>6.39</v>
      </c>
    </row>
    <row r="6353" spans="2:3" x14ac:dyDescent="0.25">
      <c r="B6353" s="206">
        <v>42169.166666666664</v>
      </c>
      <c r="C6353" s="85">
        <v>6.39</v>
      </c>
    </row>
    <row r="6354" spans="2:3" x14ac:dyDescent="0.25">
      <c r="B6354" s="206">
        <v>42169.25</v>
      </c>
      <c r="C6354" s="85">
        <v>6.39</v>
      </c>
    </row>
    <row r="6355" spans="2:3" x14ac:dyDescent="0.25">
      <c r="B6355" s="206">
        <v>42169.333333333336</v>
      </c>
      <c r="C6355" s="85">
        <v>6.4</v>
      </c>
    </row>
    <row r="6356" spans="2:3" x14ac:dyDescent="0.25">
      <c r="B6356" s="206">
        <v>42169.416666666664</v>
      </c>
      <c r="C6356" s="85">
        <v>6.4</v>
      </c>
    </row>
    <row r="6357" spans="2:3" x14ac:dyDescent="0.25">
      <c r="B6357" s="206">
        <v>42169.5</v>
      </c>
      <c r="C6357" s="85">
        <v>6.39</v>
      </c>
    </row>
    <row r="6358" spans="2:3" x14ac:dyDescent="0.25">
      <c r="B6358" s="206">
        <v>42169.583333333336</v>
      </c>
      <c r="C6358" s="85">
        <v>6.4</v>
      </c>
    </row>
    <row r="6359" spans="2:3" x14ac:dyDescent="0.25">
      <c r="B6359" s="206">
        <v>42169.666666666664</v>
      </c>
      <c r="C6359" s="85">
        <v>6.4</v>
      </c>
    </row>
    <row r="6360" spans="2:3" x14ac:dyDescent="0.25">
      <c r="B6360" s="206">
        <v>42169.75</v>
      </c>
      <c r="C6360" s="85">
        <v>6.39</v>
      </c>
    </row>
    <row r="6361" spans="2:3" x14ac:dyDescent="0.25">
      <c r="B6361" s="206">
        <v>42169.833333333336</v>
      </c>
      <c r="C6361" s="85">
        <v>6.41</v>
      </c>
    </row>
    <row r="6362" spans="2:3" x14ac:dyDescent="0.25">
      <c r="B6362" s="206">
        <v>42169.916666666664</v>
      </c>
      <c r="C6362" s="85">
        <v>6.41</v>
      </c>
    </row>
    <row r="6363" spans="2:3" x14ac:dyDescent="0.25">
      <c r="B6363" s="206">
        <v>42170</v>
      </c>
      <c r="C6363" s="85">
        <v>6.41</v>
      </c>
    </row>
    <row r="6364" spans="2:3" x14ac:dyDescent="0.25">
      <c r="B6364" s="206">
        <v>42170.083333333336</v>
      </c>
      <c r="C6364" s="85">
        <v>6.41</v>
      </c>
    </row>
    <row r="6365" spans="2:3" x14ac:dyDescent="0.25">
      <c r="B6365" s="206">
        <v>42170.166666666664</v>
      </c>
      <c r="C6365" s="85">
        <v>6.41</v>
      </c>
    </row>
    <row r="6366" spans="2:3" x14ac:dyDescent="0.25">
      <c r="B6366" s="206">
        <v>42170.25</v>
      </c>
      <c r="C6366" s="85">
        <v>6.41</v>
      </c>
    </row>
    <row r="6367" spans="2:3" x14ac:dyDescent="0.25">
      <c r="B6367" s="206">
        <v>42170.333333333336</v>
      </c>
      <c r="C6367" s="85">
        <v>6.41</v>
      </c>
    </row>
    <row r="6368" spans="2:3" x14ac:dyDescent="0.25">
      <c r="B6368" s="206">
        <v>42170.416666666664</v>
      </c>
      <c r="C6368" s="85">
        <v>6.41</v>
      </c>
    </row>
    <row r="6369" spans="2:3" x14ac:dyDescent="0.25">
      <c r="B6369" s="206">
        <v>42170.5</v>
      </c>
      <c r="C6369" s="85">
        <v>6.51</v>
      </c>
    </row>
    <row r="6370" spans="2:3" x14ac:dyDescent="0.25">
      <c r="B6370" s="206">
        <v>42170.583333333336</v>
      </c>
      <c r="C6370" s="85">
        <v>6.51</v>
      </c>
    </row>
    <row r="6371" spans="2:3" x14ac:dyDescent="0.25">
      <c r="B6371" s="206">
        <v>42170.666666666664</v>
      </c>
      <c r="C6371" s="85">
        <v>6.51</v>
      </c>
    </row>
    <row r="6372" spans="2:3" x14ac:dyDescent="0.25">
      <c r="B6372" s="206">
        <v>42170.75</v>
      </c>
      <c r="C6372" s="85">
        <v>6.51</v>
      </c>
    </row>
    <row r="6373" spans="2:3" x14ac:dyDescent="0.25">
      <c r="B6373" s="206">
        <v>42170.833333333336</v>
      </c>
      <c r="C6373" s="85">
        <v>6.51</v>
      </c>
    </row>
    <row r="6374" spans="2:3" x14ac:dyDescent="0.25">
      <c r="B6374" s="206">
        <v>42170.916666666664</v>
      </c>
      <c r="C6374" s="85">
        <v>6.5</v>
      </c>
    </row>
    <row r="6375" spans="2:3" x14ac:dyDescent="0.25">
      <c r="B6375" s="206">
        <v>42171</v>
      </c>
      <c r="C6375" s="85">
        <v>6.5</v>
      </c>
    </row>
    <row r="6376" spans="2:3" x14ac:dyDescent="0.25">
      <c r="B6376" s="206">
        <v>42171.083333333336</v>
      </c>
      <c r="C6376" s="85">
        <v>6.5</v>
      </c>
    </row>
    <row r="6377" spans="2:3" x14ac:dyDescent="0.25">
      <c r="B6377" s="206">
        <v>42171.166666666664</v>
      </c>
      <c r="C6377" s="85">
        <v>6.51</v>
      </c>
    </row>
    <row r="6378" spans="2:3" x14ac:dyDescent="0.25">
      <c r="B6378" s="206">
        <v>42171.25</v>
      </c>
      <c r="C6378" s="85">
        <v>6.53</v>
      </c>
    </row>
    <row r="6379" spans="2:3" x14ac:dyDescent="0.25">
      <c r="B6379" s="206">
        <v>42171.333333333336</v>
      </c>
      <c r="C6379" s="85">
        <v>6.53</v>
      </c>
    </row>
    <row r="6380" spans="2:3" x14ac:dyDescent="0.25">
      <c r="B6380" s="206">
        <v>42171.416666666664</v>
      </c>
      <c r="C6380" s="85">
        <v>6.53</v>
      </c>
    </row>
    <row r="6381" spans="2:3" x14ac:dyDescent="0.25">
      <c r="B6381" s="206">
        <v>42171.5</v>
      </c>
      <c r="C6381" s="85">
        <v>6.53</v>
      </c>
    </row>
    <row r="6382" spans="2:3" x14ac:dyDescent="0.25">
      <c r="B6382" s="206">
        <v>42171.583333333336</v>
      </c>
      <c r="C6382" s="85">
        <v>6.53</v>
      </c>
    </row>
    <row r="6383" spans="2:3" x14ac:dyDescent="0.25">
      <c r="B6383" s="206">
        <v>42171.666666666664</v>
      </c>
      <c r="C6383" s="85">
        <v>6.53</v>
      </c>
    </row>
    <row r="6384" spans="2:3" x14ac:dyDescent="0.25">
      <c r="B6384" s="206">
        <v>42171.75</v>
      </c>
      <c r="C6384" s="85">
        <v>6.53</v>
      </c>
    </row>
    <row r="6385" spans="2:3" x14ac:dyDescent="0.25">
      <c r="B6385" s="206">
        <v>42171.833333333336</v>
      </c>
      <c r="C6385" s="85">
        <v>6.53</v>
      </c>
    </row>
    <row r="6386" spans="2:3" x14ac:dyDescent="0.25">
      <c r="B6386" s="206">
        <v>42171.916666666664</v>
      </c>
      <c r="C6386" s="85">
        <v>6.52</v>
      </c>
    </row>
    <row r="6387" spans="2:3" x14ac:dyDescent="0.25">
      <c r="B6387" s="206">
        <v>42172</v>
      </c>
      <c r="C6387" s="85">
        <v>6.51</v>
      </c>
    </row>
    <row r="6388" spans="2:3" x14ac:dyDescent="0.25">
      <c r="B6388" s="206">
        <v>42172.083333333336</v>
      </c>
      <c r="C6388" s="85">
        <v>6.52</v>
      </c>
    </row>
    <row r="6389" spans="2:3" x14ac:dyDescent="0.25">
      <c r="B6389" s="206">
        <v>42172.166666666664</v>
      </c>
      <c r="C6389" s="85">
        <v>6.53</v>
      </c>
    </row>
    <row r="6390" spans="2:3" x14ac:dyDescent="0.25">
      <c r="B6390" s="206">
        <v>42172.25</v>
      </c>
      <c r="C6390" s="85">
        <v>6.54</v>
      </c>
    </row>
    <row r="6391" spans="2:3" x14ac:dyDescent="0.25">
      <c r="B6391" s="206">
        <v>42172.333333333336</v>
      </c>
      <c r="C6391" s="85">
        <v>6.54</v>
      </c>
    </row>
    <row r="6392" spans="2:3" x14ac:dyDescent="0.25">
      <c r="B6392" s="206">
        <v>42172.416666666664</v>
      </c>
      <c r="C6392" s="85">
        <v>6.54</v>
      </c>
    </row>
    <row r="6393" spans="2:3" x14ac:dyDescent="0.25">
      <c r="B6393" s="206">
        <v>42172.5</v>
      </c>
      <c r="C6393" s="85">
        <v>6.53</v>
      </c>
    </row>
    <row r="6394" spans="2:3" x14ac:dyDescent="0.25">
      <c r="B6394" s="206">
        <v>42172.583333333336</v>
      </c>
      <c r="C6394" s="85">
        <v>6.52</v>
      </c>
    </row>
    <row r="6395" spans="2:3" x14ac:dyDescent="0.25">
      <c r="B6395" s="206">
        <v>42172.666666666664</v>
      </c>
      <c r="C6395" s="85">
        <v>6.5</v>
      </c>
    </row>
    <row r="6396" spans="2:3" x14ac:dyDescent="0.25">
      <c r="B6396" s="206">
        <v>42172.75</v>
      </c>
      <c r="C6396" s="85">
        <v>6.51</v>
      </c>
    </row>
    <row r="6397" spans="2:3" x14ac:dyDescent="0.25">
      <c r="B6397" s="206">
        <v>42172.833333333336</v>
      </c>
      <c r="C6397" s="85">
        <v>6.51</v>
      </c>
    </row>
    <row r="6398" spans="2:3" x14ac:dyDescent="0.25">
      <c r="B6398" s="206">
        <v>42172.916666666664</v>
      </c>
      <c r="C6398" s="85">
        <v>6.51</v>
      </c>
    </row>
    <row r="6399" spans="2:3" x14ac:dyDescent="0.25">
      <c r="B6399" s="206">
        <v>42173</v>
      </c>
      <c r="C6399" s="85">
        <v>6.51</v>
      </c>
    </row>
    <row r="6400" spans="2:3" x14ac:dyDescent="0.25">
      <c r="B6400" s="206">
        <v>42173.083333333336</v>
      </c>
      <c r="C6400" s="85">
        <v>6.51</v>
      </c>
    </row>
    <row r="6401" spans="2:5" x14ac:dyDescent="0.25">
      <c r="B6401" s="206">
        <v>42173.166666666664</v>
      </c>
      <c r="C6401" s="85">
        <v>6.51</v>
      </c>
    </row>
    <row r="6402" spans="2:5" x14ac:dyDescent="0.25">
      <c r="B6402" s="206">
        <v>42173.25</v>
      </c>
      <c r="C6402" s="85">
        <v>6.52</v>
      </c>
    </row>
    <row r="6403" spans="2:5" x14ac:dyDescent="0.25">
      <c r="B6403" s="206">
        <v>42173.333333333336</v>
      </c>
      <c r="C6403" s="85">
        <v>6.54</v>
      </c>
    </row>
    <row r="6404" spans="2:5" x14ac:dyDescent="0.25">
      <c r="B6404" s="206">
        <v>42173.416666666664</v>
      </c>
      <c r="C6404" s="85">
        <v>6.51</v>
      </c>
    </row>
    <row r="6405" spans="2:5" x14ac:dyDescent="0.25">
      <c r="B6405" s="206">
        <v>42173.5</v>
      </c>
      <c r="C6405" s="85">
        <v>6.47</v>
      </c>
    </row>
    <row r="6406" spans="2:5" x14ac:dyDescent="0.25">
      <c r="B6406" s="206">
        <v>42173.583333333336</v>
      </c>
      <c r="C6406" s="85">
        <v>6.47</v>
      </c>
    </row>
    <row r="6407" spans="2:5" x14ac:dyDescent="0.25">
      <c r="B6407" s="206">
        <v>42173.666666666664</v>
      </c>
      <c r="C6407" s="85">
        <v>6.51</v>
      </c>
    </row>
    <row r="6408" spans="2:5" x14ac:dyDescent="0.25">
      <c r="B6408" s="206">
        <v>42173.75</v>
      </c>
      <c r="C6408" s="85">
        <v>6.53</v>
      </c>
    </row>
    <row r="6409" spans="2:5" x14ac:dyDescent="0.25">
      <c r="B6409" s="206">
        <v>42173.833333333336</v>
      </c>
      <c r="C6409" s="85">
        <v>6.56</v>
      </c>
    </row>
    <row r="6410" spans="2:5" x14ac:dyDescent="0.25">
      <c r="B6410" s="206">
        <v>42173.916666666664</v>
      </c>
      <c r="C6410" s="85">
        <v>6.59</v>
      </c>
    </row>
    <row r="6411" spans="2:5" x14ac:dyDescent="0.25">
      <c r="B6411" s="206">
        <v>42174</v>
      </c>
      <c r="C6411" s="85">
        <v>6.59</v>
      </c>
    </row>
    <row r="6412" spans="2:5" x14ac:dyDescent="0.25">
      <c r="B6412" s="206">
        <v>42174.083333333336</v>
      </c>
      <c r="C6412" s="85">
        <v>6.61</v>
      </c>
    </row>
    <row r="6413" spans="2:5" x14ac:dyDescent="0.25">
      <c r="B6413" s="206">
        <v>42174.166666666664</v>
      </c>
      <c r="C6413" s="85">
        <v>6.61</v>
      </c>
    </row>
    <row r="6414" spans="2:5" x14ac:dyDescent="0.25">
      <c r="B6414" s="206">
        <v>42174.25</v>
      </c>
      <c r="C6414" s="85">
        <v>6.64</v>
      </c>
    </row>
    <row r="6415" spans="2:5" x14ac:dyDescent="0.25">
      <c r="B6415" s="206">
        <v>42174.333333333336</v>
      </c>
      <c r="C6415" s="85">
        <v>6.65</v>
      </c>
      <c r="E6415" s="76">
        <v>6.65</v>
      </c>
    </row>
    <row r="6416" spans="2:5" x14ac:dyDescent="0.25">
      <c r="B6416" s="206">
        <v>42174.416666666664</v>
      </c>
      <c r="C6416" s="85">
        <v>6.64</v>
      </c>
    </row>
    <row r="6417" spans="2:3" x14ac:dyDescent="0.25">
      <c r="B6417" s="206">
        <v>42174.5</v>
      </c>
      <c r="C6417" s="85">
        <v>6.62</v>
      </c>
    </row>
    <row r="6418" spans="2:3" x14ac:dyDescent="0.25">
      <c r="B6418" s="206">
        <v>42174.583333333336</v>
      </c>
      <c r="C6418" s="85">
        <v>6.61</v>
      </c>
    </row>
    <row r="6419" spans="2:3" x14ac:dyDescent="0.25">
      <c r="B6419" s="206">
        <v>42174.666666666664</v>
      </c>
      <c r="C6419" s="85">
        <v>6.6</v>
      </c>
    </row>
    <row r="6420" spans="2:3" x14ac:dyDescent="0.25">
      <c r="B6420" s="206">
        <v>42174.75</v>
      </c>
      <c r="C6420" s="85">
        <v>6.59</v>
      </c>
    </row>
    <row r="6421" spans="2:3" x14ac:dyDescent="0.25">
      <c r="B6421" s="206">
        <v>42174.833333333336</v>
      </c>
      <c r="C6421" s="85">
        <v>6.58</v>
      </c>
    </row>
    <row r="6422" spans="2:3" x14ac:dyDescent="0.25">
      <c r="B6422" s="206">
        <v>42174.916666666664</v>
      </c>
      <c r="C6422" s="85">
        <v>6.58</v>
      </c>
    </row>
    <row r="6423" spans="2:3" x14ac:dyDescent="0.25">
      <c r="B6423" s="206">
        <v>42175</v>
      </c>
      <c r="C6423" s="85">
        <v>6.57</v>
      </c>
    </row>
    <row r="6424" spans="2:3" x14ac:dyDescent="0.25">
      <c r="B6424" s="206">
        <v>42175.083333333336</v>
      </c>
      <c r="C6424" s="85">
        <v>6.57</v>
      </c>
    </row>
    <row r="6425" spans="2:3" x14ac:dyDescent="0.25">
      <c r="B6425" s="206">
        <v>42175.166666666664</v>
      </c>
      <c r="C6425" s="85">
        <v>6.57</v>
      </c>
    </row>
    <row r="6426" spans="2:3" x14ac:dyDescent="0.25">
      <c r="B6426" s="206">
        <v>42175.25</v>
      </c>
      <c r="C6426" s="85">
        <v>6.58</v>
      </c>
    </row>
    <row r="6427" spans="2:3" x14ac:dyDescent="0.25">
      <c r="B6427" s="206">
        <v>42175.333333333336</v>
      </c>
      <c r="C6427" s="85">
        <v>6.59</v>
      </c>
    </row>
    <row r="6428" spans="2:3" x14ac:dyDescent="0.25">
      <c r="B6428" s="206">
        <v>42175.416666666664</v>
      </c>
      <c r="C6428" s="85">
        <v>6.59</v>
      </c>
    </row>
    <row r="6429" spans="2:3" x14ac:dyDescent="0.25">
      <c r="B6429" s="206">
        <v>42175.5</v>
      </c>
      <c r="C6429" s="85">
        <v>6.58</v>
      </c>
    </row>
    <row r="6430" spans="2:3" x14ac:dyDescent="0.25">
      <c r="B6430" s="206">
        <v>42175.583333333336</v>
      </c>
      <c r="C6430" s="85">
        <v>6.58</v>
      </c>
    </row>
    <row r="6431" spans="2:3" x14ac:dyDescent="0.25">
      <c r="B6431" s="206">
        <v>42175.666666666664</v>
      </c>
      <c r="C6431" s="85">
        <v>6.57</v>
      </c>
    </row>
    <row r="6432" spans="2:3" x14ac:dyDescent="0.25">
      <c r="B6432" s="206">
        <v>42175.75</v>
      </c>
      <c r="C6432" s="85">
        <v>6.57</v>
      </c>
    </row>
    <row r="6433" spans="2:3" x14ac:dyDescent="0.25">
      <c r="B6433" s="206">
        <v>42175.833333333336</v>
      </c>
      <c r="C6433" s="85">
        <v>6.56</v>
      </c>
    </row>
    <row r="6434" spans="2:3" x14ac:dyDescent="0.25">
      <c r="B6434" s="206">
        <v>42175.916666666664</v>
      </c>
      <c r="C6434" s="85">
        <v>6.56</v>
      </c>
    </row>
    <row r="6435" spans="2:3" x14ac:dyDescent="0.25">
      <c r="B6435" s="206">
        <v>42176</v>
      </c>
      <c r="C6435" s="85">
        <v>6.56</v>
      </c>
    </row>
    <row r="6436" spans="2:3" x14ac:dyDescent="0.25">
      <c r="B6436" s="206">
        <v>42176.083333333336</v>
      </c>
      <c r="C6436" s="85">
        <v>6.56</v>
      </c>
    </row>
    <row r="6437" spans="2:3" x14ac:dyDescent="0.25">
      <c r="B6437" s="206">
        <v>42176.166666666664</v>
      </c>
      <c r="C6437" s="85">
        <v>6.56</v>
      </c>
    </row>
    <row r="6438" spans="2:3" x14ac:dyDescent="0.25">
      <c r="B6438" s="206">
        <v>42176.25</v>
      </c>
      <c r="C6438" s="85">
        <v>6.56</v>
      </c>
    </row>
    <row r="6439" spans="2:3" x14ac:dyDescent="0.25">
      <c r="B6439" s="206">
        <v>42176.333333333336</v>
      </c>
      <c r="C6439" s="85">
        <v>6.57</v>
      </c>
    </row>
    <row r="6440" spans="2:3" x14ac:dyDescent="0.25">
      <c r="B6440" s="206">
        <v>42176.416666666664</v>
      </c>
      <c r="C6440" s="85">
        <v>6.57</v>
      </c>
    </row>
    <row r="6441" spans="2:3" x14ac:dyDescent="0.25">
      <c r="B6441" s="206">
        <v>42176.5</v>
      </c>
      <c r="C6441" s="85">
        <v>6.57</v>
      </c>
    </row>
    <row r="6442" spans="2:3" x14ac:dyDescent="0.25">
      <c r="B6442" s="206">
        <v>42176.583333333336</v>
      </c>
      <c r="C6442" s="85">
        <v>6.56</v>
      </c>
    </row>
    <row r="6443" spans="2:3" x14ac:dyDescent="0.25">
      <c r="B6443" s="206">
        <v>42176.666666666664</v>
      </c>
      <c r="C6443" s="85">
        <v>6.57</v>
      </c>
    </row>
    <row r="6444" spans="2:3" x14ac:dyDescent="0.25">
      <c r="B6444" s="206">
        <v>42176.75</v>
      </c>
      <c r="C6444" s="85">
        <v>6.57</v>
      </c>
    </row>
    <row r="6445" spans="2:3" x14ac:dyDescent="0.25">
      <c r="B6445" s="206">
        <v>42176.833333333336</v>
      </c>
      <c r="C6445" s="85">
        <v>6.57</v>
      </c>
    </row>
    <row r="6446" spans="2:3" x14ac:dyDescent="0.25">
      <c r="B6446" s="206">
        <v>42176.916666666664</v>
      </c>
      <c r="C6446" s="85">
        <v>6.57</v>
      </c>
    </row>
    <row r="6447" spans="2:3" x14ac:dyDescent="0.25">
      <c r="B6447" s="206">
        <v>42177</v>
      </c>
      <c r="C6447" s="85">
        <v>6.57</v>
      </c>
    </row>
    <row r="6448" spans="2:3" x14ac:dyDescent="0.25">
      <c r="B6448" s="206">
        <v>42177.083333333336</v>
      </c>
      <c r="C6448" s="85">
        <v>6.57</v>
      </c>
    </row>
    <row r="6449" spans="2:3" x14ac:dyDescent="0.25">
      <c r="B6449" s="206">
        <v>42177.166666666664</v>
      </c>
      <c r="C6449" s="85">
        <v>6.57</v>
      </c>
    </row>
    <row r="6450" spans="2:3" x14ac:dyDescent="0.25">
      <c r="B6450" s="206">
        <v>42177.25</v>
      </c>
      <c r="C6450" s="85">
        <v>6.59</v>
      </c>
    </row>
    <row r="6451" spans="2:3" x14ac:dyDescent="0.25">
      <c r="B6451" s="206">
        <v>42177.333333333336</v>
      </c>
      <c r="C6451" s="85">
        <v>6.59</v>
      </c>
    </row>
    <row r="6452" spans="2:3" x14ac:dyDescent="0.25">
      <c r="B6452" s="206">
        <v>42177.416666666664</v>
      </c>
      <c r="C6452" s="85">
        <v>6.61</v>
      </c>
    </row>
    <row r="6453" spans="2:3" x14ac:dyDescent="0.25">
      <c r="B6453" s="206">
        <v>42177.5</v>
      </c>
      <c r="C6453" s="85">
        <v>6.56</v>
      </c>
    </row>
    <row r="6454" spans="2:3" x14ac:dyDescent="0.25">
      <c r="B6454" s="206">
        <v>42177.583333333336</v>
      </c>
      <c r="C6454" s="85">
        <v>6.51</v>
      </c>
    </row>
    <row r="6455" spans="2:3" x14ac:dyDescent="0.25">
      <c r="B6455" s="206">
        <v>42177.666666666664</v>
      </c>
      <c r="C6455" s="85">
        <v>6.49</v>
      </c>
    </row>
    <row r="6456" spans="2:3" x14ac:dyDescent="0.25">
      <c r="B6456" s="206">
        <v>42177.75</v>
      </c>
      <c r="C6456" s="85">
        <v>6.49</v>
      </c>
    </row>
    <row r="6457" spans="2:3" x14ac:dyDescent="0.25">
      <c r="B6457" s="206">
        <v>42177.833333333336</v>
      </c>
      <c r="C6457" s="85">
        <v>6.46</v>
      </c>
    </row>
    <row r="6458" spans="2:3" x14ac:dyDescent="0.25">
      <c r="B6458" s="206">
        <v>42177.916666666664</v>
      </c>
      <c r="C6458" s="85">
        <v>6.41</v>
      </c>
    </row>
    <row r="6459" spans="2:3" x14ac:dyDescent="0.25">
      <c r="B6459" s="206">
        <v>42178</v>
      </c>
      <c r="C6459" s="85">
        <v>6.41</v>
      </c>
    </row>
    <row r="6460" spans="2:3" x14ac:dyDescent="0.25">
      <c r="B6460" s="206">
        <v>42178.083333333336</v>
      </c>
      <c r="C6460" s="85">
        <v>6.4</v>
      </c>
    </row>
    <row r="6461" spans="2:3" x14ac:dyDescent="0.25">
      <c r="B6461" s="206">
        <v>42178.166666666664</v>
      </c>
      <c r="C6461" s="85">
        <v>6.4</v>
      </c>
    </row>
    <row r="6462" spans="2:3" x14ac:dyDescent="0.25">
      <c r="B6462" s="206">
        <v>42178.25</v>
      </c>
      <c r="C6462" s="85">
        <v>6.4</v>
      </c>
    </row>
    <row r="6463" spans="2:3" x14ac:dyDescent="0.25">
      <c r="B6463" s="206">
        <v>42178.333333333336</v>
      </c>
      <c r="C6463" s="85">
        <v>6.38</v>
      </c>
    </row>
    <row r="6464" spans="2:3" x14ac:dyDescent="0.25">
      <c r="B6464" s="206">
        <v>42178.416666666664</v>
      </c>
      <c r="C6464" s="85">
        <v>6.37</v>
      </c>
    </row>
    <row r="6465" spans="2:3" x14ac:dyDescent="0.25">
      <c r="B6465" s="206">
        <v>42178.5</v>
      </c>
      <c r="C6465" s="85">
        <v>6.35</v>
      </c>
    </row>
    <row r="6466" spans="2:3" x14ac:dyDescent="0.25">
      <c r="B6466" s="206">
        <v>42178.583333333336</v>
      </c>
      <c r="C6466" s="85">
        <v>6.35</v>
      </c>
    </row>
    <row r="6467" spans="2:3" x14ac:dyDescent="0.25">
      <c r="B6467" s="206">
        <v>42178.666666666664</v>
      </c>
      <c r="C6467" s="85">
        <v>6.38</v>
      </c>
    </row>
    <row r="6468" spans="2:3" x14ac:dyDescent="0.25">
      <c r="B6468" s="206">
        <v>42178.75</v>
      </c>
      <c r="C6468" s="85">
        <v>6.39</v>
      </c>
    </row>
    <row r="6469" spans="2:3" x14ac:dyDescent="0.25">
      <c r="B6469" s="206">
        <v>42178.833333333336</v>
      </c>
      <c r="C6469" s="85">
        <v>6.37</v>
      </c>
    </row>
    <row r="6470" spans="2:3" x14ac:dyDescent="0.25">
      <c r="B6470" s="206">
        <v>42178.916666666664</v>
      </c>
      <c r="C6470" s="85">
        <v>6.36</v>
      </c>
    </row>
    <row r="6471" spans="2:3" x14ac:dyDescent="0.25">
      <c r="B6471" s="206">
        <v>42179</v>
      </c>
      <c r="C6471" s="85">
        <v>6.37</v>
      </c>
    </row>
    <row r="6472" spans="2:3" x14ac:dyDescent="0.25">
      <c r="B6472" s="206">
        <v>42179.083333333336</v>
      </c>
      <c r="C6472" s="85">
        <v>6.38</v>
      </c>
    </row>
    <row r="6473" spans="2:3" x14ac:dyDescent="0.25">
      <c r="B6473" s="206">
        <v>42179.166666666664</v>
      </c>
      <c r="C6473" s="85">
        <v>6.38</v>
      </c>
    </row>
    <row r="6474" spans="2:3" x14ac:dyDescent="0.25">
      <c r="B6474" s="206">
        <v>42179.25</v>
      </c>
      <c r="C6474" s="85">
        <v>6.39</v>
      </c>
    </row>
    <row r="6475" spans="2:3" x14ac:dyDescent="0.25">
      <c r="B6475" s="206">
        <v>42179.333333333336</v>
      </c>
      <c r="C6475" s="85">
        <v>6.39</v>
      </c>
    </row>
    <row r="6476" spans="2:3" x14ac:dyDescent="0.25">
      <c r="B6476" s="206">
        <v>42179.416666666664</v>
      </c>
      <c r="C6476" s="85">
        <v>6.36</v>
      </c>
    </row>
    <row r="6477" spans="2:3" x14ac:dyDescent="0.25">
      <c r="B6477" s="206">
        <v>42179.5</v>
      </c>
      <c r="C6477" s="85">
        <v>6.36</v>
      </c>
    </row>
    <row r="6478" spans="2:3" x14ac:dyDescent="0.25">
      <c r="B6478" s="206">
        <v>42179.583333333336</v>
      </c>
      <c r="C6478" s="85">
        <v>6.36</v>
      </c>
    </row>
    <row r="6479" spans="2:3" x14ac:dyDescent="0.25">
      <c r="B6479" s="206">
        <v>42179.666666666664</v>
      </c>
      <c r="C6479" s="85">
        <v>6.36</v>
      </c>
    </row>
    <row r="6480" spans="2:3" x14ac:dyDescent="0.25">
      <c r="B6480" s="206">
        <v>42179.75</v>
      </c>
      <c r="C6480" s="85">
        <v>6.36</v>
      </c>
    </row>
    <row r="6481" spans="2:3" x14ac:dyDescent="0.25">
      <c r="B6481" s="206">
        <v>42179.833333333336</v>
      </c>
      <c r="C6481" s="85">
        <v>6.35</v>
      </c>
    </row>
    <row r="6482" spans="2:3" x14ac:dyDescent="0.25">
      <c r="B6482" s="206">
        <v>42179.916666666664</v>
      </c>
      <c r="C6482" s="85">
        <v>6.35</v>
      </c>
    </row>
    <row r="6483" spans="2:3" x14ac:dyDescent="0.25">
      <c r="B6483" s="206">
        <v>42180</v>
      </c>
      <c r="C6483" s="85">
        <v>6.34</v>
      </c>
    </row>
    <row r="6484" spans="2:3" x14ac:dyDescent="0.25">
      <c r="B6484" s="206">
        <v>42180.083333333336</v>
      </c>
      <c r="C6484" s="85">
        <v>6.34</v>
      </c>
    </row>
    <row r="6485" spans="2:3" x14ac:dyDescent="0.25">
      <c r="B6485" s="206">
        <v>42180.166666666664</v>
      </c>
      <c r="C6485" s="85">
        <v>6.34</v>
      </c>
    </row>
    <row r="6486" spans="2:3" x14ac:dyDescent="0.25">
      <c r="B6486" s="206">
        <v>42180.25</v>
      </c>
      <c r="C6486" s="85">
        <v>6.34</v>
      </c>
    </row>
    <row r="6487" spans="2:3" x14ac:dyDescent="0.25">
      <c r="B6487" s="206">
        <v>42180.333333333336</v>
      </c>
      <c r="C6487" s="85">
        <v>6.34</v>
      </c>
    </row>
    <row r="6488" spans="2:3" x14ac:dyDescent="0.25">
      <c r="B6488" s="206">
        <v>42180.416666666664</v>
      </c>
      <c r="C6488" s="85">
        <v>6.34</v>
      </c>
    </row>
    <row r="6489" spans="2:3" x14ac:dyDescent="0.25">
      <c r="B6489" s="206">
        <v>42180.5</v>
      </c>
      <c r="C6489" s="85">
        <v>6.35</v>
      </c>
    </row>
    <row r="6490" spans="2:3" x14ac:dyDescent="0.25">
      <c r="B6490" s="206">
        <v>42180.583333333336</v>
      </c>
      <c r="C6490" s="85">
        <v>6.35</v>
      </c>
    </row>
    <row r="6491" spans="2:3" x14ac:dyDescent="0.25">
      <c r="B6491" s="206">
        <v>42180.666666666664</v>
      </c>
      <c r="C6491" s="85">
        <v>6.35</v>
      </c>
    </row>
    <row r="6492" spans="2:3" x14ac:dyDescent="0.25">
      <c r="B6492" s="206">
        <v>42180.75</v>
      </c>
      <c r="C6492" s="85">
        <v>6.35</v>
      </c>
    </row>
    <row r="6493" spans="2:3" x14ac:dyDescent="0.25">
      <c r="B6493" s="206">
        <v>42180.833333333336</v>
      </c>
      <c r="C6493" s="85">
        <v>6.35</v>
      </c>
    </row>
    <row r="6494" spans="2:3" x14ac:dyDescent="0.25">
      <c r="B6494" s="206">
        <v>42180.916666666664</v>
      </c>
      <c r="C6494" s="85">
        <v>6.35</v>
      </c>
    </row>
    <row r="6495" spans="2:3" x14ac:dyDescent="0.25">
      <c r="B6495" s="206">
        <v>42181</v>
      </c>
      <c r="C6495" s="85">
        <v>6.35</v>
      </c>
    </row>
    <row r="6496" spans="2:3" x14ac:dyDescent="0.25">
      <c r="B6496" s="206">
        <v>42181.083333333336</v>
      </c>
      <c r="C6496" s="85">
        <v>6.35</v>
      </c>
    </row>
    <row r="6497" spans="2:3" x14ac:dyDescent="0.25">
      <c r="B6497" s="206">
        <v>42181.166666666664</v>
      </c>
      <c r="C6497" s="85">
        <v>6.35</v>
      </c>
    </row>
    <row r="6498" spans="2:3" x14ac:dyDescent="0.25">
      <c r="B6498" s="206">
        <v>42181.25</v>
      </c>
      <c r="C6498" s="85">
        <v>6.35</v>
      </c>
    </row>
    <row r="6499" spans="2:3" x14ac:dyDescent="0.25">
      <c r="B6499" s="206">
        <v>42181.333333333336</v>
      </c>
      <c r="C6499" s="85">
        <v>6.35</v>
      </c>
    </row>
    <row r="6500" spans="2:3" x14ac:dyDescent="0.25">
      <c r="B6500" s="206">
        <v>42181.416666666664</v>
      </c>
      <c r="C6500" s="85">
        <v>6.34</v>
      </c>
    </row>
    <row r="6501" spans="2:3" x14ac:dyDescent="0.25">
      <c r="B6501" s="206">
        <v>42181.5</v>
      </c>
      <c r="C6501" s="85">
        <v>6.34</v>
      </c>
    </row>
    <row r="6502" spans="2:3" x14ac:dyDescent="0.25">
      <c r="B6502" s="206">
        <v>42181.583333333336</v>
      </c>
      <c r="C6502" s="85">
        <v>6.33</v>
      </c>
    </row>
    <row r="6503" spans="2:3" x14ac:dyDescent="0.25">
      <c r="B6503" s="206">
        <v>42181.666666666664</v>
      </c>
      <c r="C6503" s="85">
        <v>6.33</v>
      </c>
    </row>
    <row r="6504" spans="2:3" x14ac:dyDescent="0.25">
      <c r="B6504" s="206">
        <v>42181.75</v>
      </c>
      <c r="C6504" s="85">
        <v>6.33</v>
      </c>
    </row>
    <row r="6505" spans="2:3" x14ac:dyDescent="0.25">
      <c r="B6505" s="206">
        <v>42181.833333333336</v>
      </c>
      <c r="C6505" s="85">
        <v>6.31</v>
      </c>
    </row>
    <row r="6506" spans="2:3" x14ac:dyDescent="0.25">
      <c r="B6506" s="206">
        <v>42181.916666666664</v>
      </c>
      <c r="C6506" s="85">
        <v>6.3</v>
      </c>
    </row>
    <row r="6507" spans="2:3" x14ac:dyDescent="0.25">
      <c r="B6507" s="206">
        <v>42182</v>
      </c>
      <c r="C6507" s="85">
        <v>6.3</v>
      </c>
    </row>
    <row r="6508" spans="2:3" x14ac:dyDescent="0.25">
      <c r="B6508" s="206">
        <v>42182.083333333336</v>
      </c>
      <c r="C6508" s="85">
        <v>6.3</v>
      </c>
    </row>
    <row r="6509" spans="2:3" x14ac:dyDescent="0.25">
      <c r="B6509" s="206">
        <v>42182.166666666664</v>
      </c>
      <c r="C6509" s="85">
        <v>6.3</v>
      </c>
    </row>
    <row r="6510" spans="2:3" x14ac:dyDescent="0.25">
      <c r="B6510" s="206">
        <v>42182.25</v>
      </c>
      <c r="C6510" s="85">
        <v>6.31</v>
      </c>
    </row>
    <row r="6511" spans="2:3" x14ac:dyDescent="0.25">
      <c r="B6511" s="206">
        <v>42182.333333333336</v>
      </c>
      <c r="C6511" s="85">
        <v>6.32</v>
      </c>
    </row>
    <row r="6512" spans="2:3" x14ac:dyDescent="0.25">
      <c r="B6512" s="206">
        <v>42182.416666666664</v>
      </c>
      <c r="C6512" s="85">
        <v>6.32</v>
      </c>
    </row>
    <row r="6513" spans="2:3" x14ac:dyDescent="0.25">
      <c r="B6513" s="206">
        <v>42182.5</v>
      </c>
      <c r="C6513" s="85">
        <v>6.32</v>
      </c>
    </row>
    <row r="6514" spans="2:3" x14ac:dyDescent="0.25">
      <c r="B6514" s="206">
        <v>42182.583333333336</v>
      </c>
      <c r="C6514" s="85">
        <v>6.31</v>
      </c>
    </row>
    <row r="6515" spans="2:3" x14ac:dyDescent="0.25">
      <c r="B6515" s="206">
        <v>42182.666666666664</v>
      </c>
      <c r="C6515" s="85">
        <v>6.3</v>
      </c>
    </row>
    <row r="6516" spans="2:3" x14ac:dyDescent="0.25">
      <c r="B6516" s="206">
        <v>42182.75</v>
      </c>
      <c r="C6516" s="85">
        <v>6.31</v>
      </c>
    </row>
    <row r="6517" spans="2:3" x14ac:dyDescent="0.25">
      <c r="B6517" s="206">
        <v>42182.833333333336</v>
      </c>
      <c r="C6517" s="85">
        <v>6.3</v>
      </c>
    </row>
    <row r="6518" spans="2:3" x14ac:dyDescent="0.25">
      <c r="B6518" s="206">
        <v>42182.916666666664</v>
      </c>
      <c r="C6518" s="85">
        <v>6.3</v>
      </c>
    </row>
    <row r="6519" spans="2:3" x14ac:dyDescent="0.25">
      <c r="B6519" s="206">
        <v>42183</v>
      </c>
      <c r="C6519" s="85">
        <v>6.29</v>
      </c>
    </row>
    <row r="6520" spans="2:3" x14ac:dyDescent="0.25">
      <c r="B6520" s="206">
        <v>42183.083333333336</v>
      </c>
      <c r="C6520" s="85">
        <v>6.29</v>
      </c>
    </row>
    <row r="6521" spans="2:3" x14ac:dyDescent="0.25">
      <c r="B6521" s="206">
        <v>42183.166666666664</v>
      </c>
      <c r="C6521" s="85">
        <v>6.29</v>
      </c>
    </row>
    <row r="6522" spans="2:3" x14ac:dyDescent="0.25">
      <c r="B6522" s="206">
        <v>42183.25</v>
      </c>
      <c r="C6522" s="85">
        <v>6.29</v>
      </c>
    </row>
    <row r="6523" spans="2:3" x14ac:dyDescent="0.25">
      <c r="B6523" s="206">
        <v>42183.333333333336</v>
      </c>
      <c r="C6523" s="85">
        <v>6.3</v>
      </c>
    </row>
    <row r="6524" spans="2:3" x14ac:dyDescent="0.25">
      <c r="B6524" s="206">
        <v>42183.416666666664</v>
      </c>
      <c r="C6524" s="85">
        <v>6.29</v>
      </c>
    </row>
    <row r="6525" spans="2:3" x14ac:dyDescent="0.25">
      <c r="B6525" s="206">
        <v>42183.5</v>
      </c>
      <c r="C6525" s="85">
        <v>6.29</v>
      </c>
    </row>
    <row r="6526" spans="2:3" x14ac:dyDescent="0.25">
      <c r="B6526" s="206">
        <v>42183.583333333336</v>
      </c>
      <c r="C6526" s="85">
        <v>6.28</v>
      </c>
    </row>
    <row r="6527" spans="2:3" x14ac:dyDescent="0.25">
      <c r="B6527" s="206">
        <v>42183.666666666664</v>
      </c>
      <c r="C6527" s="85">
        <v>6.28</v>
      </c>
    </row>
    <row r="6528" spans="2:3" x14ac:dyDescent="0.25">
      <c r="B6528" s="206">
        <v>42183.75</v>
      </c>
      <c r="C6528" s="85">
        <v>6.27</v>
      </c>
    </row>
    <row r="6529" spans="2:3" x14ac:dyDescent="0.25">
      <c r="B6529" s="206">
        <v>42183.833333333336</v>
      </c>
      <c r="C6529" s="85">
        <v>6.26</v>
      </c>
    </row>
    <row r="6530" spans="2:3" x14ac:dyDescent="0.25">
      <c r="B6530" s="206">
        <v>42183.916666666664</v>
      </c>
      <c r="C6530" s="85">
        <v>6.26</v>
      </c>
    </row>
    <row r="6531" spans="2:3" x14ac:dyDescent="0.25">
      <c r="B6531" s="206">
        <v>42184</v>
      </c>
      <c r="C6531" s="85">
        <v>6.26</v>
      </c>
    </row>
    <row r="6532" spans="2:3" x14ac:dyDescent="0.25">
      <c r="B6532" s="206">
        <v>42184.083333333336</v>
      </c>
      <c r="C6532" s="85">
        <v>6.26</v>
      </c>
    </row>
    <row r="6533" spans="2:3" x14ac:dyDescent="0.25">
      <c r="B6533" s="206">
        <v>42184.166666666664</v>
      </c>
      <c r="C6533" s="85">
        <v>6.26</v>
      </c>
    </row>
    <row r="6534" spans="2:3" x14ac:dyDescent="0.25">
      <c r="B6534" s="206">
        <v>42184.25</v>
      </c>
      <c r="C6534" s="85">
        <v>6.26</v>
      </c>
    </row>
    <row r="6535" spans="2:3" x14ac:dyDescent="0.25">
      <c r="B6535" s="206">
        <v>42184.333333333336</v>
      </c>
      <c r="C6535" s="85">
        <v>6.27</v>
      </c>
    </row>
    <row r="6536" spans="2:3" x14ac:dyDescent="0.25">
      <c r="B6536" s="206">
        <v>42184.416666666664</v>
      </c>
      <c r="C6536" s="85">
        <v>6.26</v>
      </c>
    </row>
    <row r="6537" spans="2:3" x14ac:dyDescent="0.25">
      <c r="B6537" s="206">
        <v>42184.5</v>
      </c>
      <c r="C6537" s="85">
        <v>6.27</v>
      </c>
    </row>
    <row r="6538" spans="2:3" x14ac:dyDescent="0.25">
      <c r="B6538" s="206">
        <v>42184.583333333336</v>
      </c>
      <c r="C6538" s="85">
        <v>6.27</v>
      </c>
    </row>
    <row r="6539" spans="2:3" x14ac:dyDescent="0.25">
      <c r="B6539" s="206">
        <v>42184.666666666664</v>
      </c>
      <c r="C6539" s="85">
        <v>6.26</v>
      </c>
    </row>
    <row r="6540" spans="2:3" x14ac:dyDescent="0.25">
      <c r="B6540" s="206">
        <v>42184.75</v>
      </c>
      <c r="C6540" s="85">
        <v>6.29</v>
      </c>
    </row>
    <row r="6541" spans="2:3" x14ac:dyDescent="0.25">
      <c r="B6541" s="206">
        <v>42184.833333333336</v>
      </c>
      <c r="C6541" s="85">
        <v>6.32</v>
      </c>
    </row>
    <row r="6542" spans="2:3" x14ac:dyDescent="0.25">
      <c r="B6542" s="206">
        <v>42184.916666666664</v>
      </c>
      <c r="C6542" s="85">
        <v>6.34</v>
      </c>
    </row>
    <row r="6543" spans="2:3" x14ac:dyDescent="0.25">
      <c r="B6543" s="206">
        <v>42185</v>
      </c>
      <c r="C6543" s="85">
        <v>6.34</v>
      </c>
    </row>
    <row r="6544" spans="2:3" x14ac:dyDescent="0.25">
      <c r="B6544" s="206">
        <v>42185.083333333336</v>
      </c>
      <c r="C6544" s="85">
        <v>6.34</v>
      </c>
    </row>
    <row r="6545" spans="2:3" x14ac:dyDescent="0.25">
      <c r="B6545" s="206">
        <v>42185.166666666664</v>
      </c>
      <c r="C6545" s="85">
        <v>6.34</v>
      </c>
    </row>
    <row r="6546" spans="2:3" x14ac:dyDescent="0.25">
      <c r="B6546" s="206">
        <v>42185.25</v>
      </c>
      <c r="C6546" s="85">
        <v>6.34</v>
      </c>
    </row>
    <row r="6547" spans="2:3" x14ac:dyDescent="0.25">
      <c r="B6547" s="206">
        <v>42185.333333333336</v>
      </c>
      <c r="C6547" s="85">
        <v>6.26</v>
      </c>
    </row>
    <row r="6548" spans="2:3" x14ac:dyDescent="0.25">
      <c r="B6548" s="206">
        <v>42185.416666666664</v>
      </c>
      <c r="C6548" s="85">
        <v>6.24</v>
      </c>
    </row>
    <row r="6549" spans="2:3" x14ac:dyDescent="0.25">
      <c r="B6549" s="206">
        <v>42185.5</v>
      </c>
      <c r="C6549" s="85">
        <v>6.26</v>
      </c>
    </row>
    <row r="6550" spans="2:3" x14ac:dyDescent="0.25">
      <c r="B6550" s="206">
        <v>42185.583333333336</v>
      </c>
      <c r="C6550" s="85">
        <v>6.28</v>
      </c>
    </row>
    <row r="6551" spans="2:3" x14ac:dyDescent="0.25">
      <c r="B6551" s="206">
        <v>42185.666666666664</v>
      </c>
      <c r="C6551" s="85">
        <v>6.28</v>
      </c>
    </row>
    <row r="6552" spans="2:3" x14ac:dyDescent="0.25">
      <c r="B6552" s="206">
        <v>42185.75</v>
      </c>
      <c r="C6552" s="85">
        <v>6.28</v>
      </c>
    </row>
    <row r="6553" spans="2:3" x14ac:dyDescent="0.25">
      <c r="B6553" s="206">
        <v>42185.833333333336</v>
      </c>
      <c r="C6553" s="85">
        <v>6.29</v>
      </c>
    </row>
    <row r="6554" spans="2:3" x14ac:dyDescent="0.25">
      <c r="B6554" s="206">
        <v>42185.916666666664</v>
      </c>
      <c r="C6554" s="85">
        <v>6.29</v>
      </c>
    </row>
    <row r="6555" spans="2:3" x14ac:dyDescent="0.25">
      <c r="B6555" s="206">
        <v>42186</v>
      </c>
      <c r="C6555" s="85">
        <v>6.3</v>
      </c>
    </row>
    <row r="6556" spans="2:3" x14ac:dyDescent="0.25">
      <c r="B6556" s="206">
        <v>42186.083333333336</v>
      </c>
      <c r="C6556" s="85">
        <v>6.3</v>
      </c>
    </row>
    <row r="6557" spans="2:3" x14ac:dyDescent="0.25">
      <c r="B6557" s="206">
        <v>42186.166666666664</v>
      </c>
      <c r="C6557" s="85">
        <v>6.3</v>
      </c>
    </row>
    <row r="6558" spans="2:3" x14ac:dyDescent="0.25">
      <c r="B6558" s="206">
        <v>42186.25</v>
      </c>
      <c r="C6558" s="85">
        <v>6.3</v>
      </c>
    </row>
    <row r="6559" spans="2:3" x14ac:dyDescent="0.25">
      <c r="B6559" s="206">
        <v>42186.333333333336</v>
      </c>
      <c r="C6559" s="85">
        <v>6.3</v>
      </c>
    </row>
    <row r="6560" spans="2:3" x14ac:dyDescent="0.25">
      <c r="B6560" s="206">
        <v>42186.416666666664</v>
      </c>
      <c r="C6560" s="85">
        <v>6.3</v>
      </c>
    </row>
    <row r="6561" spans="2:3" x14ac:dyDescent="0.25">
      <c r="B6561" s="206">
        <v>42186.5</v>
      </c>
      <c r="C6561" s="85">
        <v>6.3</v>
      </c>
    </row>
    <row r="6562" spans="2:3" x14ac:dyDescent="0.25">
      <c r="B6562" s="206">
        <v>42186.583333333336</v>
      </c>
      <c r="C6562" s="85">
        <v>6.3</v>
      </c>
    </row>
    <row r="6563" spans="2:3" x14ac:dyDescent="0.25">
      <c r="B6563" s="206">
        <v>42186.666666666664</v>
      </c>
      <c r="C6563" s="85">
        <v>6.3</v>
      </c>
    </row>
    <row r="6564" spans="2:3" x14ac:dyDescent="0.25">
      <c r="B6564" s="206">
        <v>42186.75</v>
      </c>
      <c r="C6564" s="85">
        <v>6.3</v>
      </c>
    </row>
    <row r="6565" spans="2:3" x14ac:dyDescent="0.25">
      <c r="B6565" s="206">
        <v>42186.833333333336</v>
      </c>
      <c r="C6565" s="85">
        <v>6.3</v>
      </c>
    </row>
    <row r="6566" spans="2:3" x14ac:dyDescent="0.25">
      <c r="B6566" s="206">
        <v>42186.916666666664</v>
      </c>
      <c r="C6566" s="85">
        <v>6.31</v>
      </c>
    </row>
    <row r="6567" spans="2:3" x14ac:dyDescent="0.25">
      <c r="B6567" s="206">
        <v>42187</v>
      </c>
      <c r="C6567" s="85">
        <v>6.32</v>
      </c>
    </row>
    <row r="6568" spans="2:3" x14ac:dyDescent="0.25">
      <c r="B6568" s="206">
        <v>42187.083333333336</v>
      </c>
      <c r="C6568" s="85">
        <v>6.32</v>
      </c>
    </row>
    <row r="6569" spans="2:3" x14ac:dyDescent="0.25">
      <c r="B6569" s="206">
        <v>42187.166666666664</v>
      </c>
      <c r="C6569" s="85">
        <v>6.33</v>
      </c>
    </row>
    <row r="6570" spans="2:3" x14ac:dyDescent="0.25">
      <c r="B6570" s="206">
        <v>42187.25</v>
      </c>
      <c r="C6570" s="85">
        <v>6.33</v>
      </c>
    </row>
    <row r="6571" spans="2:3" x14ac:dyDescent="0.25">
      <c r="B6571" s="206">
        <v>42187.333333333336</v>
      </c>
      <c r="C6571" s="85">
        <v>6.34</v>
      </c>
    </row>
    <row r="6572" spans="2:3" x14ac:dyDescent="0.25">
      <c r="B6572" s="206">
        <v>42187.416666666664</v>
      </c>
      <c r="C6572" s="85">
        <v>6.34</v>
      </c>
    </row>
    <row r="6573" spans="2:3" x14ac:dyDescent="0.25">
      <c r="B6573" s="206">
        <v>42187.5</v>
      </c>
      <c r="C6573" s="85">
        <v>6.33</v>
      </c>
    </row>
    <row r="6574" spans="2:3" x14ac:dyDescent="0.25">
      <c r="B6574" s="206">
        <v>42187.583333333336</v>
      </c>
      <c r="C6574" s="85">
        <v>6.33</v>
      </c>
    </row>
    <row r="6575" spans="2:3" x14ac:dyDescent="0.25">
      <c r="B6575" s="206">
        <v>42187.666666666664</v>
      </c>
      <c r="C6575" s="85">
        <v>6.32</v>
      </c>
    </row>
    <row r="6576" spans="2:3" x14ac:dyDescent="0.25">
      <c r="B6576" s="206">
        <v>42187.75</v>
      </c>
      <c r="C6576" s="85">
        <v>6.32</v>
      </c>
    </row>
    <row r="6577" spans="2:3" x14ac:dyDescent="0.25">
      <c r="B6577" s="206">
        <v>42187.833333333336</v>
      </c>
      <c r="C6577" s="85">
        <v>6.31</v>
      </c>
    </row>
    <row r="6578" spans="2:3" x14ac:dyDescent="0.25">
      <c r="B6578" s="206">
        <v>42187.916666666664</v>
      </c>
      <c r="C6578" s="85">
        <v>6.31</v>
      </c>
    </row>
    <row r="6579" spans="2:3" x14ac:dyDescent="0.25">
      <c r="B6579" s="206">
        <v>42188</v>
      </c>
      <c r="C6579" s="85">
        <v>6.32</v>
      </c>
    </row>
    <row r="6580" spans="2:3" x14ac:dyDescent="0.25">
      <c r="B6580" s="206">
        <v>42188.083333333336</v>
      </c>
      <c r="C6580" s="85">
        <v>6.31</v>
      </c>
    </row>
    <row r="6581" spans="2:3" x14ac:dyDescent="0.25">
      <c r="B6581" s="206">
        <v>42188.166666666664</v>
      </c>
      <c r="C6581" s="85">
        <v>6.31</v>
      </c>
    </row>
    <row r="6582" spans="2:3" x14ac:dyDescent="0.25">
      <c r="B6582" s="206">
        <v>42188.25</v>
      </c>
      <c r="C6582" s="85">
        <v>6.31</v>
      </c>
    </row>
    <row r="6583" spans="2:3" x14ac:dyDescent="0.25">
      <c r="B6583" s="206">
        <v>42188.333333333336</v>
      </c>
      <c r="C6583" s="85">
        <v>6.31</v>
      </c>
    </row>
    <row r="6584" spans="2:3" x14ac:dyDescent="0.25">
      <c r="B6584" s="206">
        <v>42188.416666666664</v>
      </c>
      <c r="C6584" s="85">
        <v>6.32</v>
      </c>
    </row>
    <row r="6585" spans="2:3" x14ac:dyDescent="0.25">
      <c r="B6585" s="206">
        <v>42188.5</v>
      </c>
      <c r="C6585" s="85">
        <v>6.29</v>
      </c>
    </row>
    <row r="6586" spans="2:3" x14ac:dyDescent="0.25">
      <c r="B6586" s="206">
        <v>42188.583333333336</v>
      </c>
      <c r="C6586" s="85">
        <v>6.29</v>
      </c>
    </row>
    <row r="6587" spans="2:3" x14ac:dyDescent="0.25">
      <c r="B6587" s="206">
        <v>42188.666666666664</v>
      </c>
      <c r="C6587" s="85">
        <v>6.31</v>
      </c>
    </row>
    <row r="6588" spans="2:3" x14ac:dyDescent="0.25">
      <c r="B6588" s="206">
        <v>42188.75</v>
      </c>
      <c r="C6588" s="85">
        <v>6.31</v>
      </c>
    </row>
    <row r="6589" spans="2:3" x14ac:dyDescent="0.25">
      <c r="B6589" s="206">
        <v>42188.833333333336</v>
      </c>
      <c r="C6589" s="85">
        <v>6.31</v>
      </c>
    </row>
    <row r="6590" spans="2:3" x14ac:dyDescent="0.25">
      <c r="B6590" s="206">
        <v>42188.916666666664</v>
      </c>
      <c r="C6590" s="85">
        <v>6.29</v>
      </c>
    </row>
    <row r="6591" spans="2:3" x14ac:dyDescent="0.25">
      <c r="B6591" s="206">
        <v>42189</v>
      </c>
      <c r="C6591" s="85">
        <v>6.28</v>
      </c>
    </row>
    <row r="6592" spans="2:3" x14ac:dyDescent="0.25">
      <c r="B6592" s="206">
        <v>42189.083333333336</v>
      </c>
      <c r="C6592" s="85">
        <v>6.28</v>
      </c>
    </row>
    <row r="6593" spans="2:3" x14ac:dyDescent="0.25">
      <c r="B6593" s="206">
        <v>42189.166666666664</v>
      </c>
      <c r="C6593" s="85">
        <v>6.28</v>
      </c>
    </row>
    <row r="6594" spans="2:3" x14ac:dyDescent="0.25">
      <c r="B6594" s="206">
        <v>42189.25</v>
      </c>
      <c r="C6594" s="85">
        <v>6.28</v>
      </c>
    </row>
    <row r="6595" spans="2:3" x14ac:dyDescent="0.25">
      <c r="B6595" s="206">
        <v>42189.333333333336</v>
      </c>
      <c r="C6595" s="85">
        <v>6.28</v>
      </c>
    </row>
    <row r="6596" spans="2:3" x14ac:dyDescent="0.25">
      <c r="B6596" s="206">
        <v>42189.416666666664</v>
      </c>
      <c r="C6596" s="85">
        <v>6.27</v>
      </c>
    </row>
    <row r="6597" spans="2:3" x14ac:dyDescent="0.25">
      <c r="B6597" s="206">
        <v>42189.5</v>
      </c>
      <c r="C6597" s="85">
        <v>6.27</v>
      </c>
    </row>
    <row r="6598" spans="2:3" x14ac:dyDescent="0.25">
      <c r="B6598" s="206">
        <v>42189.583333333336</v>
      </c>
      <c r="C6598" s="85">
        <v>6.27</v>
      </c>
    </row>
    <row r="6599" spans="2:3" x14ac:dyDescent="0.25">
      <c r="B6599" s="206">
        <v>42189.666666666664</v>
      </c>
      <c r="C6599" s="85">
        <v>6.26</v>
      </c>
    </row>
    <row r="6600" spans="2:3" x14ac:dyDescent="0.25">
      <c r="B6600" s="206">
        <v>42189.75</v>
      </c>
      <c r="C6600" s="85">
        <v>6.25</v>
      </c>
    </row>
    <row r="6601" spans="2:3" x14ac:dyDescent="0.25">
      <c r="B6601" s="206">
        <v>42189.833333333336</v>
      </c>
      <c r="C6601" s="85">
        <v>6.24</v>
      </c>
    </row>
    <row r="6602" spans="2:3" x14ac:dyDescent="0.25">
      <c r="B6602" s="206">
        <v>42189.916666666664</v>
      </c>
      <c r="C6602" s="85">
        <v>6.22</v>
      </c>
    </row>
    <row r="6603" spans="2:3" x14ac:dyDescent="0.25">
      <c r="B6603" s="206">
        <v>42190</v>
      </c>
      <c r="C6603" s="85">
        <v>6.22</v>
      </c>
    </row>
    <row r="6604" spans="2:3" x14ac:dyDescent="0.25">
      <c r="B6604" s="206">
        <v>42190.083333333336</v>
      </c>
      <c r="C6604" s="85">
        <v>6.22</v>
      </c>
    </row>
    <row r="6605" spans="2:3" x14ac:dyDescent="0.25">
      <c r="B6605" s="206">
        <v>42190.166666666664</v>
      </c>
      <c r="C6605" s="85">
        <v>6.22</v>
      </c>
    </row>
    <row r="6606" spans="2:3" x14ac:dyDescent="0.25">
      <c r="B6606" s="206">
        <v>42190.25</v>
      </c>
      <c r="C6606" s="85">
        <v>6.22</v>
      </c>
    </row>
    <row r="6607" spans="2:3" x14ac:dyDescent="0.25">
      <c r="B6607" s="206">
        <v>42190.333333333336</v>
      </c>
      <c r="C6607" s="85">
        <v>6.21</v>
      </c>
    </row>
    <row r="6608" spans="2:3" x14ac:dyDescent="0.25">
      <c r="B6608" s="206">
        <v>42190.416666666664</v>
      </c>
      <c r="C6608" s="85">
        <v>6.21</v>
      </c>
    </row>
    <row r="6609" spans="2:4" x14ac:dyDescent="0.25">
      <c r="B6609" s="206">
        <v>42190.5</v>
      </c>
      <c r="C6609" s="85">
        <v>6.21</v>
      </c>
    </row>
    <row r="6610" spans="2:4" x14ac:dyDescent="0.25">
      <c r="B6610" s="206">
        <v>42190.583333333336</v>
      </c>
      <c r="C6610" s="85">
        <v>6.2</v>
      </c>
    </row>
    <row r="6611" spans="2:4" x14ac:dyDescent="0.25">
      <c r="B6611" s="206">
        <v>42190.666666666664</v>
      </c>
      <c r="C6611" s="85">
        <v>6.2</v>
      </c>
    </row>
    <row r="6612" spans="2:4" x14ac:dyDescent="0.25">
      <c r="B6612" s="206">
        <v>42190.75</v>
      </c>
      <c r="C6612" s="85">
        <v>6.2</v>
      </c>
    </row>
    <row r="6613" spans="2:4" x14ac:dyDescent="0.25">
      <c r="B6613" s="206">
        <v>42190.833333333336</v>
      </c>
      <c r="C6613" s="85">
        <v>6.19</v>
      </c>
      <c r="D6613" s="76">
        <v>6.19</v>
      </c>
    </row>
    <row r="6614" spans="2:4" x14ac:dyDescent="0.25">
      <c r="B6614" s="206">
        <v>42190.916666666664</v>
      </c>
      <c r="C6614" s="85">
        <v>6.19</v>
      </c>
    </row>
    <row r="6615" spans="2:4" x14ac:dyDescent="0.25">
      <c r="B6615" s="206">
        <v>42191</v>
      </c>
      <c r="C6615" s="85">
        <v>6.19</v>
      </c>
    </row>
    <row r="6616" spans="2:4" x14ac:dyDescent="0.25">
      <c r="B6616" s="206">
        <v>42191.083333333336</v>
      </c>
      <c r="C6616" s="85">
        <v>6.19</v>
      </c>
    </row>
    <row r="6617" spans="2:4" x14ac:dyDescent="0.25">
      <c r="B6617" s="206">
        <v>42191.166666666664</v>
      </c>
      <c r="C6617" s="85">
        <v>6.21</v>
      </c>
    </row>
    <row r="6618" spans="2:4" x14ac:dyDescent="0.25">
      <c r="B6618" s="206">
        <v>42191.25</v>
      </c>
      <c r="C6618" s="85">
        <v>6.22</v>
      </c>
    </row>
    <row r="6619" spans="2:4" x14ac:dyDescent="0.25">
      <c r="B6619" s="206">
        <v>42191.333333333336</v>
      </c>
      <c r="C6619" s="85">
        <v>6.22</v>
      </c>
    </row>
    <row r="6620" spans="2:4" x14ac:dyDescent="0.25">
      <c r="B6620" s="206">
        <v>42191.416666666664</v>
      </c>
      <c r="C6620" s="85">
        <v>6.22</v>
      </c>
    </row>
    <row r="6621" spans="2:4" x14ac:dyDescent="0.25">
      <c r="B6621" s="206">
        <v>42191.5</v>
      </c>
      <c r="C6621" s="85">
        <v>6.23</v>
      </c>
    </row>
    <row r="6622" spans="2:4" x14ac:dyDescent="0.25">
      <c r="B6622" s="206">
        <v>42191.583333333336</v>
      </c>
      <c r="C6622" s="85">
        <v>6.23</v>
      </c>
    </row>
    <row r="6623" spans="2:4" x14ac:dyDescent="0.25">
      <c r="B6623" s="206">
        <v>42191.666666666664</v>
      </c>
      <c r="C6623" s="85">
        <v>6.23</v>
      </c>
    </row>
    <row r="6624" spans="2:4" x14ac:dyDescent="0.25">
      <c r="B6624" s="206">
        <v>42191.75</v>
      </c>
      <c r="C6624" s="85">
        <v>6.23</v>
      </c>
    </row>
    <row r="6625" spans="2:3" x14ac:dyDescent="0.25">
      <c r="B6625" s="206">
        <v>42191.833333333336</v>
      </c>
      <c r="C6625" s="85">
        <v>6.23</v>
      </c>
    </row>
    <row r="6626" spans="2:3" x14ac:dyDescent="0.25">
      <c r="B6626" s="206">
        <v>42191.916666666664</v>
      </c>
      <c r="C6626" s="85">
        <v>6.22</v>
      </c>
    </row>
    <row r="6627" spans="2:3" x14ac:dyDescent="0.25">
      <c r="B6627" s="206">
        <v>42192</v>
      </c>
      <c r="C6627" s="85">
        <v>6.22</v>
      </c>
    </row>
    <row r="6628" spans="2:3" x14ac:dyDescent="0.25">
      <c r="B6628" s="206">
        <v>42192.083333333336</v>
      </c>
      <c r="C6628" s="85">
        <v>6.22</v>
      </c>
    </row>
    <row r="6629" spans="2:3" x14ac:dyDescent="0.25">
      <c r="B6629" s="206">
        <v>42192.166666666664</v>
      </c>
      <c r="C6629" s="85">
        <v>6.22</v>
      </c>
    </row>
    <row r="6630" spans="2:3" x14ac:dyDescent="0.25">
      <c r="B6630" s="206">
        <v>42192.25</v>
      </c>
      <c r="C6630" s="85">
        <v>6.22</v>
      </c>
    </row>
    <row r="6631" spans="2:3" x14ac:dyDescent="0.25">
      <c r="B6631" s="206">
        <v>42192.333333333336</v>
      </c>
      <c r="C6631" s="85">
        <v>6.22</v>
      </c>
    </row>
    <row r="6632" spans="2:3" x14ac:dyDescent="0.25">
      <c r="B6632" s="206">
        <v>42192.416666666664</v>
      </c>
      <c r="C6632" s="85">
        <v>6.22</v>
      </c>
    </row>
    <row r="6633" spans="2:3" x14ac:dyDescent="0.25">
      <c r="B6633" s="206">
        <v>42192.5</v>
      </c>
      <c r="C6633" s="85">
        <v>6.22</v>
      </c>
    </row>
    <row r="6634" spans="2:3" x14ac:dyDescent="0.25">
      <c r="B6634" s="206">
        <v>42192.583333333336</v>
      </c>
      <c r="C6634" s="85">
        <v>6.22</v>
      </c>
    </row>
    <row r="6635" spans="2:3" x14ac:dyDescent="0.25">
      <c r="B6635" s="206">
        <v>42192.666666666664</v>
      </c>
      <c r="C6635" s="85">
        <v>6.22</v>
      </c>
    </row>
    <row r="6636" spans="2:3" x14ac:dyDescent="0.25">
      <c r="B6636" s="206">
        <v>42192.75</v>
      </c>
      <c r="C6636" s="85">
        <v>6.21</v>
      </c>
    </row>
    <row r="6637" spans="2:3" x14ac:dyDescent="0.25">
      <c r="B6637" s="206">
        <v>42192.833333333336</v>
      </c>
      <c r="C6637" s="85">
        <v>6.22</v>
      </c>
    </row>
    <row r="6638" spans="2:3" x14ac:dyDescent="0.25">
      <c r="B6638" s="206">
        <v>42192.916666666664</v>
      </c>
      <c r="C6638" s="85">
        <v>6.22</v>
      </c>
    </row>
    <row r="6639" spans="2:3" x14ac:dyDescent="0.25">
      <c r="B6639" s="206">
        <v>42193</v>
      </c>
      <c r="C6639" s="85">
        <v>6.22</v>
      </c>
    </row>
    <row r="6640" spans="2:3" x14ac:dyDescent="0.25">
      <c r="B6640" s="206">
        <v>42193.083333333336</v>
      </c>
      <c r="C6640" s="85">
        <v>6.22</v>
      </c>
    </row>
    <row r="6641" spans="2:3" x14ac:dyDescent="0.25">
      <c r="B6641" s="206">
        <v>42193.166666666664</v>
      </c>
      <c r="C6641" s="85">
        <v>6.22</v>
      </c>
    </row>
    <row r="6642" spans="2:3" x14ac:dyDescent="0.25">
      <c r="B6642" s="206">
        <v>42193.25</v>
      </c>
      <c r="C6642" s="85">
        <v>6.22</v>
      </c>
    </row>
    <row r="6643" spans="2:3" x14ac:dyDescent="0.25">
      <c r="B6643" s="206">
        <v>42193.333333333336</v>
      </c>
      <c r="C6643" s="85">
        <v>6.23</v>
      </c>
    </row>
    <row r="6644" spans="2:3" x14ac:dyDescent="0.25">
      <c r="B6644" s="206">
        <v>42193.416666666664</v>
      </c>
      <c r="C6644" s="85">
        <v>6.22</v>
      </c>
    </row>
    <row r="6645" spans="2:3" x14ac:dyDescent="0.25">
      <c r="B6645" s="206">
        <v>42193.5</v>
      </c>
      <c r="C6645" s="85">
        <v>6.22</v>
      </c>
    </row>
    <row r="6646" spans="2:3" x14ac:dyDescent="0.25">
      <c r="B6646" s="206">
        <v>42193.583333333336</v>
      </c>
      <c r="C6646" s="85">
        <v>6.22</v>
      </c>
    </row>
    <row r="6647" spans="2:3" x14ac:dyDescent="0.25">
      <c r="B6647" s="206">
        <v>42193.666666666664</v>
      </c>
      <c r="C6647" s="85">
        <v>6.22</v>
      </c>
    </row>
    <row r="6648" spans="2:3" x14ac:dyDescent="0.25">
      <c r="B6648" s="206">
        <v>42193.75</v>
      </c>
      <c r="C6648" s="85">
        <v>6.26</v>
      </c>
    </row>
    <row r="6649" spans="2:3" x14ac:dyDescent="0.25">
      <c r="B6649" s="206">
        <v>42193.833333333336</v>
      </c>
      <c r="C6649" s="85">
        <v>6.27</v>
      </c>
    </row>
    <row r="6650" spans="2:3" x14ac:dyDescent="0.25">
      <c r="B6650" s="206">
        <v>42193.916666666664</v>
      </c>
      <c r="C6650" s="85">
        <v>6.27</v>
      </c>
    </row>
    <row r="6651" spans="2:3" x14ac:dyDescent="0.25">
      <c r="B6651" s="206">
        <v>42194</v>
      </c>
      <c r="C6651" s="85">
        <v>6.28</v>
      </c>
    </row>
    <row r="6652" spans="2:3" x14ac:dyDescent="0.25">
      <c r="B6652" s="206">
        <v>42194.083333333336</v>
      </c>
      <c r="C6652" s="85">
        <v>6.29</v>
      </c>
    </row>
    <row r="6653" spans="2:3" x14ac:dyDescent="0.25">
      <c r="B6653" s="206">
        <v>42194.166666666664</v>
      </c>
      <c r="C6653" s="85">
        <v>6.3</v>
      </c>
    </row>
    <row r="6654" spans="2:3" x14ac:dyDescent="0.25">
      <c r="B6654" s="206">
        <v>42194.25</v>
      </c>
      <c r="C6654" s="85">
        <v>6.32</v>
      </c>
    </row>
    <row r="6655" spans="2:3" x14ac:dyDescent="0.25">
      <c r="B6655" s="206">
        <v>42194.333333333336</v>
      </c>
      <c r="C6655" s="85">
        <v>6.33</v>
      </c>
    </row>
    <row r="6656" spans="2:3" x14ac:dyDescent="0.25">
      <c r="B6656" s="206">
        <v>42194.416666666664</v>
      </c>
      <c r="C6656" s="85">
        <v>6.34</v>
      </c>
    </row>
    <row r="6657" spans="2:3" x14ac:dyDescent="0.25">
      <c r="B6657" s="206">
        <v>42194.5</v>
      </c>
      <c r="C6657" s="85">
        <v>6.34</v>
      </c>
    </row>
    <row r="6658" spans="2:3" x14ac:dyDescent="0.25">
      <c r="B6658" s="206">
        <v>42194.583333333336</v>
      </c>
      <c r="C6658" s="85">
        <v>6.33</v>
      </c>
    </row>
    <row r="6659" spans="2:3" x14ac:dyDescent="0.25">
      <c r="B6659" s="206">
        <v>42194.666666666664</v>
      </c>
      <c r="C6659" s="85">
        <v>6.33</v>
      </c>
    </row>
    <row r="6660" spans="2:3" x14ac:dyDescent="0.25">
      <c r="B6660" s="206">
        <v>42194.75</v>
      </c>
      <c r="C6660" s="85">
        <v>6.34</v>
      </c>
    </row>
    <row r="6661" spans="2:3" x14ac:dyDescent="0.25">
      <c r="B6661" s="206">
        <v>42194.833333333336</v>
      </c>
      <c r="C6661" s="85">
        <v>6.34</v>
      </c>
    </row>
    <row r="6662" spans="2:3" x14ac:dyDescent="0.25">
      <c r="B6662" s="206">
        <v>42194.916666666664</v>
      </c>
      <c r="C6662" s="85">
        <v>6.35</v>
      </c>
    </row>
    <row r="6663" spans="2:3" x14ac:dyDescent="0.25">
      <c r="B6663" s="206">
        <v>42195</v>
      </c>
      <c r="C6663" s="85">
        <v>6.35</v>
      </c>
    </row>
    <row r="6664" spans="2:3" x14ac:dyDescent="0.25">
      <c r="B6664" s="206">
        <v>42195.083333333336</v>
      </c>
      <c r="C6664" s="85">
        <v>6.35</v>
      </c>
    </row>
    <row r="6665" spans="2:3" x14ac:dyDescent="0.25">
      <c r="B6665" s="206">
        <v>42195.166666666664</v>
      </c>
      <c r="C6665" s="85">
        <v>6.37</v>
      </c>
    </row>
    <row r="6666" spans="2:3" x14ac:dyDescent="0.25">
      <c r="B6666" s="206">
        <v>42195.25</v>
      </c>
      <c r="C6666" s="85">
        <v>6.38</v>
      </c>
    </row>
    <row r="6667" spans="2:3" x14ac:dyDescent="0.25">
      <c r="B6667" s="206">
        <v>42195.333333333336</v>
      </c>
      <c r="C6667" s="85">
        <v>6.38</v>
      </c>
    </row>
    <row r="6668" spans="2:3" x14ac:dyDescent="0.25">
      <c r="B6668" s="206">
        <v>42195.416666666664</v>
      </c>
      <c r="C6668" s="85">
        <v>6.39</v>
      </c>
    </row>
    <row r="6669" spans="2:3" x14ac:dyDescent="0.25">
      <c r="B6669" s="206">
        <v>42195.5</v>
      </c>
      <c r="C6669" s="85">
        <v>6.37</v>
      </c>
    </row>
    <row r="6670" spans="2:3" x14ac:dyDescent="0.25">
      <c r="B6670" s="206">
        <v>42195.583333333336</v>
      </c>
      <c r="C6670" s="85">
        <v>6.36</v>
      </c>
    </row>
    <row r="6671" spans="2:3" x14ac:dyDescent="0.25">
      <c r="B6671" s="206">
        <v>42195.666666666664</v>
      </c>
      <c r="C6671" s="85">
        <v>6.36</v>
      </c>
    </row>
    <row r="6672" spans="2:3" x14ac:dyDescent="0.25">
      <c r="B6672" s="206">
        <v>42195.75</v>
      </c>
      <c r="C6672" s="85">
        <v>6.34</v>
      </c>
    </row>
    <row r="6673" spans="2:3" x14ac:dyDescent="0.25">
      <c r="B6673" s="206">
        <v>42195.833333333336</v>
      </c>
      <c r="C6673" s="85">
        <v>6.32</v>
      </c>
    </row>
    <row r="6674" spans="2:3" x14ac:dyDescent="0.25">
      <c r="B6674" s="206">
        <v>42195.916666666664</v>
      </c>
      <c r="C6674" s="85">
        <v>6.32</v>
      </c>
    </row>
    <row r="6675" spans="2:3" x14ac:dyDescent="0.25">
      <c r="B6675" s="206">
        <v>42196</v>
      </c>
      <c r="C6675" s="85">
        <v>6.32</v>
      </c>
    </row>
    <row r="6676" spans="2:3" x14ac:dyDescent="0.25">
      <c r="B6676" s="206">
        <v>42196.083333333336</v>
      </c>
      <c r="C6676" s="85">
        <v>6.32</v>
      </c>
    </row>
    <row r="6677" spans="2:3" x14ac:dyDescent="0.25">
      <c r="B6677" s="206">
        <v>42196.166666666664</v>
      </c>
      <c r="C6677" s="85">
        <v>6.32</v>
      </c>
    </row>
    <row r="6678" spans="2:3" x14ac:dyDescent="0.25">
      <c r="B6678" s="206">
        <v>42196.25</v>
      </c>
      <c r="C6678" s="85">
        <v>6.33</v>
      </c>
    </row>
    <row r="6679" spans="2:3" x14ac:dyDescent="0.25">
      <c r="B6679" s="206">
        <v>42196.333333333336</v>
      </c>
      <c r="C6679" s="85">
        <v>6.34</v>
      </c>
    </row>
    <row r="6680" spans="2:3" x14ac:dyDescent="0.25">
      <c r="B6680" s="206">
        <v>42196.416666666664</v>
      </c>
      <c r="C6680" s="85">
        <v>6.34</v>
      </c>
    </row>
    <row r="6681" spans="2:3" x14ac:dyDescent="0.25">
      <c r="B6681" s="206">
        <v>42196.5</v>
      </c>
      <c r="C6681" s="85">
        <v>6.34</v>
      </c>
    </row>
    <row r="6682" spans="2:3" x14ac:dyDescent="0.25">
      <c r="B6682" s="206">
        <v>42196.583333333336</v>
      </c>
      <c r="C6682" s="85">
        <v>6.34</v>
      </c>
    </row>
    <row r="6683" spans="2:3" x14ac:dyDescent="0.25">
      <c r="B6683" s="206">
        <v>42196.666666666664</v>
      </c>
      <c r="C6683" s="85">
        <v>6.34</v>
      </c>
    </row>
    <row r="6684" spans="2:3" x14ac:dyDescent="0.25">
      <c r="B6684" s="206">
        <v>42196.75</v>
      </c>
      <c r="C6684" s="85">
        <v>6.33</v>
      </c>
    </row>
    <row r="6685" spans="2:3" x14ac:dyDescent="0.25">
      <c r="B6685" s="206">
        <v>42196.833333333336</v>
      </c>
      <c r="C6685" s="85">
        <v>6.33</v>
      </c>
    </row>
    <row r="6686" spans="2:3" x14ac:dyDescent="0.25">
      <c r="B6686" s="206">
        <v>42196.916666666664</v>
      </c>
      <c r="C6686" s="85">
        <v>6.33</v>
      </c>
    </row>
    <row r="6687" spans="2:3" x14ac:dyDescent="0.25">
      <c r="B6687" s="206">
        <v>42197</v>
      </c>
      <c r="C6687" s="85">
        <v>6.33</v>
      </c>
    </row>
    <row r="6688" spans="2:3" x14ac:dyDescent="0.25">
      <c r="B6688" s="206">
        <v>42197.083333333336</v>
      </c>
      <c r="C6688" s="85">
        <v>6.33</v>
      </c>
    </row>
    <row r="6689" spans="2:3" x14ac:dyDescent="0.25">
      <c r="B6689" s="206">
        <v>42197.166666666664</v>
      </c>
      <c r="C6689" s="85">
        <v>6.34</v>
      </c>
    </row>
    <row r="6690" spans="2:3" x14ac:dyDescent="0.25">
      <c r="B6690" s="206">
        <v>42197.25</v>
      </c>
      <c r="C6690" s="85">
        <v>6.34</v>
      </c>
    </row>
    <row r="6691" spans="2:3" x14ac:dyDescent="0.25">
      <c r="B6691" s="206">
        <v>42197.333333333336</v>
      </c>
      <c r="C6691" s="85">
        <v>6.35</v>
      </c>
    </row>
    <row r="6692" spans="2:3" x14ac:dyDescent="0.25">
      <c r="B6692" s="206">
        <v>42197.416666666664</v>
      </c>
      <c r="C6692" s="85">
        <v>6.35</v>
      </c>
    </row>
    <row r="6693" spans="2:3" x14ac:dyDescent="0.25">
      <c r="B6693" s="206">
        <v>42197.5</v>
      </c>
      <c r="C6693" s="85">
        <v>6.34</v>
      </c>
    </row>
    <row r="6694" spans="2:3" x14ac:dyDescent="0.25">
      <c r="B6694" s="206">
        <v>42197.583333333336</v>
      </c>
      <c r="C6694" s="85">
        <v>6.34</v>
      </c>
    </row>
    <row r="6695" spans="2:3" x14ac:dyDescent="0.25">
      <c r="B6695" s="206">
        <v>42197.666666666664</v>
      </c>
      <c r="C6695" s="85">
        <v>6.34</v>
      </c>
    </row>
    <row r="6696" spans="2:3" x14ac:dyDescent="0.25">
      <c r="B6696" s="206">
        <v>42197.75</v>
      </c>
      <c r="C6696" s="85">
        <v>6.34</v>
      </c>
    </row>
    <row r="6697" spans="2:3" x14ac:dyDescent="0.25">
      <c r="B6697" s="206">
        <v>42197.833333333336</v>
      </c>
      <c r="C6697" s="85">
        <v>6.33</v>
      </c>
    </row>
    <row r="6698" spans="2:3" x14ac:dyDescent="0.25">
      <c r="B6698" s="206">
        <v>42197.916666666664</v>
      </c>
      <c r="C6698" s="85">
        <v>6.33</v>
      </c>
    </row>
    <row r="6699" spans="2:3" x14ac:dyDescent="0.25">
      <c r="B6699" s="206">
        <v>42198</v>
      </c>
      <c r="C6699" s="85">
        <v>6.33</v>
      </c>
    </row>
    <row r="6700" spans="2:3" x14ac:dyDescent="0.25">
      <c r="B6700" s="206">
        <v>42198.083333333336</v>
      </c>
      <c r="C6700" s="85">
        <v>6.34</v>
      </c>
    </row>
    <row r="6701" spans="2:3" x14ac:dyDescent="0.25">
      <c r="B6701" s="206">
        <v>42198.166666666664</v>
      </c>
      <c r="C6701" s="85">
        <v>6.34</v>
      </c>
    </row>
    <row r="6702" spans="2:3" x14ac:dyDescent="0.25">
      <c r="B6702" s="206">
        <v>42198.25</v>
      </c>
      <c r="C6702" s="85">
        <v>6.34</v>
      </c>
    </row>
    <row r="6703" spans="2:3" x14ac:dyDescent="0.25">
      <c r="B6703" s="206">
        <v>42198.333333333336</v>
      </c>
      <c r="C6703" s="85">
        <v>6.34</v>
      </c>
    </row>
    <row r="6704" spans="2:3" x14ac:dyDescent="0.25">
      <c r="B6704" s="206">
        <v>42198.416666666664</v>
      </c>
      <c r="C6704" s="85">
        <v>6.35</v>
      </c>
    </row>
    <row r="6705" spans="2:3" x14ac:dyDescent="0.25">
      <c r="B6705" s="206">
        <v>42198.5</v>
      </c>
      <c r="C6705" s="85">
        <v>6.34</v>
      </c>
    </row>
    <row r="6706" spans="2:3" x14ac:dyDescent="0.25">
      <c r="B6706" s="206">
        <v>42198.583333333336</v>
      </c>
      <c r="C6706" s="85">
        <v>6.34</v>
      </c>
    </row>
    <row r="6707" spans="2:3" x14ac:dyDescent="0.25">
      <c r="B6707" s="206">
        <v>42198.666666666664</v>
      </c>
      <c r="C6707" s="85">
        <v>6.35</v>
      </c>
    </row>
    <row r="6708" spans="2:3" x14ac:dyDescent="0.25">
      <c r="B6708" s="206">
        <v>42198.75</v>
      </c>
      <c r="C6708" s="85">
        <v>6.34</v>
      </c>
    </row>
    <row r="6709" spans="2:3" x14ac:dyDescent="0.25">
      <c r="B6709" s="206">
        <v>42198.833333333336</v>
      </c>
      <c r="C6709" s="85">
        <v>6.34</v>
      </c>
    </row>
    <row r="6710" spans="2:3" x14ac:dyDescent="0.25">
      <c r="B6710" s="206">
        <v>42198.916666666664</v>
      </c>
      <c r="C6710" s="85">
        <v>6.34</v>
      </c>
    </row>
    <row r="6711" spans="2:3" x14ac:dyDescent="0.25">
      <c r="B6711" s="206">
        <v>42199</v>
      </c>
      <c r="C6711" s="85">
        <v>6.34</v>
      </c>
    </row>
    <row r="6712" spans="2:3" x14ac:dyDescent="0.25">
      <c r="B6712" s="206">
        <v>42199.083333333336</v>
      </c>
      <c r="C6712" s="85">
        <v>6.34</v>
      </c>
    </row>
    <row r="6713" spans="2:3" x14ac:dyDescent="0.25">
      <c r="B6713" s="206">
        <v>42199.166666666664</v>
      </c>
      <c r="C6713" s="85">
        <v>6.35</v>
      </c>
    </row>
    <row r="6714" spans="2:3" x14ac:dyDescent="0.25">
      <c r="B6714" s="206">
        <v>42199.25</v>
      </c>
      <c r="C6714" s="85">
        <v>6.35</v>
      </c>
    </row>
    <row r="6715" spans="2:3" x14ac:dyDescent="0.25">
      <c r="B6715" s="206">
        <v>42199.333333333336</v>
      </c>
      <c r="C6715" s="85">
        <v>6.36</v>
      </c>
    </row>
    <row r="6716" spans="2:3" x14ac:dyDescent="0.25">
      <c r="B6716" s="206">
        <v>42199.416666666664</v>
      </c>
      <c r="C6716" s="85">
        <v>6.36</v>
      </c>
    </row>
    <row r="6717" spans="2:3" x14ac:dyDescent="0.25">
      <c r="B6717" s="206">
        <v>42199.5</v>
      </c>
      <c r="C6717" s="85">
        <v>6.36</v>
      </c>
    </row>
    <row r="6718" spans="2:3" x14ac:dyDescent="0.25">
      <c r="B6718" s="206">
        <v>42199.583333333336</v>
      </c>
      <c r="C6718" s="85">
        <v>6.36</v>
      </c>
    </row>
    <row r="6719" spans="2:3" x14ac:dyDescent="0.25">
      <c r="B6719" s="206">
        <v>42199.666666666664</v>
      </c>
      <c r="C6719" s="85">
        <v>6.36</v>
      </c>
    </row>
    <row r="6720" spans="2:3" x14ac:dyDescent="0.25">
      <c r="B6720" s="206">
        <v>42199.75</v>
      </c>
      <c r="C6720" s="85">
        <v>6.36</v>
      </c>
    </row>
    <row r="6721" spans="2:3" x14ac:dyDescent="0.25">
      <c r="B6721" s="206">
        <v>42199.833333333336</v>
      </c>
      <c r="C6721" s="85">
        <v>6.35</v>
      </c>
    </row>
    <row r="6722" spans="2:3" x14ac:dyDescent="0.25">
      <c r="B6722" s="206">
        <v>42199.916666666664</v>
      </c>
      <c r="C6722" s="85">
        <v>6.35</v>
      </c>
    </row>
    <row r="6723" spans="2:3" x14ac:dyDescent="0.25">
      <c r="B6723" s="206">
        <v>42200</v>
      </c>
      <c r="C6723" s="85">
        <v>6.35</v>
      </c>
    </row>
    <row r="6724" spans="2:3" x14ac:dyDescent="0.25">
      <c r="B6724" s="206">
        <v>42200.083333333336</v>
      </c>
      <c r="C6724" s="85">
        <v>6.35</v>
      </c>
    </row>
    <row r="6725" spans="2:3" x14ac:dyDescent="0.25">
      <c r="B6725" s="206">
        <v>42200.166666666664</v>
      </c>
      <c r="C6725" s="85">
        <v>6.35</v>
      </c>
    </row>
    <row r="6726" spans="2:3" x14ac:dyDescent="0.25">
      <c r="B6726" s="206">
        <v>42200.25</v>
      </c>
      <c r="C6726" s="85">
        <v>6.36</v>
      </c>
    </row>
    <row r="6727" spans="2:3" x14ac:dyDescent="0.25">
      <c r="B6727" s="206">
        <v>42200.333333333336</v>
      </c>
      <c r="C6727" s="85">
        <v>6.36</v>
      </c>
    </row>
    <row r="6728" spans="2:3" x14ac:dyDescent="0.25">
      <c r="B6728" s="206">
        <v>42200.416666666664</v>
      </c>
      <c r="C6728" s="85">
        <v>6.37</v>
      </c>
    </row>
    <row r="6729" spans="2:3" x14ac:dyDescent="0.25">
      <c r="B6729" s="206">
        <v>42200.5</v>
      </c>
      <c r="C6729" s="85">
        <v>6.37</v>
      </c>
    </row>
    <row r="6730" spans="2:3" x14ac:dyDescent="0.25">
      <c r="B6730" s="206">
        <v>42200.583333333336</v>
      </c>
      <c r="C6730" s="85">
        <v>6.37</v>
      </c>
    </row>
    <row r="6731" spans="2:3" x14ac:dyDescent="0.25">
      <c r="B6731" s="206">
        <v>42200.666666666664</v>
      </c>
      <c r="C6731" s="85">
        <v>6.37</v>
      </c>
    </row>
    <row r="6732" spans="2:3" x14ac:dyDescent="0.25">
      <c r="B6732" s="206">
        <v>42200.75</v>
      </c>
      <c r="C6732" s="85">
        <v>6.37</v>
      </c>
    </row>
    <row r="6733" spans="2:3" x14ac:dyDescent="0.25">
      <c r="B6733" s="206">
        <v>42200.833333333336</v>
      </c>
      <c r="C6733" s="85">
        <v>6.37</v>
      </c>
    </row>
    <row r="6734" spans="2:3" x14ac:dyDescent="0.25">
      <c r="B6734" s="206">
        <v>42200.916666666664</v>
      </c>
      <c r="C6734" s="85">
        <v>6.37</v>
      </c>
    </row>
    <row r="6735" spans="2:3" x14ac:dyDescent="0.25">
      <c r="B6735" s="206">
        <v>42201</v>
      </c>
      <c r="C6735" s="85">
        <v>6.37</v>
      </c>
    </row>
    <row r="6736" spans="2:3" x14ac:dyDescent="0.25">
      <c r="B6736" s="206">
        <v>42201.083333333336</v>
      </c>
      <c r="C6736" s="85">
        <v>6.37</v>
      </c>
    </row>
    <row r="6737" spans="2:5" x14ac:dyDescent="0.25">
      <c r="B6737" s="206">
        <v>42201.166666666664</v>
      </c>
      <c r="C6737" s="85">
        <v>6.37</v>
      </c>
    </row>
    <row r="6738" spans="2:5" x14ac:dyDescent="0.25">
      <c r="B6738" s="206">
        <v>42201.25</v>
      </c>
      <c r="C6738" s="85">
        <v>6.38</v>
      </c>
    </row>
    <row r="6739" spans="2:5" x14ac:dyDescent="0.25">
      <c r="B6739" s="206">
        <v>42201.333333333336</v>
      </c>
      <c r="C6739" s="85">
        <v>6.4</v>
      </c>
    </row>
    <row r="6740" spans="2:5" x14ac:dyDescent="0.25">
      <c r="B6740" s="206">
        <v>42201.416666666664</v>
      </c>
      <c r="C6740" s="85">
        <v>6.45</v>
      </c>
    </row>
    <row r="6741" spans="2:5" x14ac:dyDescent="0.25">
      <c r="B6741" s="206">
        <v>42201.5</v>
      </c>
      <c r="C6741" s="85">
        <v>6.45</v>
      </c>
    </row>
    <row r="6742" spans="2:5" x14ac:dyDescent="0.25">
      <c r="B6742" s="206">
        <v>42201.583333333336</v>
      </c>
      <c r="C6742" s="85">
        <v>6.47</v>
      </c>
      <c r="E6742" s="76">
        <v>6.47</v>
      </c>
    </row>
    <row r="6743" spans="2:5" x14ac:dyDescent="0.25">
      <c r="B6743" s="206">
        <v>42201.666666666664</v>
      </c>
      <c r="C6743" s="85">
        <v>6.47</v>
      </c>
    </row>
    <row r="6744" spans="2:5" x14ac:dyDescent="0.25">
      <c r="B6744" s="206">
        <v>42201.75</v>
      </c>
      <c r="C6744" s="85">
        <v>6.35</v>
      </c>
      <c r="D6744" s="76">
        <v>6.35</v>
      </c>
    </row>
    <row r="6745" spans="2:5" x14ac:dyDescent="0.25">
      <c r="B6745" s="206">
        <v>42201.833333333336</v>
      </c>
      <c r="C6745" s="85">
        <v>6.4</v>
      </c>
    </row>
    <row r="6746" spans="2:5" x14ac:dyDescent="0.25">
      <c r="B6746" s="206">
        <v>42201.916666666664</v>
      </c>
      <c r="C6746" s="85">
        <v>6.42</v>
      </c>
    </row>
    <row r="6747" spans="2:5" x14ac:dyDescent="0.25">
      <c r="B6747" s="206">
        <v>42202</v>
      </c>
      <c r="C6747" s="85">
        <v>6.42</v>
      </c>
    </row>
    <row r="6748" spans="2:5" x14ac:dyDescent="0.25">
      <c r="B6748" s="206">
        <v>42202.083333333336</v>
      </c>
      <c r="C6748" s="85">
        <v>6.43</v>
      </c>
    </row>
    <row r="6749" spans="2:5" x14ac:dyDescent="0.25">
      <c r="B6749" s="206">
        <v>42202.166666666664</v>
      </c>
      <c r="C6749" s="85">
        <v>6.43</v>
      </c>
    </row>
    <row r="6750" spans="2:5" x14ac:dyDescent="0.25">
      <c r="B6750" s="206">
        <v>42202.25</v>
      </c>
      <c r="C6750" s="85">
        <v>6.45</v>
      </c>
    </row>
    <row r="6751" spans="2:5" x14ac:dyDescent="0.25">
      <c r="B6751" s="206">
        <v>42202.333333333336</v>
      </c>
      <c r="C6751" s="85">
        <v>6.45</v>
      </c>
    </row>
    <row r="6752" spans="2:5" x14ac:dyDescent="0.25">
      <c r="B6752" s="206">
        <v>42202.416666666664</v>
      </c>
      <c r="C6752" s="85">
        <v>6.46</v>
      </c>
    </row>
    <row r="6753" spans="2:3" x14ac:dyDescent="0.25">
      <c r="B6753" s="206">
        <v>42202.5</v>
      </c>
      <c r="C6753" s="85">
        <v>6.46</v>
      </c>
    </row>
    <row r="6754" spans="2:3" x14ac:dyDescent="0.25">
      <c r="B6754" s="206">
        <v>42202.583333333336</v>
      </c>
      <c r="C6754" s="85">
        <v>6.44</v>
      </c>
    </row>
    <row r="6755" spans="2:3" x14ac:dyDescent="0.25">
      <c r="B6755" s="206">
        <v>42202.666666666664</v>
      </c>
      <c r="C6755" s="85">
        <v>6.44</v>
      </c>
    </row>
    <row r="6756" spans="2:3" x14ac:dyDescent="0.25">
      <c r="B6756" s="206">
        <v>42202.75</v>
      </c>
      <c r="C6756" s="85">
        <v>6.44</v>
      </c>
    </row>
    <row r="6757" spans="2:3" x14ac:dyDescent="0.25">
      <c r="B6757" s="206">
        <v>42202.833333333336</v>
      </c>
      <c r="C6757" s="85">
        <v>6.44</v>
      </c>
    </row>
    <row r="6758" spans="2:3" x14ac:dyDescent="0.25">
      <c r="B6758" s="206">
        <v>42202.916666666664</v>
      </c>
      <c r="C6758" s="85">
        <v>6.44</v>
      </c>
    </row>
    <row r="6759" spans="2:3" x14ac:dyDescent="0.25">
      <c r="B6759" s="206">
        <v>42203</v>
      </c>
      <c r="C6759" s="85">
        <v>6.44</v>
      </c>
    </row>
    <row r="6760" spans="2:3" x14ac:dyDescent="0.25">
      <c r="B6760" s="206">
        <v>42203.083333333336</v>
      </c>
      <c r="C6760" s="85">
        <v>6.44</v>
      </c>
    </row>
    <row r="6761" spans="2:3" x14ac:dyDescent="0.25">
      <c r="B6761" s="206">
        <v>42203.166666666664</v>
      </c>
      <c r="C6761" s="85">
        <v>6.45</v>
      </c>
    </row>
    <row r="6762" spans="2:3" x14ac:dyDescent="0.25">
      <c r="B6762" s="206">
        <v>42203.25</v>
      </c>
      <c r="C6762" s="85">
        <v>6.45</v>
      </c>
    </row>
    <row r="6763" spans="2:3" x14ac:dyDescent="0.25">
      <c r="B6763" s="206">
        <v>42203.333333333336</v>
      </c>
      <c r="C6763" s="85">
        <v>6.45</v>
      </c>
    </row>
    <row r="6764" spans="2:3" x14ac:dyDescent="0.25">
      <c r="B6764" s="206">
        <v>42203.416666666664</v>
      </c>
      <c r="C6764" s="85">
        <v>6.46</v>
      </c>
    </row>
    <row r="6765" spans="2:3" x14ac:dyDescent="0.25">
      <c r="B6765" s="206">
        <v>42203.5</v>
      </c>
      <c r="C6765" s="85">
        <v>6.46</v>
      </c>
    </row>
    <row r="6766" spans="2:3" x14ac:dyDescent="0.25">
      <c r="B6766" s="206">
        <v>42203.583333333336</v>
      </c>
      <c r="C6766" s="85">
        <v>6.45</v>
      </c>
    </row>
    <row r="6767" spans="2:3" x14ac:dyDescent="0.25">
      <c r="B6767" s="206">
        <v>42203.666666666664</v>
      </c>
      <c r="C6767" s="85">
        <v>6.44</v>
      </c>
    </row>
    <row r="6768" spans="2:3" x14ac:dyDescent="0.25">
      <c r="B6768" s="206">
        <v>42203.75</v>
      </c>
      <c r="C6768" s="85">
        <v>6.44</v>
      </c>
    </row>
    <row r="6769" spans="2:3" x14ac:dyDescent="0.25">
      <c r="B6769" s="206">
        <v>42203.833333333336</v>
      </c>
      <c r="C6769" s="85">
        <v>6.44</v>
      </c>
    </row>
    <row r="6770" spans="2:3" x14ac:dyDescent="0.25">
      <c r="B6770" s="206">
        <v>42203.916666666664</v>
      </c>
      <c r="C6770" s="85">
        <v>6.45</v>
      </c>
    </row>
    <row r="6771" spans="2:3" x14ac:dyDescent="0.25">
      <c r="B6771" s="206">
        <v>42204</v>
      </c>
      <c r="C6771" s="85">
        <v>6.45</v>
      </c>
    </row>
    <row r="6772" spans="2:3" x14ac:dyDescent="0.25">
      <c r="B6772" s="206">
        <v>42204.083333333336</v>
      </c>
      <c r="C6772" s="85">
        <v>6.45</v>
      </c>
    </row>
    <row r="6773" spans="2:3" x14ac:dyDescent="0.25">
      <c r="B6773" s="206">
        <v>42204.166666666664</v>
      </c>
      <c r="C6773" s="85">
        <v>6.45</v>
      </c>
    </row>
    <row r="6774" spans="2:3" x14ac:dyDescent="0.25">
      <c r="B6774" s="206">
        <v>42204.25</v>
      </c>
      <c r="C6774" s="85">
        <v>6.46</v>
      </c>
    </row>
    <row r="6775" spans="2:3" x14ac:dyDescent="0.25">
      <c r="B6775" s="206">
        <v>42204.333333333336</v>
      </c>
      <c r="C6775" s="85">
        <v>6.46</v>
      </c>
    </row>
    <row r="6776" spans="2:3" x14ac:dyDescent="0.25">
      <c r="B6776" s="206">
        <v>42204.416666666664</v>
      </c>
      <c r="C6776" s="85">
        <v>6.47</v>
      </c>
    </row>
    <row r="6777" spans="2:3" x14ac:dyDescent="0.25">
      <c r="B6777" s="206">
        <v>42204.5</v>
      </c>
      <c r="C6777" s="85">
        <v>6.47</v>
      </c>
    </row>
    <row r="6778" spans="2:3" x14ac:dyDescent="0.25">
      <c r="B6778" s="206">
        <v>42204.583333333336</v>
      </c>
      <c r="C6778" s="85">
        <v>6.45</v>
      </c>
    </row>
    <row r="6779" spans="2:3" x14ac:dyDescent="0.25">
      <c r="B6779" s="206">
        <v>42204.666666666664</v>
      </c>
      <c r="C6779" s="85">
        <v>6.45</v>
      </c>
    </row>
    <row r="6780" spans="2:3" x14ac:dyDescent="0.25">
      <c r="B6780" s="206">
        <v>42204.75</v>
      </c>
      <c r="C6780" s="85">
        <v>6.44</v>
      </c>
    </row>
    <row r="6781" spans="2:3" x14ac:dyDescent="0.25">
      <c r="B6781" s="206">
        <v>42204.833333333336</v>
      </c>
      <c r="C6781" s="85">
        <v>6.44</v>
      </c>
    </row>
    <row r="6782" spans="2:3" x14ac:dyDescent="0.25">
      <c r="B6782" s="206">
        <v>42204.916666666664</v>
      </c>
      <c r="C6782" s="85">
        <v>6.44</v>
      </c>
    </row>
    <row r="6783" spans="2:3" x14ac:dyDescent="0.25">
      <c r="B6783" s="206">
        <v>42205</v>
      </c>
      <c r="C6783" s="85">
        <v>6.45</v>
      </c>
    </row>
    <row r="6784" spans="2:3" x14ac:dyDescent="0.25">
      <c r="B6784" s="206">
        <v>42205.083333333336</v>
      </c>
      <c r="C6784" s="85">
        <v>6.45</v>
      </c>
    </row>
    <row r="6785" spans="2:3" x14ac:dyDescent="0.25">
      <c r="B6785" s="206">
        <v>42205.166666666664</v>
      </c>
      <c r="C6785" s="85">
        <v>6.46</v>
      </c>
    </row>
    <row r="6786" spans="2:3" x14ac:dyDescent="0.25">
      <c r="B6786" s="206">
        <v>42205.25</v>
      </c>
      <c r="C6786" s="85">
        <v>6.46</v>
      </c>
    </row>
    <row r="6787" spans="2:3" x14ac:dyDescent="0.25">
      <c r="B6787" s="206">
        <v>42205.333333333336</v>
      </c>
      <c r="C6787" s="85">
        <v>6.43</v>
      </c>
    </row>
    <row r="6788" spans="2:3" x14ac:dyDescent="0.25">
      <c r="B6788" s="206">
        <v>42205.416666666664</v>
      </c>
      <c r="C6788" s="85">
        <v>6.44</v>
      </c>
    </row>
    <row r="6789" spans="2:3" x14ac:dyDescent="0.25">
      <c r="B6789" s="206">
        <v>42205.5</v>
      </c>
      <c r="C6789" s="85">
        <v>6.44</v>
      </c>
    </row>
    <row r="6790" spans="2:3" x14ac:dyDescent="0.25">
      <c r="B6790" s="206">
        <v>42205.583333333336</v>
      </c>
      <c r="C6790" s="85">
        <v>6.47</v>
      </c>
    </row>
    <row r="6791" spans="2:3" x14ac:dyDescent="0.25">
      <c r="B6791" s="206">
        <v>42205.666666666664</v>
      </c>
      <c r="C6791" s="85">
        <v>6.47</v>
      </c>
    </row>
    <row r="6792" spans="2:3" x14ac:dyDescent="0.25">
      <c r="B6792" s="206">
        <v>42205.75</v>
      </c>
      <c r="C6792" s="85">
        <v>6.47</v>
      </c>
    </row>
    <row r="6793" spans="2:3" x14ac:dyDescent="0.25">
      <c r="B6793" s="206">
        <v>42205.833333333336</v>
      </c>
      <c r="C6793" s="85">
        <v>6.47</v>
      </c>
    </row>
    <row r="6794" spans="2:3" x14ac:dyDescent="0.25">
      <c r="B6794" s="206">
        <v>42205.916666666664</v>
      </c>
      <c r="C6794" s="85">
        <v>6.5</v>
      </c>
    </row>
    <row r="6795" spans="2:3" x14ac:dyDescent="0.25">
      <c r="B6795" s="206">
        <v>42206</v>
      </c>
      <c r="C6795" s="85">
        <v>6.43</v>
      </c>
    </row>
    <row r="6796" spans="2:3" x14ac:dyDescent="0.25">
      <c r="B6796" s="206">
        <v>42206.083333333336</v>
      </c>
      <c r="C6796" s="85">
        <v>6.54</v>
      </c>
    </row>
    <row r="6797" spans="2:3" x14ac:dyDescent="0.25">
      <c r="B6797" s="206">
        <v>42206.166666666664</v>
      </c>
      <c r="C6797" s="85">
        <v>6.56</v>
      </c>
    </row>
    <row r="6798" spans="2:3" x14ac:dyDescent="0.25">
      <c r="B6798" s="206">
        <v>42206.25</v>
      </c>
      <c r="C6798" s="85">
        <v>6.59</v>
      </c>
    </row>
    <row r="6799" spans="2:3" x14ac:dyDescent="0.25">
      <c r="B6799" s="206">
        <v>42206.333333333336</v>
      </c>
      <c r="C6799" s="85">
        <v>6.64</v>
      </c>
    </row>
    <row r="6800" spans="2:3" x14ac:dyDescent="0.25">
      <c r="B6800" s="206">
        <v>42206.416666666664</v>
      </c>
      <c r="C6800" s="85">
        <v>6.64</v>
      </c>
    </row>
    <row r="6801" spans="2:5" x14ac:dyDescent="0.25">
      <c r="B6801" s="206">
        <v>42206.5</v>
      </c>
      <c r="C6801" s="85">
        <v>6.65</v>
      </c>
      <c r="E6801" s="76">
        <v>6.65</v>
      </c>
    </row>
    <row r="6802" spans="2:5" x14ac:dyDescent="0.25">
      <c r="B6802" s="206">
        <v>42206.583333333336</v>
      </c>
      <c r="C6802" s="85">
        <v>6.65</v>
      </c>
    </row>
    <row r="6803" spans="2:5" x14ac:dyDescent="0.25">
      <c r="B6803" s="206">
        <v>42206.666666666664</v>
      </c>
      <c r="C6803" s="85">
        <v>6.63</v>
      </c>
    </row>
    <row r="6804" spans="2:5" x14ac:dyDescent="0.25">
      <c r="B6804" s="206">
        <v>42206.75</v>
      </c>
      <c r="C6804" s="85">
        <v>6.63</v>
      </c>
    </row>
    <row r="6805" spans="2:5" x14ac:dyDescent="0.25">
      <c r="B6805" s="206">
        <v>42206.833333333336</v>
      </c>
      <c r="C6805" s="85">
        <v>6.65</v>
      </c>
    </row>
    <row r="6806" spans="2:5" x14ac:dyDescent="0.25">
      <c r="B6806" s="206">
        <v>42206.916666666664</v>
      </c>
      <c r="C6806" s="85">
        <v>6.61</v>
      </c>
    </row>
    <row r="6807" spans="2:5" x14ac:dyDescent="0.25">
      <c r="B6807" s="206">
        <v>42207</v>
      </c>
      <c r="C6807" s="85">
        <v>6.57</v>
      </c>
    </row>
    <row r="6808" spans="2:5" x14ac:dyDescent="0.25">
      <c r="B6808" s="206">
        <v>42207.083333333336</v>
      </c>
      <c r="C6808" s="85">
        <v>6.55</v>
      </c>
    </row>
    <row r="6809" spans="2:5" x14ac:dyDescent="0.25">
      <c r="B6809" s="206">
        <v>42207.166666666664</v>
      </c>
      <c r="C6809" s="85">
        <v>6.55</v>
      </c>
    </row>
    <row r="6810" spans="2:5" x14ac:dyDescent="0.25">
      <c r="B6810" s="206">
        <v>42207.25</v>
      </c>
      <c r="C6810" s="85">
        <v>6.55</v>
      </c>
    </row>
    <row r="6811" spans="2:5" x14ac:dyDescent="0.25">
      <c r="B6811" s="206">
        <v>42207.333333333336</v>
      </c>
      <c r="C6811" s="85">
        <v>6.56</v>
      </c>
    </row>
    <row r="6812" spans="2:5" x14ac:dyDescent="0.25">
      <c r="B6812" s="206">
        <v>42207.416666666664</v>
      </c>
      <c r="C6812" s="85">
        <v>6.56</v>
      </c>
    </row>
    <row r="6813" spans="2:5" x14ac:dyDescent="0.25">
      <c r="B6813" s="206">
        <v>42207.5</v>
      </c>
      <c r="C6813" s="85">
        <v>6.56</v>
      </c>
    </row>
    <row r="6814" spans="2:5" x14ac:dyDescent="0.25">
      <c r="B6814" s="206">
        <v>42207.583333333336</v>
      </c>
      <c r="C6814" s="85">
        <v>6.56</v>
      </c>
    </row>
    <row r="6815" spans="2:5" x14ac:dyDescent="0.25">
      <c r="B6815" s="206">
        <v>42207.666666666664</v>
      </c>
      <c r="C6815" s="85">
        <v>6.56</v>
      </c>
    </row>
    <row r="6816" spans="2:5" x14ac:dyDescent="0.25">
      <c r="B6816" s="206">
        <v>42207.75</v>
      </c>
      <c r="C6816" s="85">
        <v>6.55</v>
      </c>
    </row>
    <row r="6817" spans="2:3" x14ac:dyDescent="0.25">
      <c r="B6817" s="206">
        <v>42207.833333333336</v>
      </c>
      <c r="C6817" s="85">
        <v>6.54</v>
      </c>
    </row>
    <row r="6818" spans="2:3" x14ac:dyDescent="0.25">
      <c r="B6818" s="206">
        <v>42207.916666666664</v>
      </c>
      <c r="C6818" s="85">
        <v>6.53</v>
      </c>
    </row>
    <row r="6819" spans="2:3" x14ac:dyDescent="0.25">
      <c r="B6819" s="206">
        <v>42208</v>
      </c>
      <c r="C6819" s="85">
        <v>6.52</v>
      </c>
    </row>
    <row r="6820" spans="2:3" x14ac:dyDescent="0.25">
      <c r="B6820" s="206">
        <v>42208.083333333336</v>
      </c>
      <c r="C6820" s="85">
        <v>6.52</v>
      </c>
    </row>
    <row r="6821" spans="2:3" x14ac:dyDescent="0.25">
      <c r="B6821" s="206">
        <v>42208.166666666664</v>
      </c>
      <c r="C6821" s="85">
        <v>6.52</v>
      </c>
    </row>
    <row r="6822" spans="2:3" x14ac:dyDescent="0.25">
      <c r="B6822" s="206">
        <v>42208.25</v>
      </c>
      <c r="C6822" s="85">
        <v>6.53</v>
      </c>
    </row>
    <row r="6823" spans="2:3" x14ac:dyDescent="0.25">
      <c r="B6823" s="206">
        <v>42208.333333333336</v>
      </c>
      <c r="C6823" s="85">
        <v>6.53</v>
      </c>
    </row>
    <row r="6824" spans="2:3" x14ac:dyDescent="0.25">
      <c r="B6824" s="206">
        <v>42208.416666666664</v>
      </c>
      <c r="C6824" s="85">
        <v>6.53</v>
      </c>
    </row>
    <row r="6825" spans="2:3" x14ac:dyDescent="0.25">
      <c r="B6825" s="206">
        <v>42208.5</v>
      </c>
      <c r="C6825" s="85">
        <v>6.49</v>
      </c>
    </row>
    <row r="6826" spans="2:3" x14ac:dyDescent="0.25">
      <c r="B6826" s="206">
        <v>42208.583333333336</v>
      </c>
      <c r="C6826" s="85">
        <v>6.51</v>
      </c>
    </row>
    <row r="6827" spans="2:3" x14ac:dyDescent="0.25">
      <c r="B6827" s="206">
        <v>42208.666666666664</v>
      </c>
      <c r="C6827" s="85">
        <v>6.51</v>
      </c>
    </row>
    <row r="6828" spans="2:3" x14ac:dyDescent="0.25">
      <c r="B6828" s="206">
        <v>42208.75</v>
      </c>
      <c r="C6828" s="85">
        <v>6.51</v>
      </c>
    </row>
    <row r="6829" spans="2:3" x14ac:dyDescent="0.25">
      <c r="B6829" s="206">
        <v>42208.833333333336</v>
      </c>
      <c r="C6829" s="85">
        <v>6.51</v>
      </c>
    </row>
    <row r="6830" spans="2:3" x14ac:dyDescent="0.25">
      <c r="B6830" s="206">
        <v>42208.916666666664</v>
      </c>
      <c r="C6830" s="85">
        <v>6.5</v>
      </c>
    </row>
    <row r="6831" spans="2:3" x14ac:dyDescent="0.25">
      <c r="B6831" s="206">
        <v>42209</v>
      </c>
      <c r="C6831" s="85">
        <v>6.5</v>
      </c>
    </row>
    <row r="6832" spans="2:3" x14ac:dyDescent="0.25">
      <c r="B6832" s="206">
        <v>42209.083333333336</v>
      </c>
      <c r="C6832" s="85">
        <v>6.51</v>
      </c>
    </row>
    <row r="6833" spans="2:4" x14ac:dyDescent="0.25">
      <c r="B6833" s="206">
        <v>42209.166666666664</v>
      </c>
      <c r="C6833" s="85">
        <v>6.51</v>
      </c>
    </row>
    <row r="6834" spans="2:4" x14ac:dyDescent="0.25">
      <c r="B6834" s="206">
        <v>42209.25</v>
      </c>
      <c r="C6834" s="85">
        <v>6.51</v>
      </c>
    </row>
    <row r="6835" spans="2:4" x14ac:dyDescent="0.25">
      <c r="B6835" s="206">
        <v>42209.333333333336</v>
      </c>
      <c r="C6835" s="85">
        <v>6.52</v>
      </c>
    </row>
    <row r="6836" spans="2:4" x14ac:dyDescent="0.25">
      <c r="B6836" s="206">
        <v>42209.416666666664</v>
      </c>
      <c r="C6836" s="85">
        <v>6.51</v>
      </c>
    </row>
    <row r="6837" spans="2:4" x14ac:dyDescent="0.25">
      <c r="B6837" s="206">
        <v>42209.5</v>
      </c>
      <c r="C6837" s="85">
        <v>6.47</v>
      </c>
    </row>
    <row r="6838" spans="2:4" x14ac:dyDescent="0.25">
      <c r="B6838" s="206">
        <v>42209.583333333336</v>
      </c>
      <c r="C6838" s="85">
        <v>6.45</v>
      </c>
    </row>
    <row r="6839" spans="2:4" x14ac:dyDescent="0.25">
      <c r="B6839" s="206">
        <v>42209.666666666664</v>
      </c>
      <c r="C6839" s="85">
        <v>6.44</v>
      </c>
      <c r="D6839" s="76">
        <v>6.44</v>
      </c>
    </row>
    <row r="6840" spans="2:4" x14ac:dyDescent="0.25">
      <c r="B6840" s="206">
        <v>42209.75</v>
      </c>
      <c r="C6840" s="85">
        <v>6.44</v>
      </c>
    </row>
    <row r="6841" spans="2:4" x14ac:dyDescent="0.25">
      <c r="B6841" s="206">
        <v>42209.833333333336</v>
      </c>
      <c r="C6841" s="85">
        <v>6.48</v>
      </c>
    </row>
    <row r="6842" spans="2:4" x14ac:dyDescent="0.25">
      <c r="B6842" s="206">
        <v>42209.916666666664</v>
      </c>
      <c r="C6842" s="85">
        <v>6.49</v>
      </c>
    </row>
    <row r="6843" spans="2:4" x14ac:dyDescent="0.25">
      <c r="B6843" s="206">
        <v>42210</v>
      </c>
      <c r="C6843" s="85">
        <v>6.49</v>
      </c>
    </row>
    <row r="6844" spans="2:4" x14ac:dyDescent="0.25">
      <c r="B6844" s="206">
        <v>42210.083333333336</v>
      </c>
      <c r="C6844" s="85">
        <v>6.5</v>
      </c>
    </row>
    <row r="6845" spans="2:4" x14ac:dyDescent="0.25">
      <c r="B6845" s="206">
        <v>42210.166666666664</v>
      </c>
      <c r="C6845" s="85">
        <v>6.51</v>
      </c>
    </row>
    <row r="6846" spans="2:4" x14ac:dyDescent="0.25">
      <c r="B6846" s="206">
        <v>42210.25</v>
      </c>
      <c r="C6846" s="85">
        <v>6.53</v>
      </c>
    </row>
    <row r="6847" spans="2:4" x14ac:dyDescent="0.25">
      <c r="B6847" s="206">
        <v>42210.333333333336</v>
      </c>
      <c r="C6847" s="85">
        <v>6.54</v>
      </c>
    </row>
    <row r="6848" spans="2:4" x14ac:dyDescent="0.25">
      <c r="B6848" s="206">
        <v>42210.416666666664</v>
      </c>
      <c r="C6848" s="85">
        <v>6.55</v>
      </c>
    </row>
    <row r="6849" spans="2:5" x14ac:dyDescent="0.25">
      <c r="B6849" s="206">
        <v>42210.5</v>
      </c>
      <c r="C6849" s="85">
        <v>6.56</v>
      </c>
    </row>
    <row r="6850" spans="2:5" x14ac:dyDescent="0.25">
      <c r="B6850" s="206">
        <v>42210.583333333336</v>
      </c>
      <c r="C6850" s="85">
        <v>6.57</v>
      </c>
    </row>
    <row r="6851" spans="2:5" x14ac:dyDescent="0.25">
      <c r="B6851" s="206">
        <v>42210.666666666664</v>
      </c>
      <c r="C6851" s="85">
        <v>6.58</v>
      </c>
    </row>
    <row r="6852" spans="2:5" x14ac:dyDescent="0.25">
      <c r="B6852" s="206">
        <v>42210.75</v>
      </c>
      <c r="C6852" s="85">
        <v>6.59</v>
      </c>
    </row>
    <row r="6853" spans="2:5" x14ac:dyDescent="0.25">
      <c r="B6853" s="206">
        <v>42210.833333333336</v>
      </c>
      <c r="C6853" s="85">
        <v>6.58</v>
      </c>
    </row>
    <row r="6854" spans="2:5" x14ac:dyDescent="0.25">
      <c r="B6854" s="206">
        <v>42210.916666666664</v>
      </c>
      <c r="C6854" s="85">
        <v>6.58</v>
      </c>
    </row>
    <row r="6855" spans="2:5" x14ac:dyDescent="0.25">
      <c r="B6855" s="206">
        <v>42211</v>
      </c>
      <c r="C6855" s="85">
        <v>6.6</v>
      </c>
    </row>
    <row r="6856" spans="2:5" x14ac:dyDescent="0.25">
      <c r="B6856" s="206">
        <v>42211.083333333336</v>
      </c>
      <c r="C6856" s="85">
        <v>6.61</v>
      </c>
    </row>
    <row r="6857" spans="2:5" x14ac:dyDescent="0.25">
      <c r="B6857" s="206">
        <v>42211.166666666664</v>
      </c>
      <c r="C6857" s="85">
        <v>6.62</v>
      </c>
    </row>
    <row r="6858" spans="2:5" x14ac:dyDescent="0.25">
      <c r="B6858" s="206">
        <v>42211.25</v>
      </c>
      <c r="C6858" s="85">
        <v>6.63</v>
      </c>
    </row>
    <row r="6859" spans="2:5" x14ac:dyDescent="0.25">
      <c r="B6859" s="206">
        <v>42211.333333333336</v>
      </c>
      <c r="C6859" s="85">
        <v>6.64</v>
      </c>
      <c r="E6859" s="76">
        <v>6.64</v>
      </c>
    </row>
    <row r="6860" spans="2:5" x14ac:dyDescent="0.25">
      <c r="B6860" s="206">
        <v>42211.416666666664</v>
      </c>
      <c r="C6860" s="85">
        <v>6.64</v>
      </c>
    </row>
    <row r="6861" spans="2:5" x14ac:dyDescent="0.25">
      <c r="B6861" s="206">
        <v>42211.5</v>
      </c>
      <c r="C6861" s="85">
        <v>6.64</v>
      </c>
    </row>
    <row r="6862" spans="2:5" x14ac:dyDescent="0.25">
      <c r="B6862" s="206">
        <v>42211.583333333336</v>
      </c>
      <c r="C6862" s="85">
        <v>6.64</v>
      </c>
    </row>
    <row r="6863" spans="2:5" x14ac:dyDescent="0.25">
      <c r="B6863" s="206">
        <v>42211.666666666664</v>
      </c>
      <c r="C6863" s="85">
        <v>6.64</v>
      </c>
    </row>
    <row r="6864" spans="2:5" x14ac:dyDescent="0.25">
      <c r="B6864" s="206">
        <v>42211.75</v>
      </c>
      <c r="C6864" s="85">
        <v>6.64</v>
      </c>
    </row>
    <row r="6865" spans="2:4" x14ac:dyDescent="0.25">
      <c r="B6865" s="206">
        <v>42211.833333333336</v>
      </c>
      <c r="C6865" s="85">
        <v>6.59</v>
      </c>
    </row>
    <row r="6866" spans="2:4" x14ac:dyDescent="0.25">
      <c r="B6866" s="206">
        <v>42211.916666666664</v>
      </c>
      <c r="C6866" s="85">
        <v>6.56</v>
      </c>
    </row>
    <row r="6867" spans="2:4" x14ac:dyDescent="0.25">
      <c r="B6867" s="206">
        <v>42212</v>
      </c>
      <c r="C6867" s="85">
        <v>6.55</v>
      </c>
    </row>
    <row r="6868" spans="2:4" x14ac:dyDescent="0.25">
      <c r="B6868" s="206">
        <v>42212.083333333336</v>
      </c>
      <c r="C6868" s="85">
        <v>6.53</v>
      </c>
      <c r="D6868" s="76">
        <v>6.53</v>
      </c>
    </row>
    <row r="6869" spans="2:4" x14ac:dyDescent="0.25">
      <c r="B6869" s="206">
        <v>42212.166666666664</v>
      </c>
      <c r="C6869" s="85">
        <v>6.53</v>
      </c>
    </row>
    <row r="6870" spans="2:4" x14ac:dyDescent="0.25">
      <c r="B6870" s="206">
        <v>42212.25</v>
      </c>
      <c r="C6870" s="85">
        <v>6.53</v>
      </c>
    </row>
    <row r="6871" spans="2:4" x14ac:dyDescent="0.25">
      <c r="B6871" s="206">
        <v>42212.333333333336</v>
      </c>
      <c r="C6871" s="85">
        <v>6.53</v>
      </c>
    </row>
    <row r="6872" spans="2:4" x14ac:dyDescent="0.25">
      <c r="B6872" s="206">
        <v>42212.416666666664</v>
      </c>
      <c r="C6872" s="85">
        <v>6.54</v>
      </c>
    </row>
    <row r="6873" spans="2:4" x14ac:dyDescent="0.25">
      <c r="B6873" s="206">
        <v>42212.5</v>
      </c>
      <c r="C6873" s="85">
        <v>6.57</v>
      </c>
    </row>
    <row r="6874" spans="2:4" x14ac:dyDescent="0.25">
      <c r="B6874" s="206">
        <v>42212.583333333336</v>
      </c>
      <c r="C6874" s="85">
        <v>6.58</v>
      </c>
    </row>
    <row r="6875" spans="2:4" x14ac:dyDescent="0.25">
      <c r="B6875" s="206">
        <v>42212.666666666664</v>
      </c>
      <c r="C6875" s="85">
        <v>6.61</v>
      </c>
    </row>
    <row r="6876" spans="2:4" x14ac:dyDescent="0.25">
      <c r="B6876" s="206">
        <v>42212.75</v>
      </c>
      <c r="C6876" s="85">
        <v>6.6</v>
      </c>
    </row>
    <row r="6877" spans="2:4" x14ac:dyDescent="0.25">
      <c r="B6877" s="206">
        <v>42212.833333333336</v>
      </c>
      <c r="C6877" s="85">
        <v>6.69</v>
      </c>
    </row>
    <row r="6878" spans="2:4" x14ac:dyDescent="0.25">
      <c r="B6878" s="206">
        <v>42212.916666666664</v>
      </c>
      <c r="C6878" s="85">
        <v>6.68</v>
      </c>
    </row>
    <row r="6879" spans="2:4" x14ac:dyDescent="0.25">
      <c r="B6879" s="206">
        <v>42213</v>
      </c>
      <c r="C6879" s="85">
        <v>6.67</v>
      </c>
    </row>
    <row r="6880" spans="2:4" x14ac:dyDescent="0.25">
      <c r="B6880" s="206">
        <v>42213.083333333336</v>
      </c>
      <c r="C6880" s="85">
        <v>6.67</v>
      </c>
    </row>
    <row r="6881" spans="2:5" x14ac:dyDescent="0.25">
      <c r="B6881" s="206">
        <v>42213.166666666664</v>
      </c>
      <c r="C6881" s="85">
        <v>6.67</v>
      </c>
    </row>
    <row r="6882" spans="2:5" x14ac:dyDescent="0.25">
      <c r="B6882" s="206">
        <v>42213.25</v>
      </c>
      <c r="C6882" s="85">
        <v>6.67</v>
      </c>
    </row>
    <row r="6883" spans="2:5" x14ac:dyDescent="0.25">
      <c r="B6883" s="206">
        <v>42213.333333333336</v>
      </c>
      <c r="C6883" s="85">
        <v>6.67</v>
      </c>
    </row>
    <row r="6884" spans="2:5" x14ac:dyDescent="0.25">
      <c r="B6884" s="206">
        <v>42213.416666666664</v>
      </c>
      <c r="C6884" s="85">
        <v>6.67</v>
      </c>
    </row>
    <row r="6885" spans="2:5" x14ac:dyDescent="0.25">
      <c r="B6885" s="206">
        <v>42213.5</v>
      </c>
      <c r="C6885" s="85">
        <v>6.67</v>
      </c>
    </row>
    <row r="6886" spans="2:5" x14ac:dyDescent="0.25">
      <c r="B6886" s="206">
        <v>42213.583333333336</v>
      </c>
      <c r="C6886" s="85">
        <v>6.67</v>
      </c>
    </row>
    <row r="6887" spans="2:5" x14ac:dyDescent="0.25">
      <c r="B6887" s="206">
        <v>42213.666666666664</v>
      </c>
      <c r="C6887" s="85">
        <v>6.66</v>
      </c>
    </row>
    <row r="6888" spans="2:5" x14ac:dyDescent="0.25">
      <c r="B6888" s="206">
        <v>42213.75</v>
      </c>
      <c r="C6888" s="85">
        <v>6.67</v>
      </c>
    </row>
    <row r="6889" spans="2:5" x14ac:dyDescent="0.25">
      <c r="B6889" s="206">
        <v>42213.833333333336</v>
      </c>
      <c r="C6889" s="85">
        <v>6.67</v>
      </c>
    </row>
    <row r="6890" spans="2:5" x14ac:dyDescent="0.25">
      <c r="B6890" s="206">
        <v>42213.916666666664</v>
      </c>
      <c r="C6890" s="85">
        <v>6.68</v>
      </c>
    </row>
    <row r="6891" spans="2:5" x14ac:dyDescent="0.25">
      <c r="B6891" s="206">
        <v>42214</v>
      </c>
      <c r="C6891" s="85">
        <v>6.69</v>
      </c>
    </row>
    <row r="6892" spans="2:5" x14ac:dyDescent="0.25">
      <c r="B6892" s="206">
        <v>42214.083333333336</v>
      </c>
      <c r="C6892" s="85">
        <v>6.7</v>
      </c>
    </row>
    <row r="6893" spans="2:5" x14ac:dyDescent="0.25">
      <c r="B6893" s="206">
        <v>42214.166666666664</v>
      </c>
      <c r="C6893" s="85">
        <v>6.73</v>
      </c>
    </row>
    <row r="6894" spans="2:5" x14ac:dyDescent="0.25">
      <c r="B6894" s="206">
        <v>42214.25</v>
      </c>
      <c r="C6894" s="85">
        <v>6.73</v>
      </c>
    </row>
    <row r="6895" spans="2:5" x14ac:dyDescent="0.25">
      <c r="B6895" s="206">
        <v>42214.333333333336</v>
      </c>
      <c r="C6895" s="85">
        <v>6.75</v>
      </c>
      <c r="E6895" s="76">
        <v>6.75</v>
      </c>
    </row>
    <row r="6896" spans="2:5" x14ac:dyDescent="0.25">
      <c r="B6896" s="206">
        <v>42214.416666666664</v>
      </c>
      <c r="C6896" s="85">
        <v>6.75</v>
      </c>
    </row>
    <row r="6897" spans="2:3" x14ac:dyDescent="0.25">
      <c r="B6897" s="206">
        <v>42214.5</v>
      </c>
      <c r="C6897" s="85">
        <v>6.74</v>
      </c>
    </row>
    <row r="6898" spans="2:3" x14ac:dyDescent="0.25">
      <c r="B6898" s="206">
        <v>42214.583333333336</v>
      </c>
      <c r="C6898" s="85">
        <v>6.73</v>
      </c>
    </row>
    <row r="6899" spans="2:3" x14ac:dyDescent="0.25">
      <c r="B6899" s="206">
        <v>42214.666666666664</v>
      </c>
      <c r="C6899" s="85">
        <v>6.73</v>
      </c>
    </row>
    <row r="6900" spans="2:3" x14ac:dyDescent="0.25">
      <c r="B6900" s="206">
        <v>42214.75</v>
      </c>
      <c r="C6900" s="85">
        <v>6.73</v>
      </c>
    </row>
    <row r="6901" spans="2:3" x14ac:dyDescent="0.25">
      <c r="B6901" s="206">
        <v>42214.833333333336</v>
      </c>
      <c r="C6901" s="85">
        <v>6.73</v>
      </c>
    </row>
    <row r="6902" spans="2:3" x14ac:dyDescent="0.25">
      <c r="B6902" s="206">
        <v>42214.916666666664</v>
      </c>
      <c r="C6902" s="85">
        <v>6.72</v>
      </c>
    </row>
    <row r="6903" spans="2:3" x14ac:dyDescent="0.25">
      <c r="B6903" s="206">
        <v>42215</v>
      </c>
      <c r="C6903" s="85">
        <v>6.71</v>
      </c>
    </row>
    <row r="6904" spans="2:3" x14ac:dyDescent="0.25">
      <c r="B6904" s="206">
        <v>42215.083333333336</v>
      </c>
      <c r="C6904" s="85">
        <v>6.72</v>
      </c>
    </row>
    <row r="6905" spans="2:3" x14ac:dyDescent="0.25">
      <c r="B6905" s="206">
        <v>42215.166666666664</v>
      </c>
      <c r="C6905" s="85">
        <v>6.73</v>
      </c>
    </row>
    <row r="6906" spans="2:3" x14ac:dyDescent="0.25">
      <c r="B6906" s="206">
        <v>42215.25</v>
      </c>
      <c r="C6906" s="85">
        <v>6.73</v>
      </c>
    </row>
    <row r="6907" spans="2:3" x14ac:dyDescent="0.25">
      <c r="B6907" s="206">
        <v>42215.333333333336</v>
      </c>
      <c r="C6907" s="85">
        <v>6.73</v>
      </c>
    </row>
    <row r="6908" spans="2:3" x14ac:dyDescent="0.25">
      <c r="B6908" s="206">
        <v>42215.416666666664</v>
      </c>
      <c r="C6908" s="85">
        <v>6.66</v>
      </c>
    </row>
    <row r="6909" spans="2:3" x14ac:dyDescent="0.25">
      <c r="B6909" s="206">
        <v>42215.5</v>
      </c>
      <c r="C6909" s="85">
        <v>6.57</v>
      </c>
    </row>
    <row r="6910" spans="2:3" x14ac:dyDescent="0.25">
      <c r="B6910" s="206">
        <v>42215.583333333336</v>
      </c>
      <c r="C6910" s="85">
        <v>6.55</v>
      </c>
    </row>
    <row r="6911" spans="2:3" x14ac:dyDescent="0.25">
      <c r="B6911" s="206">
        <v>42215.666666666664</v>
      </c>
      <c r="C6911" s="85">
        <v>6.55</v>
      </c>
    </row>
    <row r="6912" spans="2:3" x14ac:dyDescent="0.25">
      <c r="B6912" s="206">
        <v>42215.75</v>
      </c>
      <c r="C6912" s="85">
        <v>6.52</v>
      </c>
    </row>
    <row r="6913" spans="2:3" x14ac:dyDescent="0.25">
      <c r="B6913" s="206">
        <v>42215.833333333336</v>
      </c>
      <c r="C6913" s="85">
        <v>6.5</v>
      </c>
    </row>
    <row r="6914" spans="2:3" x14ac:dyDescent="0.25">
      <c r="B6914" s="206">
        <v>42215.916666666664</v>
      </c>
      <c r="C6914" s="85">
        <v>6.49</v>
      </c>
    </row>
    <row r="6915" spans="2:3" x14ac:dyDescent="0.25">
      <c r="B6915" s="206">
        <v>42216</v>
      </c>
      <c r="C6915" s="85">
        <v>6.48</v>
      </c>
    </row>
    <row r="6916" spans="2:3" x14ac:dyDescent="0.25">
      <c r="B6916" s="206">
        <v>42216.083333333336</v>
      </c>
      <c r="C6916" s="85">
        <v>6.47</v>
      </c>
    </row>
    <row r="6917" spans="2:3" x14ac:dyDescent="0.25">
      <c r="B6917" s="206">
        <v>42216.166666666664</v>
      </c>
      <c r="C6917" s="85">
        <v>6.48</v>
      </c>
    </row>
    <row r="6918" spans="2:3" x14ac:dyDescent="0.25">
      <c r="B6918" s="206">
        <v>42216.25</v>
      </c>
      <c r="C6918" s="85">
        <v>6.48</v>
      </c>
    </row>
    <row r="6919" spans="2:3" x14ac:dyDescent="0.25">
      <c r="B6919" s="206">
        <v>42216.333333333336</v>
      </c>
      <c r="C6919" s="85">
        <v>6.48</v>
      </c>
    </row>
    <row r="6920" spans="2:3" x14ac:dyDescent="0.25">
      <c r="B6920" s="206">
        <v>42216.416666666664</v>
      </c>
      <c r="C6920" s="85">
        <v>6.48</v>
      </c>
    </row>
    <row r="6921" spans="2:3" x14ac:dyDescent="0.25">
      <c r="B6921" s="206">
        <v>42216.5</v>
      </c>
      <c r="C6921" s="85">
        <v>6.47</v>
      </c>
    </row>
    <row r="6922" spans="2:3" x14ac:dyDescent="0.25">
      <c r="B6922" s="206">
        <v>42216.583333333336</v>
      </c>
      <c r="C6922" s="85">
        <v>6.49</v>
      </c>
    </row>
    <row r="6923" spans="2:3" x14ac:dyDescent="0.25">
      <c r="B6923" s="206">
        <v>42216.666666666664</v>
      </c>
      <c r="C6923" s="85">
        <v>6.49</v>
      </c>
    </row>
    <row r="6924" spans="2:3" x14ac:dyDescent="0.25">
      <c r="B6924" s="206">
        <v>42216.75</v>
      </c>
      <c r="C6924" s="85">
        <v>6.49</v>
      </c>
    </row>
    <row r="6925" spans="2:3" x14ac:dyDescent="0.25">
      <c r="B6925" s="206">
        <v>42216.833333333336</v>
      </c>
      <c r="C6925" s="85">
        <v>6.48</v>
      </c>
    </row>
    <row r="6926" spans="2:3" x14ac:dyDescent="0.25">
      <c r="B6926" s="206">
        <v>42216.916666666664</v>
      </c>
      <c r="C6926" s="85">
        <v>6.45</v>
      </c>
    </row>
    <row r="6927" spans="2:3" x14ac:dyDescent="0.25">
      <c r="B6927" s="206">
        <v>42217</v>
      </c>
      <c r="C6927" s="85">
        <v>6.46</v>
      </c>
    </row>
    <row r="6928" spans="2:3" x14ac:dyDescent="0.25">
      <c r="B6928" s="206">
        <v>42217.083333333336</v>
      </c>
      <c r="C6928" s="85">
        <v>6.45</v>
      </c>
    </row>
    <row r="6929" spans="2:3" x14ac:dyDescent="0.25">
      <c r="B6929" s="206">
        <v>42217.166666666664</v>
      </c>
      <c r="C6929" s="85">
        <v>6.45</v>
      </c>
    </row>
    <row r="6930" spans="2:3" x14ac:dyDescent="0.25">
      <c r="B6930" s="206">
        <v>42217.25</v>
      </c>
      <c r="C6930" s="85">
        <v>6.46</v>
      </c>
    </row>
    <row r="6931" spans="2:3" x14ac:dyDescent="0.25">
      <c r="B6931" s="206">
        <v>42217.333333333336</v>
      </c>
      <c r="C6931" s="85">
        <v>6.46</v>
      </c>
    </row>
    <row r="6932" spans="2:3" x14ac:dyDescent="0.25">
      <c r="B6932" s="206">
        <v>42217.416666666664</v>
      </c>
      <c r="C6932" s="85">
        <v>6.46</v>
      </c>
    </row>
    <row r="6933" spans="2:3" x14ac:dyDescent="0.25">
      <c r="B6933" s="206">
        <v>42217.5</v>
      </c>
      <c r="C6933" s="85">
        <v>6.46</v>
      </c>
    </row>
    <row r="6934" spans="2:3" x14ac:dyDescent="0.25">
      <c r="B6934" s="206">
        <v>42217.583333333336</v>
      </c>
      <c r="C6934" s="85">
        <v>6.46</v>
      </c>
    </row>
    <row r="6935" spans="2:3" x14ac:dyDescent="0.25">
      <c r="B6935" s="206">
        <v>42217.666666666664</v>
      </c>
      <c r="C6935" s="85">
        <v>6.46</v>
      </c>
    </row>
    <row r="6936" spans="2:3" x14ac:dyDescent="0.25">
      <c r="B6936" s="206">
        <v>42217.75</v>
      </c>
      <c r="C6936" s="85">
        <v>6.45</v>
      </c>
    </row>
    <row r="6937" spans="2:3" x14ac:dyDescent="0.25">
      <c r="B6937" s="206">
        <v>42217.833333333336</v>
      </c>
      <c r="C6937" s="85">
        <v>6.45</v>
      </c>
    </row>
    <row r="6938" spans="2:3" x14ac:dyDescent="0.25">
      <c r="B6938" s="206">
        <v>42217.916666666664</v>
      </c>
      <c r="C6938" s="85">
        <v>6.45</v>
      </c>
    </row>
    <row r="6939" spans="2:3" x14ac:dyDescent="0.25">
      <c r="B6939" s="206">
        <v>42218</v>
      </c>
      <c r="C6939" s="85">
        <v>6.45</v>
      </c>
    </row>
    <row r="6940" spans="2:3" x14ac:dyDescent="0.25">
      <c r="B6940" s="206">
        <v>42218.083333333336</v>
      </c>
      <c r="C6940" s="85">
        <v>6.45</v>
      </c>
    </row>
    <row r="6941" spans="2:3" x14ac:dyDescent="0.25">
      <c r="B6941" s="206">
        <v>42218.166666666664</v>
      </c>
      <c r="C6941" s="85">
        <v>6.45</v>
      </c>
    </row>
    <row r="6942" spans="2:3" x14ac:dyDescent="0.25">
      <c r="B6942" s="206">
        <v>42218.25</v>
      </c>
      <c r="C6942" s="85">
        <v>6.45</v>
      </c>
    </row>
    <row r="6943" spans="2:3" x14ac:dyDescent="0.25">
      <c r="B6943" s="206">
        <v>42218.333333333336</v>
      </c>
      <c r="C6943" s="85">
        <v>6.45</v>
      </c>
    </row>
    <row r="6944" spans="2:3" x14ac:dyDescent="0.25">
      <c r="B6944" s="206">
        <v>42218.416666666664</v>
      </c>
      <c r="C6944" s="85">
        <v>6.45</v>
      </c>
    </row>
    <row r="6945" spans="2:4" x14ac:dyDescent="0.25">
      <c r="B6945" s="206">
        <v>42218.5</v>
      </c>
      <c r="C6945" s="85">
        <v>6.45</v>
      </c>
    </row>
    <row r="6946" spans="2:4" x14ac:dyDescent="0.25">
      <c r="B6946" s="206">
        <v>42218.583333333336</v>
      </c>
      <c r="C6946" s="85">
        <v>6.45</v>
      </c>
    </row>
    <row r="6947" spans="2:4" x14ac:dyDescent="0.25">
      <c r="B6947" s="206">
        <v>42218.666666666664</v>
      </c>
      <c r="C6947" s="85">
        <v>6.45</v>
      </c>
    </row>
    <row r="6948" spans="2:4" x14ac:dyDescent="0.25">
      <c r="B6948" s="206">
        <v>42218.75</v>
      </c>
      <c r="C6948" s="85">
        <v>6.45</v>
      </c>
    </row>
    <row r="6949" spans="2:4" x14ac:dyDescent="0.25">
      <c r="B6949" s="206">
        <v>42218.833333333336</v>
      </c>
      <c r="C6949" s="85">
        <v>6.45</v>
      </c>
    </row>
    <row r="6950" spans="2:4" x14ac:dyDescent="0.25">
      <c r="B6950" s="206">
        <v>42218.916666666664</v>
      </c>
      <c r="C6950" s="85">
        <v>6.45</v>
      </c>
    </row>
    <row r="6951" spans="2:4" x14ac:dyDescent="0.25">
      <c r="B6951" s="206">
        <v>42219</v>
      </c>
      <c r="C6951" s="85">
        <v>6.44</v>
      </c>
      <c r="D6951" s="76">
        <v>6.44</v>
      </c>
    </row>
    <row r="6952" spans="2:4" x14ac:dyDescent="0.25">
      <c r="B6952" s="206">
        <v>42219.083333333336</v>
      </c>
      <c r="C6952" s="85">
        <v>6.45</v>
      </c>
    </row>
    <row r="6953" spans="2:4" x14ac:dyDescent="0.25">
      <c r="B6953" s="206">
        <v>42219.166666666664</v>
      </c>
      <c r="C6953" s="85">
        <v>6.45</v>
      </c>
    </row>
    <row r="6954" spans="2:4" x14ac:dyDescent="0.25">
      <c r="B6954" s="206">
        <v>42219.25</v>
      </c>
      <c r="C6954" s="85">
        <v>6.46</v>
      </c>
    </row>
    <row r="6955" spans="2:4" x14ac:dyDescent="0.25">
      <c r="B6955" s="206">
        <v>42219.333333333336</v>
      </c>
      <c r="C6955" s="85">
        <v>6.46</v>
      </c>
    </row>
    <row r="6956" spans="2:4" x14ac:dyDescent="0.25">
      <c r="B6956" s="206">
        <v>42219.416666666664</v>
      </c>
      <c r="C6956" s="85">
        <v>6.47</v>
      </c>
    </row>
    <row r="6957" spans="2:4" x14ac:dyDescent="0.25">
      <c r="B6957" s="206">
        <v>42219.5</v>
      </c>
      <c r="C6957" s="85">
        <v>6.46</v>
      </c>
    </row>
    <row r="6958" spans="2:4" x14ac:dyDescent="0.25">
      <c r="B6958" s="206">
        <v>42219.583333333336</v>
      </c>
      <c r="C6958" s="85">
        <v>6.46</v>
      </c>
    </row>
    <row r="6959" spans="2:4" x14ac:dyDescent="0.25">
      <c r="B6959" s="206">
        <v>42219.666666666664</v>
      </c>
      <c r="C6959" s="85">
        <v>6.46</v>
      </c>
    </row>
    <row r="6960" spans="2:4" x14ac:dyDescent="0.25">
      <c r="B6960" s="206">
        <v>42219.75</v>
      </c>
      <c r="C6960" s="85">
        <v>6.46</v>
      </c>
    </row>
    <row r="6961" spans="2:3" x14ac:dyDescent="0.25">
      <c r="B6961" s="206">
        <v>42219.833333333336</v>
      </c>
      <c r="C6961" s="85">
        <v>6.47</v>
      </c>
    </row>
    <row r="6962" spans="2:3" x14ac:dyDescent="0.25">
      <c r="B6962" s="206">
        <v>42219.916666666664</v>
      </c>
      <c r="C6962" s="85">
        <v>6.47</v>
      </c>
    </row>
    <row r="6963" spans="2:3" x14ac:dyDescent="0.25">
      <c r="B6963" s="206">
        <v>42220</v>
      </c>
      <c r="C6963" s="85">
        <v>6.48</v>
      </c>
    </row>
    <row r="6964" spans="2:3" x14ac:dyDescent="0.25">
      <c r="B6964" s="206">
        <v>42220.083333333336</v>
      </c>
      <c r="C6964" s="85">
        <v>6.48</v>
      </c>
    </row>
    <row r="6965" spans="2:3" x14ac:dyDescent="0.25">
      <c r="B6965" s="206">
        <v>42220.166666666664</v>
      </c>
      <c r="C6965" s="85">
        <v>6.5</v>
      </c>
    </row>
    <row r="6966" spans="2:3" x14ac:dyDescent="0.25">
      <c r="B6966" s="206">
        <v>42220.25</v>
      </c>
      <c r="C6966" s="85">
        <v>6.51</v>
      </c>
    </row>
    <row r="6967" spans="2:3" x14ac:dyDescent="0.25">
      <c r="B6967" s="206">
        <v>42220.333333333336</v>
      </c>
      <c r="C6967" s="85">
        <v>6.52</v>
      </c>
    </row>
    <row r="6968" spans="2:3" x14ac:dyDescent="0.25">
      <c r="B6968" s="206">
        <v>42220.416666666664</v>
      </c>
      <c r="C6968" s="85">
        <v>6.53</v>
      </c>
    </row>
    <row r="6969" spans="2:3" x14ac:dyDescent="0.25">
      <c r="B6969" s="206">
        <v>42220.5</v>
      </c>
      <c r="C6969" s="85">
        <v>6.54</v>
      </c>
    </row>
    <row r="6970" spans="2:3" x14ac:dyDescent="0.25">
      <c r="B6970" s="206">
        <v>42220.583333333336</v>
      </c>
      <c r="C6970" s="85">
        <v>6.54</v>
      </c>
    </row>
    <row r="6971" spans="2:3" x14ac:dyDescent="0.25">
      <c r="B6971" s="206">
        <v>42220.666666666664</v>
      </c>
      <c r="C6971" s="85">
        <v>6.53</v>
      </c>
    </row>
    <row r="6972" spans="2:3" x14ac:dyDescent="0.25">
      <c r="B6972" s="206">
        <v>42220.75</v>
      </c>
      <c r="C6972" s="85">
        <v>6.53</v>
      </c>
    </row>
    <row r="6973" spans="2:3" x14ac:dyDescent="0.25">
      <c r="B6973" s="206">
        <v>42220.833333333336</v>
      </c>
      <c r="C6973" s="85">
        <v>6.57</v>
      </c>
    </row>
    <row r="6974" spans="2:3" x14ac:dyDescent="0.25">
      <c r="B6974" s="206">
        <v>42220.916666666664</v>
      </c>
      <c r="C6974" s="85">
        <v>6.56</v>
      </c>
    </row>
    <row r="6975" spans="2:3" x14ac:dyDescent="0.25">
      <c r="B6975" s="206">
        <v>42221</v>
      </c>
      <c r="C6975" s="85">
        <v>6.55</v>
      </c>
    </row>
    <row r="6976" spans="2:3" x14ac:dyDescent="0.25">
      <c r="B6976" s="206">
        <v>42221.083333333336</v>
      </c>
      <c r="C6976" s="85">
        <v>6.55</v>
      </c>
    </row>
    <row r="6977" spans="2:5" x14ac:dyDescent="0.25">
      <c r="B6977" s="206">
        <v>42221.166666666664</v>
      </c>
      <c r="C6977" s="85">
        <v>6.61</v>
      </c>
    </row>
    <row r="6978" spans="2:5" x14ac:dyDescent="0.25">
      <c r="B6978" s="206">
        <v>42221.25</v>
      </c>
      <c r="C6978" s="85">
        <v>6.62</v>
      </c>
    </row>
    <row r="6979" spans="2:5" x14ac:dyDescent="0.25">
      <c r="B6979" s="206">
        <v>42221.333333333336</v>
      </c>
      <c r="C6979" s="85">
        <v>6.63</v>
      </c>
      <c r="E6979" s="76">
        <v>6.63</v>
      </c>
    </row>
    <row r="6980" spans="2:5" x14ac:dyDescent="0.25">
      <c r="B6980" s="206">
        <v>42221.416666666664</v>
      </c>
      <c r="C6980" s="85">
        <v>6.63</v>
      </c>
    </row>
    <row r="6981" spans="2:5" x14ac:dyDescent="0.25">
      <c r="B6981" s="206">
        <v>42221.5</v>
      </c>
      <c r="C6981" s="85">
        <v>6.62</v>
      </c>
    </row>
    <row r="6982" spans="2:5" x14ac:dyDescent="0.25">
      <c r="B6982" s="206">
        <v>42221.583333333336</v>
      </c>
      <c r="C6982" s="85">
        <v>6.58</v>
      </c>
    </row>
    <row r="6983" spans="2:5" x14ac:dyDescent="0.25">
      <c r="B6983" s="206">
        <v>42221.666666666664</v>
      </c>
      <c r="C6983" s="85">
        <v>6.56</v>
      </c>
    </row>
    <row r="6984" spans="2:5" x14ac:dyDescent="0.25">
      <c r="B6984" s="206">
        <v>42221.75</v>
      </c>
      <c r="C6984" s="85">
        <v>6.55</v>
      </c>
    </row>
    <row r="6985" spans="2:5" x14ac:dyDescent="0.25">
      <c r="B6985" s="206">
        <v>42221.833333333336</v>
      </c>
      <c r="C6985" s="85">
        <v>6.5</v>
      </c>
    </row>
    <row r="6986" spans="2:5" x14ac:dyDescent="0.25">
      <c r="B6986" s="206">
        <v>42221.916666666664</v>
      </c>
      <c r="C6986" s="85">
        <v>6.49</v>
      </c>
    </row>
    <row r="6987" spans="2:5" x14ac:dyDescent="0.25">
      <c r="B6987" s="206">
        <v>42222</v>
      </c>
      <c r="C6987" s="85">
        <v>6.49</v>
      </c>
    </row>
    <row r="6988" spans="2:5" x14ac:dyDescent="0.25">
      <c r="B6988" s="206">
        <v>42222.083333333336</v>
      </c>
      <c r="C6988" s="85">
        <v>6.49</v>
      </c>
    </row>
    <row r="6989" spans="2:5" x14ac:dyDescent="0.25">
      <c r="B6989" s="206">
        <v>42222.166666666664</v>
      </c>
      <c r="C6989" s="85">
        <v>6.49</v>
      </c>
    </row>
    <row r="6990" spans="2:5" x14ac:dyDescent="0.25">
      <c r="B6990" s="206">
        <v>42222.25</v>
      </c>
      <c r="C6990" s="85">
        <v>6.5</v>
      </c>
    </row>
    <row r="6991" spans="2:5" x14ac:dyDescent="0.25">
      <c r="B6991" s="206">
        <v>42222.333333333336</v>
      </c>
      <c r="C6991" s="85">
        <v>6.5</v>
      </c>
    </row>
    <row r="6992" spans="2:5" x14ac:dyDescent="0.25">
      <c r="B6992" s="206">
        <v>42222.416666666664</v>
      </c>
      <c r="C6992" s="85">
        <v>6.52</v>
      </c>
    </row>
    <row r="6993" spans="2:3" x14ac:dyDescent="0.25">
      <c r="B6993" s="206">
        <v>42222.5</v>
      </c>
      <c r="C6993" s="85">
        <v>6.46</v>
      </c>
    </row>
    <row r="6994" spans="2:3" x14ac:dyDescent="0.25">
      <c r="B6994" s="206">
        <v>42222.583333333336</v>
      </c>
      <c r="C6994" s="85">
        <v>6.45</v>
      </c>
    </row>
    <row r="6995" spans="2:3" x14ac:dyDescent="0.25">
      <c r="B6995" s="206">
        <v>42222.666666666664</v>
      </c>
      <c r="C6995" s="85">
        <v>6.45</v>
      </c>
    </row>
    <row r="6996" spans="2:3" x14ac:dyDescent="0.25">
      <c r="B6996" s="206">
        <v>42222.75</v>
      </c>
      <c r="C6996" s="85">
        <v>6.44</v>
      </c>
    </row>
    <row r="6997" spans="2:3" x14ac:dyDescent="0.25">
      <c r="B6997" s="206">
        <v>42222.833333333336</v>
      </c>
      <c r="C6997" s="85">
        <v>6.44</v>
      </c>
    </row>
    <row r="6998" spans="2:3" x14ac:dyDescent="0.25">
      <c r="B6998" s="206">
        <v>42222.916666666664</v>
      </c>
      <c r="C6998" s="85">
        <v>6.43</v>
      </c>
    </row>
    <row r="6999" spans="2:3" x14ac:dyDescent="0.25">
      <c r="B6999" s="206">
        <v>42223</v>
      </c>
      <c r="C6999" s="85">
        <v>6.41</v>
      </c>
    </row>
    <row r="7000" spans="2:3" x14ac:dyDescent="0.25">
      <c r="B7000" s="206">
        <v>42223.083333333336</v>
      </c>
      <c r="C7000" s="85">
        <v>6.41</v>
      </c>
    </row>
    <row r="7001" spans="2:3" x14ac:dyDescent="0.25">
      <c r="B7001" s="206">
        <v>42223.166666666664</v>
      </c>
      <c r="C7001" s="85">
        <v>6.4</v>
      </c>
    </row>
    <row r="7002" spans="2:3" x14ac:dyDescent="0.25">
      <c r="B7002" s="206">
        <v>42223.25</v>
      </c>
      <c r="C7002" s="85">
        <v>6.41</v>
      </c>
    </row>
    <row r="7003" spans="2:3" x14ac:dyDescent="0.25">
      <c r="B7003" s="206">
        <v>42223.333333333336</v>
      </c>
      <c r="C7003" s="85">
        <v>6.42</v>
      </c>
    </row>
    <row r="7004" spans="2:3" x14ac:dyDescent="0.25">
      <c r="B7004" s="206">
        <v>42223.416666666664</v>
      </c>
      <c r="C7004" s="85">
        <v>6.44</v>
      </c>
    </row>
    <row r="7005" spans="2:3" x14ac:dyDescent="0.25">
      <c r="B7005" s="206">
        <v>42223.5</v>
      </c>
      <c r="C7005" s="85">
        <v>6.43</v>
      </c>
    </row>
    <row r="7006" spans="2:3" x14ac:dyDescent="0.25">
      <c r="B7006" s="206">
        <v>42223.583333333336</v>
      </c>
      <c r="C7006" s="85">
        <v>6.44</v>
      </c>
    </row>
    <row r="7007" spans="2:3" x14ac:dyDescent="0.25">
      <c r="B7007" s="206">
        <v>42223.666666666664</v>
      </c>
      <c r="C7007" s="85">
        <v>6.43</v>
      </c>
    </row>
    <row r="7008" spans="2:3" x14ac:dyDescent="0.25">
      <c r="B7008" s="206">
        <v>42223.75</v>
      </c>
      <c r="C7008" s="85">
        <v>6.44</v>
      </c>
    </row>
    <row r="7009" spans="2:4" x14ac:dyDescent="0.25">
      <c r="B7009" s="206">
        <v>42223.833333333336</v>
      </c>
      <c r="C7009" s="85">
        <v>6.44</v>
      </c>
    </row>
    <row r="7010" spans="2:4" x14ac:dyDescent="0.25">
      <c r="B7010" s="206">
        <v>42223.916666666664</v>
      </c>
      <c r="C7010" s="85">
        <v>6.44</v>
      </c>
    </row>
    <row r="7011" spans="2:4" x14ac:dyDescent="0.25">
      <c r="B7011" s="206">
        <v>42224</v>
      </c>
      <c r="C7011" s="85">
        <v>6.44</v>
      </c>
    </row>
    <row r="7012" spans="2:4" x14ac:dyDescent="0.25">
      <c r="B7012" s="206">
        <v>42224.083333333336</v>
      </c>
      <c r="C7012" s="85">
        <v>6.44</v>
      </c>
    </row>
    <row r="7013" spans="2:4" x14ac:dyDescent="0.25">
      <c r="B7013" s="206">
        <v>42224.166666666664</v>
      </c>
      <c r="C7013" s="85">
        <v>6.45</v>
      </c>
    </row>
    <row r="7014" spans="2:4" x14ac:dyDescent="0.25">
      <c r="B7014" s="206">
        <v>42224.25</v>
      </c>
      <c r="C7014" s="85">
        <v>6.46</v>
      </c>
    </row>
    <row r="7015" spans="2:4" x14ac:dyDescent="0.25">
      <c r="B7015" s="206">
        <v>42224.333333333336</v>
      </c>
      <c r="C7015" s="85">
        <v>6.48</v>
      </c>
    </row>
    <row r="7016" spans="2:4" x14ac:dyDescent="0.25">
      <c r="B7016" s="206">
        <v>42224.416666666664</v>
      </c>
      <c r="C7016" s="85">
        <v>6.48</v>
      </c>
    </row>
    <row r="7017" spans="2:4" x14ac:dyDescent="0.25">
      <c r="B7017" s="206">
        <v>42224.5</v>
      </c>
      <c r="C7017" s="85">
        <v>6.48</v>
      </c>
    </row>
    <row r="7018" spans="2:4" x14ac:dyDescent="0.25">
      <c r="B7018" s="206">
        <v>42224.583333333336</v>
      </c>
      <c r="C7018" s="85">
        <v>6.48</v>
      </c>
    </row>
    <row r="7019" spans="2:4" x14ac:dyDescent="0.25">
      <c r="B7019" s="206">
        <v>42224.666666666664</v>
      </c>
      <c r="C7019" s="85">
        <v>6.45</v>
      </c>
    </row>
    <row r="7020" spans="2:4" x14ac:dyDescent="0.25">
      <c r="B7020" s="206">
        <v>42224.75</v>
      </c>
      <c r="C7020" s="85">
        <v>6.43</v>
      </c>
    </row>
    <row r="7021" spans="2:4" x14ac:dyDescent="0.25">
      <c r="B7021" s="206">
        <v>42224.833333333336</v>
      </c>
      <c r="C7021" s="85">
        <v>6.39</v>
      </c>
      <c r="D7021" s="76">
        <v>6.39</v>
      </c>
    </row>
    <row r="7022" spans="2:4" x14ac:dyDescent="0.25">
      <c r="B7022" s="206">
        <v>42224.916666666664</v>
      </c>
      <c r="C7022" s="85">
        <v>6.39</v>
      </c>
    </row>
    <row r="7023" spans="2:4" x14ac:dyDescent="0.25">
      <c r="B7023" s="206">
        <v>42225</v>
      </c>
      <c r="C7023" s="85">
        <v>6.4</v>
      </c>
    </row>
    <row r="7024" spans="2:4" x14ac:dyDescent="0.25">
      <c r="B7024" s="206">
        <v>42225.083333333336</v>
      </c>
      <c r="C7024" s="85">
        <v>6.41</v>
      </c>
    </row>
    <row r="7025" spans="2:5" x14ac:dyDescent="0.25">
      <c r="B7025" s="206">
        <v>42225.166666666664</v>
      </c>
      <c r="C7025" s="85">
        <v>6.47</v>
      </c>
    </row>
    <row r="7026" spans="2:5" x14ac:dyDescent="0.25">
      <c r="B7026" s="206">
        <v>42225.25</v>
      </c>
      <c r="C7026" s="85">
        <v>6.48</v>
      </c>
    </row>
    <row r="7027" spans="2:5" x14ac:dyDescent="0.25">
      <c r="B7027" s="206">
        <v>42225.333333333336</v>
      </c>
      <c r="C7027" s="85">
        <v>6.49</v>
      </c>
    </row>
    <row r="7028" spans="2:5" x14ac:dyDescent="0.25">
      <c r="B7028" s="206">
        <v>42225.416666666664</v>
      </c>
      <c r="C7028" s="85">
        <v>6.5</v>
      </c>
    </row>
    <row r="7029" spans="2:5" x14ac:dyDescent="0.25">
      <c r="B7029" s="206">
        <v>42225.5</v>
      </c>
      <c r="C7029" s="85">
        <v>6.49</v>
      </c>
    </row>
    <row r="7030" spans="2:5" x14ac:dyDescent="0.25">
      <c r="B7030" s="206">
        <v>42225.583333333336</v>
      </c>
      <c r="C7030" s="85">
        <v>6.48</v>
      </c>
    </row>
    <row r="7031" spans="2:5" x14ac:dyDescent="0.25">
      <c r="B7031" s="206">
        <v>42225.666666666664</v>
      </c>
      <c r="C7031" s="85">
        <v>6.48</v>
      </c>
    </row>
    <row r="7032" spans="2:5" x14ac:dyDescent="0.25">
      <c r="B7032" s="206">
        <v>42225.75</v>
      </c>
      <c r="C7032" s="85">
        <v>6.47</v>
      </c>
    </row>
    <row r="7033" spans="2:5" x14ac:dyDescent="0.25">
      <c r="B7033" s="206">
        <v>42225.833333333336</v>
      </c>
      <c r="C7033" s="85">
        <v>6.47</v>
      </c>
    </row>
    <row r="7034" spans="2:5" x14ac:dyDescent="0.25">
      <c r="B7034" s="206">
        <v>42225.916666666664</v>
      </c>
      <c r="C7034" s="85">
        <v>6.47</v>
      </c>
    </row>
    <row r="7035" spans="2:5" x14ac:dyDescent="0.25">
      <c r="B7035" s="206">
        <v>42226</v>
      </c>
      <c r="C7035" s="85">
        <v>6.47</v>
      </c>
    </row>
    <row r="7036" spans="2:5" x14ac:dyDescent="0.25">
      <c r="B7036" s="206">
        <v>42226.083333333336</v>
      </c>
      <c r="C7036" s="85">
        <v>6.47</v>
      </c>
    </row>
    <row r="7037" spans="2:5" x14ac:dyDescent="0.25">
      <c r="B7037" s="206">
        <v>42226.166666666664</v>
      </c>
      <c r="C7037" s="85">
        <v>6.47</v>
      </c>
    </row>
    <row r="7038" spans="2:5" x14ac:dyDescent="0.25">
      <c r="B7038" s="206">
        <v>42226.25</v>
      </c>
      <c r="C7038" s="85">
        <v>6.48</v>
      </c>
    </row>
    <row r="7039" spans="2:5" x14ac:dyDescent="0.25">
      <c r="B7039" s="206">
        <v>42226.333333333336</v>
      </c>
      <c r="C7039" s="85">
        <v>6.49</v>
      </c>
    </row>
    <row r="7040" spans="2:5" x14ac:dyDescent="0.25">
      <c r="B7040" s="206">
        <v>42226.416666666664</v>
      </c>
      <c r="C7040" s="85">
        <v>6.51</v>
      </c>
      <c r="E7040" s="76">
        <v>6.51</v>
      </c>
    </row>
    <row r="7041" spans="2:3" x14ac:dyDescent="0.25">
      <c r="B7041" s="206">
        <v>42226.5</v>
      </c>
      <c r="C7041" s="85">
        <v>6.5</v>
      </c>
    </row>
    <row r="7042" spans="2:3" x14ac:dyDescent="0.25">
      <c r="B7042" s="206">
        <v>42226.583333333336</v>
      </c>
      <c r="C7042" s="85">
        <v>6.49</v>
      </c>
    </row>
    <row r="7043" spans="2:3" x14ac:dyDescent="0.25">
      <c r="B7043" s="206">
        <v>42226.666666666664</v>
      </c>
      <c r="C7043" s="85">
        <v>6.47</v>
      </c>
    </row>
    <row r="7044" spans="2:3" x14ac:dyDescent="0.25">
      <c r="B7044" s="206">
        <v>42226.75</v>
      </c>
      <c r="C7044" s="85">
        <v>6.46</v>
      </c>
    </row>
    <row r="7045" spans="2:3" x14ac:dyDescent="0.25">
      <c r="B7045" s="206">
        <v>42226.833333333336</v>
      </c>
      <c r="C7045" s="85">
        <v>6.46</v>
      </c>
    </row>
    <row r="7046" spans="2:3" x14ac:dyDescent="0.25">
      <c r="B7046" s="206">
        <v>42226.916666666664</v>
      </c>
      <c r="C7046" s="85">
        <v>6.46</v>
      </c>
    </row>
    <row r="7047" spans="2:3" x14ac:dyDescent="0.25">
      <c r="B7047" s="206">
        <v>42227</v>
      </c>
      <c r="C7047" s="85">
        <v>6.47</v>
      </c>
    </row>
    <row r="7048" spans="2:3" x14ac:dyDescent="0.25">
      <c r="B7048" s="206">
        <v>42227.083333333336</v>
      </c>
      <c r="C7048" s="85">
        <v>6.46</v>
      </c>
    </row>
    <row r="7049" spans="2:3" x14ac:dyDescent="0.25">
      <c r="B7049" s="206">
        <v>42227.166666666664</v>
      </c>
      <c r="C7049" s="85">
        <v>6.46</v>
      </c>
    </row>
    <row r="7050" spans="2:3" x14ac:dyDescent="0.25">
      <c r="B7050" s="206">
        <v>42227.25</v>
      </c>
      <c r="C7050" s="85">
        <v>6.47</v>
      </c>
    </row>
    <row r="7051" spans="2:3" x14ac:dyDescent="0.25">
      <c r="B7051" s="206">
        <v>42227.333333333336</v>
      </c>
      <c r="C7051" s="85">
        <v>6.48</v>
      </c>
    </row>
    <row r="7052" spans="2:3" x14ac:dyDescent="0.25">
      <c r="B7052" s="206">
        <v>42227.416666666664</v>
      </c>
      <c r="C7052" s="85">
        <v>6.47</v>
      </c>
    </row>
    <row r="7053" spans="2:3" x14ac:dyDescent="0.25">
      <c r="B7053" s="206">
        <v>42227.5</v>
      </c>
      <c r="C7053" s="85">
        <v>6.47</v>
      </c>
    </row>
    <row r="7054" spans="2:3" x14ac:dyDescent="0.25">
      <c r="B7054" s="206">
        <v>42227.583333333336</v>
      </c>
      <c r="C7054" s="85">
        <v>6.46</v>
      </c>
    </row>
    <row r="7055" spans="2:3" x14ac:dyDescent="0.25">
      <c r="B7055" s="206">
        <v>42227.666666666664</v>
      </c>
      <c r="C7055" s="85">
        <v>6.45</v>
      </c>
    </row>
    <row r="7056" spans="2:3" x14ac:dyDescent="0.25">
      <c r="B7056" s="206">
        <v>42227.75</v>
      </c>
      <c r="C7056" s="85">
        <v>6.45</v>
      </c>
    </row>
    <row r="7057" spans="2:3" x14ac:dyDescent="0.25">
      <c r="B7057" s="206">
        <v>42227.833333333336</v>
      </c>
      <c r="C7057" s="85">
        <v>6.44</v>
      </c>
    </row>
    <row r="7058" spans="2:3" x14ac:dyDescent="0.25">
      <c r="B7058" s="206">
        <v>42227.916666666664</v>
      </c>
      <c r="C7058" s="85">
        <v>6.44</v>
      </c>
    </row>
    <row r="7059" spans="2:3" x14ac:dyDescent="0.25">
      <c r="B7059" s="206">
        <v>42228</v>
      </c>
      <c r="C7059" s="85">
        <v>6.44</v>
      </c>
    </row>
    <row r="7060" spans="2:3" x14ac:dyDescent="0.25">
      <c r="B7060" s="206">
        <v>42228.083333333336</v>
      </c>
      <c r="C7060" s="85">
        <v>6.44</v>
      </c>
    </row>
    <row r="7061" spans="2:3" x14ac:dyDescent="0.25">
      <c r="B7061" s="206">
        <v>42228.166666666664</v>
      </c>
      <c r="C7061" s="85">
        <v>6.44</v>
      </c>
    </row>
    <row r="7062" spans="2:3" x14ac:dyDescent="0.25">
      <c r="B7062" s="206">
        <v>42228.25</v>
      </c>
      <c r="C7062" s="85">
        <v>6.44</v>
      </c>
    </row>
    <row r="7063" spans="2:3" x14ac:dyDescent="0.25">
      <c r="B7063" s="206">
        <v>42228.333333333336</v>
      </c>
      <c r="C7063" s="85">
        <v>6.45</v>
      </c>
    </row>
    <row r="7064" spans="2:3" x14ac:dyDescent="0.25">
      <c r="B7064" s="206">
        <v>42228.416666666664</v>
      </c>
      <c r="C7064" s="85">
        <v>6.45</v>
      </c>
    </row>
    <row r="7065" spans="2:3" x14ac:dyDescent="0.25">
      <c r="B7065" s="206">
        <v>42228.5</v>
      </c>
      <c r="C7065" s="85">
        <v>6.44</v>
      </c>
    </row>
    <row r="7066" spans="2:3" x14ac:dyDescent="0.25">
      <c r="B7066" s="206">
        <v>42228.583333333336</v>
      </c>
      <c r="C7066" s="85">
        <v>6.43</v>
      </c>
    </row>
    <row r="7067" spans="2:3" x14ac:dyDescent="0.25">
      <c r="B7067" s="206">
        <v>42228.666666666664</v>
      </c>
      <c r="C7067" s="85">
        <v>6.42</v>
      </c>
    </row>
    <row r="7068" spans="2:3" x14ac:dyDescent="0.25">
      <c r="B7068" s="206">
        <v>42228.75</v>
      </c>
      <c r="C7068" s="85">
        <v>6.41</v>
      </c>
    </row>
    <row r="7069" spans="2:3" x14ac:dyDescent="0.25">
      <c r="B7069" s="206">
        <v>42228.833333333336</v>
      </c>
      <c r="C7069" s="85">
        <v>6.41</v>
      </c>
    </row>
    <row r="7070" spans="2:3" x14ac:dyDescent="0.25">
      <c r="B7070" s="206">
        <v>42228.916666666664</v>
      </c>
      <c r="C7070" s="85">
        <v>6.4</v>
      </c>
    </row>
    <row r="7071" spans="2:3" x14ac:dyDescent="0.25">
      <c r="B7071" s="206">
        <v>42229</v>
      </c>
      <c r="C7071" s="85">
        <v>6.4</v>
      </c>
    </row>
    <row r="7072" spans="2:3" x14ac:dyDescent="0.25">
      <c r="B7072" s="206">
        <v>42229.083333333336</v>
      </c>
      <c r="C7072" s="85">
        <v>6.4</v>
      </c>
    </row>
    <row r="7073" spans="2:4" x14ac:dyDescent="0.25">
      <c r="B7073" s="206">
        <v>42229.166666666664</v>
      </c>
      <c r="C7073" s="85">
        <v>6.4</v>
      </c>
    </row>
    <row r="7074" spans="2:4" x14ac:dyDescent="0.25">
      <c r="B7074" s="206">
        <v>42229.25</v>
      </c>
      <c r="C7074" s="85">
        <v>6.41</v>
      </c>
    </row>
    <row r="7075" spans="2:4" x14ac:dyDescent="0.25">
      <c r="B7075" s="206">
        <v>42229.333333333336</v>
      </c>
      <c r="C7075" s="85">
        <v>6.41</v>
      </c>
    </row>
    <row r="7076" spans="2:4" x14ac:dyDescent="0.25">
      <c r="B7076" s="206">
        <v>42229.416666666664</v>
      </c>
      <c r="C7076" s="85">
        <v>6.42</v>
      </c>
    </row>
    <row r="7077" spans="2:4" x14ac:dyDescent="0.25">
      <c r="B7077" s="206">
        <v>42229.5</v>
      </c>
      <c r="C7077" s="85">
        <v>6.42</v>
      </c>
    </row>
    <row r="7078" spans="2:4" x14ac:dyDescent="0.25">
      <c r="B7078" s="206">
        <v>42229.583333333336</v>
      </c>
      <c r="C7078" s="85">
        <v>6.4</v>
      </c>
    </row>
    <row r="7079" spans="2:4" x14ac:dyDescent="0.25">
      <c r="B7079" s="206">
        <v>42229.666666666664</v>
      </c>
      <c r="C7079" s="85">
        <v>6.38</v>
      </c>
    </row>
    <row r="7080" spans="2:4" x14ac:dyDescent="0.25">
      <c r="B7080" s="206">
        <v>42229.75</v>
      </c>
      <c r="C7080" s="85">
        <v>6.39</v>
      </c>
    </row>
    <row r="7081" spans="2:4" x14ac:dyDescent="0.25">
      <c r="B7081" s="206">
        <v>42229.833333333336</v>
      </c>
      <c r="C7081" s="85">
        <v>6.33</v>
      </c>
      <c r="D7081" s="76">
        <v>6.33</v>
      </c>
    </row>
    <row r="7082" spans="2:4" x14ac:dyDescent="0.25">
      <c r="B7082" s="206">
        <v>42229.916666666664</v>
      </c>
      <c r="C7082" s="85">
        <v>6.33</v>
      </c>
    </row>
    <row r="7083" spans="2:4" x14ac:dyDescent="0.25">
      <c r="B7083" s="206">
        <v>42230</v>
      </c>
      <c r="C7083" s="85">
        <v>6.33</v>
      </c>
    </row>
    <row r="7084" spans="2:4" x14ac:dyDescent="0.25">
      <c r="B7084" s="206">
        <v>42230.083333333336</v>
      </c>
      <c r="C7084" s="85">
        <v>6.34</v>
      </c>
    </row>
    <row r="7085" spans="2:4" x14ac:dyDescent="0.25">
      <c r="B7085" s="206">
        <v>42230.166666666664</v>
      </c>
      <c r="C7085" s="85">
        <v>6.34</v>
      </c>
    </row>
    <row r="7086" spans="2:4" x14ac:dyDescent="0.25">
      <c r="B7086" s="206">
        <v>42230.25</v>
      </c>
      <c r="C7086" s="85">
        <v>6.35</v>
      </c>
    </row>
    <row r="7087" spans="2:4" x14ac:dyDescent="0.25">
      <c r="B7087" s="206">
        <v>42230.333333333336</v>
      </c>
      <c r="C7087" s="85">
        <v>6.35</v>
      </c>
    </row>
    <row r="7088" spans="2:4" x14ac:dyDescent="0.25">
      <c r="B7088" s="206">
        <v>42230.416666666664</v>
      </c>
      <c r="C7088" s="85">
        <v>6.34</v>
      </c>
    </row>
    <row r="7089" spans="2:3" x14ac:dyDescent="0.25">
      <c r="B7089" s="206">
        <v>42230.5</v>
      </c>
      <c r="C7089" s="85">
        <v>6.35</v>
      </c>
    </row>
    <row r="7090" spans="2:3" x14ac:dyDescent="0.25">
      <c r="B7090" s="206">
        <v>42230.583333333336</v>
      </c>
      <c r="C7090" s="85">
        <v>6.35</v>
      </c>
    </row>
    <row r="7091" spans="2:3" x14ac:dyDescent="0.25">
      <c r="B7091" s="206">
        <v>42230.666666666664</v>
      </c>
      <c r="C7091" s="85">
        <v>6.35</v>
      </c>
    </row>
    <row r="7092" spans="2:3" x14ac:dyDescent="0.25">
      <c r="B7092" s="206">
        <v>42230.75</v>
      </c>
      <c r="C7092" s="85">
        <v>6.35</v>
      </c>
    </row>
    <row r="7093" spans="2:3" x14ac:dyDescent="0.25">
      <c r="B7093" s="206">
        <v>42230.833333333336</v>
      </c>
      <c r="C7093" s="85">
        <v>6.35</v>
      </c>
    </row>
    <row r="7094" spans="2:3" x14ac:dyDescent="0.25">
      <c r="B7094" s="206">
        <v>42230.916666666664</v>
      </c>
      <c r="C7094" s="85">
        <v>6.34</v>
      </c>
    </row>
    <row r="7095" spans="2:3" x14ac:dyDescent="0.25">
      <c r="B7095" s="206">
        <v>42231</v>
      </c>
      <c r="C7095" s="85">
        <v>6.35</v>
      </c>
    </row>
    <row r="7096" spans="2:3" x14ac:dyDescent="0.25">
      <c r="B7096" s="206">
        <v>42231.083333333336</v>
      </c>
      <c r="C7096" s="85">
        <v>6.35</v>
      </c>
    </row>
    <row r="7097" spans="2:3" x14ac:dyDescent="0.25">
      <c r="B7097" s="206">
        <v>42231.166666666664</v>
      </c>
      <c r="C7097" s="85">
        <v>6.37</v>
      </c>
    </row>
    <row r="7098" spans="2:3" x14ac:dyDescent="0.25">
      <c r="B7098" s="206">
        <v>42231.25</v>
      </c>
      <c r="C7098" s="85">
        <v>6.37</v>
      </c>
    </row>
    <row r="7099" spans="2:3" x14ac:dyDescent="0.25">
      <c r="B7099" s="206">
        <v>42231.333333333336</v>
      </c>
      <c r="C7099" s="85">
        <v>6.38</v>
      </c>
    </row>
    <row r="7100" spans="2:3" x14ac:dyDescent="0.25">
      <c r="B7100" s="206">
        <v>42231.416666666664</v>
      </c>
      <c r="C7100" s="85">
        <v>6.38</v>
      </c>
    </row>
    <row r="7101" spans="2:3" x14ac:dyDescent="0.25">
      <c r="B7101" s="206">
        <v>42231.5</v>
      </c>
      <c r="C7101" s="85">
        <v>6.38</v>
      </c>
    </row>
    <row r="7102" spans="2:3" x14ac:dyDescent="0.25">
      <c r="B7102" s="206">
        <v>42231.583333333336</v>
      </c>
      <c r="C7102" s="85">
        <v>6.38</v>
      </c>
    </row>
    <row r="7103" spans="2:3" x14ac:dyDescent="0.25">
      <c r="B7103" s="206">
        <v>42231.666666666664</v>
      </c>
      <c r="C7103" s="85">
        <v>6.38</v>
      </c>
    </row>
    <row r="7104" spans="2:3" x14ac:dyDescent="0.25">
      <c r="B7104" s="206">
        <v>42231.75</v>
      </c>
      <c r="C7104" s="85">
        <v>6.37</v>
      </c>
    </row>
    <row r="7105" spans="2:3" x14ac:dyDescent="0.25">
      <c r="B7105" s="206">
        <v>42231.833333333336</v>
      </c>
      <c r="C7105" s="85">
        <v>6.37</v>
      </c>
    </row>
    <row r="7106" spans="2:3" x14ac:dyDescent="0.25">
      <c r="B7106" s="206">
        <v>42231.916666666664</v>
      </c>
      <c r="C7106" s="85">
        <v>6.36</v>
      </c>
    </row>
    <row r="7107" spans="2:3" x14ac:dyDescent="0.25">
      <c r="B7107" s="206">
        <v>42232</v>
      </c>
      <c r="C7107" s="85">
        <v>6.36</v>
      </c>
    </row>
    <row r="7108" spans="2:3" x14ac:dyDescent="0.25">
      <c r="B7108" s="206">
        <v>42232.083333333336</v>
      </c>
      <c r="C7108" s="85">
        <v>6.34</v>
      </c>
    </row>
    <row r="7109" spans="2:3" x14ac:dyDescent="0.25">
      <c r="B7109" s="206">
        <v>42232.166666666664</v>
      </c>
      <c r="C7109" s="85">
        <v>6.35</v>
      </c>
    </row>
    <row r="7110" spans="2:3" x14ac:dyDescent="0.25">
      <c r="B7110" s="206">
        <v>42232.25</v>
      </c>
      <c r="C7110" s="85">
        <v>6.35</v>
      </c>
    </row>
    <row r="7111" spans="2:3" x14ac:dyDescent="0.25">
      <c r="B7111" s="206">
        <v>42232.333333333336</v>
      </c>
      <c r="C7111" s="85">
        <v>6.36</v>
      </c>
    </row>
    <row r="7112" spans="2:3" x14ac:dyDescent="0.25">
      <c r="B7112" s="206">
        <v>42232.416666666664</v>
      </c>
      <c r="C7112" s="85">
        <v>6.36</v>
      </c>
    </row>
    <row r="7113" spans="2:3" x14ac:dyDescent="0.25">
      <c r="B7113" s="206">
        <v>42232.5</v>
      </c>
      <c r="C7113" s="85">
        <v>6.36</v>
      </c>
    </row>
    <row r="7114" spans="2:3" x14ac:dyDescent="0.25">
      <c r="B7114" s="206">
        <v>42232.583333333336</v>
      </c>
      <c r="C7114" s="85">
        <v>6.34</v>
      </c>
    </row>
    <row r="7115" spans="2:3" x14ac:dyDescent="0.25">
      <c r="B7115" s="206">
        <v>42232.666666666664</v>
      </c>
      <c r="C7115" s="85">
        <v>6.34</v>
      </c>
    </row>
    <row r="7116" spans="2:3" x14ac:dyDescent="0.25">
      <c r="B7116" s="206">
        <v>42232.75</v>
      </c>
      <c r="C7116" s="85">
        <v>6.34</v>
      </c>
    </row>
    <row r="7117" spans="2:3" x14ac:dyDescent="0.25">
      <c r="B7117" s="206">
        <v>42232.833333333336</v>
      </c>
      <c r="C7117" s="85">
        <v>6.34</v>
      </c>
    </row>
    <row r="7118" spans="2:3" x14ac:dyDescent="0.25">
      <c r="B7118" s="206">
        <v>42232.916666666664</v>
      </c>
      <c r="C7118" s="85">
        <v>6.34</v>
      </c>
    </row>
    <row r="7119" spans="2:3" x14ac:dyDescent="0.25">
      <c r="B7119" s="206">
        <v>42233</v>
      </c>
      <c r="C7119" s="85">
        <v>6.33</v>
      </c>
    </row>
    <row r="7120" spans="2:3" x14ac:dyDescent="0.25">
      <c r="B7120" s="206">
        <v>42233.083333333336</v>
      </c>
      <c r="C7120" s="85">
        <v>6.34</v>
      </c>
    </row>
    <row r="7121" spans="2:3" x14ac:dyDescent="0.25">
      <c r="B7121" s="206">
        <v>42233.166666666664</v>
      </c>
      <c r="C7121" s="85">
        <v>6.34</v>
      </c>
    </row>
    <row r="7122" spans="2:3" x14ac:dyDescent="0.25">
      <c r="B7122" s="206">
        <v>42233.25</v>
      </c>
      <c r="C7122" s="85">
        <v>6.37</v>
      </c>
    </row>
    <row r="7123" spans="2:3" x14ac:dyDescent="0.25">
      <c r="B7123" s="206">
        <v>42233.333333333336</v>
      </c>
      <c r="C7123" s="85">
        <v>6.36</v>
      </c>
    </row>
    <row r="7124" spans="2:3" x14ac:dyDescent="0.25">
      <c r="B7124" s="206">
        <v>42233.416666666664</v>
      </c>
      <c r="C7124" s="85">
        <v>6.35</v>
      </c>
    </row>
    <row r="7125" spans="2:3" x14ac:dyDescent="0.25">
      <c r="B7125" s="206">
        <v>42233.5</v>
      </c>
      <c r="C7125" s="85">
        <v>6.35</v>
      </c>
    </row>
    <row r="7126" spans="2:3" x14ac:dyDescent="0.25">
      <c r="B7126" s="206">
        <v>42233.583333333336</v>
      </c>
      <c r="C7126" s="85">
        <v>6.35</v>
      </c>
    </row>
    <row r="7127" spans="2:3" x14ac:dyDescent="0.25">
      <c r="B7127" s="206">
        <v>42233.666666666664</v>
      </c>
      <c r="C7127" s="85">
        <v>6.36</v>
      </c>
    </row>
    <row r="7128" spans="2:3" x14ac:dyDescent="0.25">
      <c r="B7128" s="206">
        <v>42233.75</v>
      </c>
      <c r="C7128" s="85">
        <v>6.36</v>
      </c>
    </row>
    <row r="7129" spans="2:3" x14ac:dyDescent="0.25">
      <c r="B7129" s="206">
        <v>42233.833333333336</v>
      </c>
      <c r="C7129" s="85">
        <v>6.35</v>
      </c>
    </row>
    <row r="7130" spans="2:3" x14ac:dyDescent="0.25">
      <c r="B7130" s="206">
        <v>42233.916666666664</v>
      </c>
      <c r="C7130" s="85">
        <v>6.37</v>
      </c>
    </row>
    <row r="7131" spans="2:3" x14ac:dyDescent="0.25">
      <c r="B7131" s="206">
        <v>42234</v>
      </c>
      <c r="C7131" s="85">
        <v>6.37</v>
      </c>
    </row>
    <row r="7132" spans="2:3" x14ac:dyDescent="0.25">
      <c r="B7132" s="206">
        <v>42234.083333333336</v>
      </c>
      <c r="C7132" s="85">
        <v>6.4</v>
      </c>
    </row>
    <row r="7133" spans="2:3" x14ac:dyDescent="0.25">
      <c r="B7133" s="206">
        <v>42234.166666666664</v>
      </c>
      <c r="C7133" s="85">
        <v>6.41</v>
      </c>
    </row>
    <row r="7134" spans="2:3" x14ac:dyDescent="0.25">
      <c r="B7134" s="206">
        <v>42234.25</v>
      </c>
      <c r="C7134" s="85">
        <v>6.42</v>
      </c>
    </row>
    <row r="7135" spans="2:3" x14ac:dyDescent="0.25">
      <c r="B7135" s="206">
        <v>42234.333333333336</v>
      </c>
      <c r="C7135" s="85">
        <v>6.43</v>
      </c>
    </row>
    <row r="7136" spans="2:3" x14ac:dyDescent="0.25">
      <c r="B7136" s="206">
        <v>42234.416666666664</v>
      </c>
      <c r="C7136" s="85">
        <v>6.44</v>
      </c>
    </row>
    <row r="7137" spans="2:5" x14ac:dyDescent="0.25">
      <c r="B7137" s="206">
        <v>42234.5</v>
      </c>
      <c r="C7137" s="85">
        <v>6.45</v>
      </c>
    </row>
    <row r="7138" spans="2:5" x14ac:dyDescent="0.25">
      <c r="B7138" s="206">
        <v>42234.583333333336</v>
      </c>
      <c r="C7138" s="85">
        <v>6.46</v>
      </c>
    </row>
    <row r="7139" spans="2:5" x14ac:dyDescent="0.25">
      <c r="B7139" s="206">
        <v>42234.666666666664</v>
      </c>
      <c r="C7139" s="85">
        <v>6.47</v>
      </c>
      <c r="E7139" s="76">
        <v>6.47</v>
      </c>
    </row>
    <row r="7140" spans="2:5" x14ac:dyDescent="0.25">
      <c r="B7140" s="206">
        <v>42234.75</v>
      </c>
      <c r="C7140" s="85">
        <v>6.4</v>
      </c>
    </row>
    <row r="7141" spans="2:5" x14ac:dyDescent="0.25">
      <c r="B7141" s="206">
        <v>42234.833333333336</v>
      </c>
      <c r="C7141" s="85">
        <v>6.37</v>
      </c>
    </row>
    <row r="7142" spans="2:5" x14ac:dyDescent="0.25">
      <c r="B7142" s="206">
        <v>42234.916666666664</v>
      </c>
      <c r="C7142" s="85">
        <v>6.37</v>
      </c>
    </row>
    <row r="7143" spans="2:5" x14ac:dyDescent="0.25">
      <c r="B7143" s="206">
        <v>42235</v>
      </c>
      <c r="C7143" s="85">
        <v>6.36</v>
      </c>
    </row>
    <row r="7144" spans="2:5" x14ac:dyDescent="0.25">
      <c r="B7144" s="206">
        <v>42235.083333333336</v>
      </c>
      <c r="C7144" s="85">
        <v>6.37</v>
      </c>
    </row>
    <row r="7145" spans="2:5" x14ac:dyDescent="0.25">
      <c r="B7145" s="206">
        <v>42235.166666666664</v>
      </c>
      <c r="C7145" s="85">
        <v>6.38</v>
      </c>
    </row>
    <row r="7146" spans="2:5" x14ac:dyDescent="0.25">
      <c r="B7146" s="206">
        <v>42235.25</v>
      </c>
      <c r="C7146" s="85">
        <v>6.38</v>
      </c>
    </row>
    <row r="7147" spans="2:5" x14ac:dyDescent="0.25">
      <c r="B7147" s="206">
        <v>42235.333333333336</v>
      </c>
      <c r="C7147" s="85">
        <v>6.37</v>
      </c>
    </row>
    <row r="7148" spans="2:5" x14ac:dyDescent="0.25">
      <c r="B7148" s="206">
        <v>42235.416666666664</v>
      </c>
      <c r="C7148" s="85">
        <v>6.37</v>
      </c>
    </row>
    <row r="7149" spans="2:5" x14ac:dyDescent="0.25">
      <c r="B7149" s="206">
        <v>42235.5</v>
      </c>
      <c r="C7149" s="85">
        <v>6.37</v>
      </c>
    </row>
    <row r="7150" spans="2:5" x14ac:dyDescent="0.25">
      <c r="B7150" s="206">
        <v>42235.583333333336</v>
      </c>
      <c r="C7150" s="85">
        <v>6.38</v>
      </c>
    </row>
    <row r="7151" spans="2:5" x14ac:dyDescent="0.25">
      <c r="B7151" s="206">
        <v>42235.666666666664</v>
      </c>
      <c r="C7151" s="85">
        <v>6.38</v>
      </c>
    </row>
    <row r="7152" spans="2:5" x14ac:dyDescent="0.25">
      <c r="B7152" s="206">
        <v>42235.75</v>
      </c>
      <c r="C7152" s="85">
        <v>6.38</v>
      </c>
    </row>
    <row r="7153" spans="2:3" x14ac:dyDescent="0.25">
      <c r="B7153" s="206">
        <v>42235.833333333336</v>
      </c>
      <c r="C7153" s="85">
        <v>6.39</v>
      </c>
    </row>
    <row r="7154" spans="2:3" x14ac:dyDescent="0.25">
      <c r="B7154" s="206">
        <v>42235.916666666664</v>
      </c>
      <c r="C7154" s="85">
        <v>6.41</v>
      </c>
    </row>
    <row r="7155" spans="2:3" x14ac:dyDescent="0.25">
      <c r="B7155" s="206">
        <v>42236</v>
      </c>
      <c r="C7155" s="85">
        <v>6.41</v>
      </c>
    </row>
    <row r="7156" spans="2:3" x14ac:dyDescent="0.25">
      <c r="B7156" s="206">
        <v>42236.083333333336</v>
      </c>
      <c r="C7156" s="85">
        <v>6.42</v>
      </c>
    </row>
    <row r="7157" spans="2:3" x14ac:dyDescent="0.25">
      <c r="B7157" s="206">
        <v>42236.166666666664</v>
      </c>
      <c r="C7157" s="85">
        <v>6.43</v>
      </c>
    </row>
    <row r="7158" spans="2:3" x14ac:dyDescent="0.25">
      <c r="B7158" s="206">
        <v>42236.25</v>
      </c>
      <c r="C7158" s="85">
        <v>6.44</v>
      </c>
    </row>
    <row r="7159" spans="2:3" x14ac:dyDescent="0.25">
      <c r="B7159" s="206">
        <v>42236.333333333336</v>
      </c>
      <c r="C7159" s="85">
        <v>6.43</v>
      </c>
    </row>
    <row r="7160" spans="2:3" x14ac:dyDescent="0.25">
      <c r="B7160" s="206">
        <v>42236.416666666664</v>
      </c>
      <c r="C7160" s="85">
        <v>6.42</v>
      </c>
    </row>
    <row r="7161" spans="2:3" x14ac:dyDescent="0.25">
      <c r="B7161" s="206">
        <v>42236.5</v>
      </c>
      <c r="C7161" s="85">
        <v>6.41</v>
      </c>
    </row>
    <row r="7162" spans="2:3" x14ac:dyDescent="0.25">
      <c r="B7162" s="206">
        <v>42236.583333333336</v>
      </c>
      <c r="C7162" s="85">
        <v>6.38</v>
      </c>
    </row>
    <row r="7163" spans="2:3" x14ac:dyDescent="0.25">
      <c r="B7163" s="206">
        <v>42236.666666666664</v>
      </c>
      <c r="C7163" s="85">
        <v>6.37</v>
      </c>
    </row>
    <row r="7164" spans="2:3" x14ac:dyDescent="0.25">
      <c r="B7164" s="206">
        <v>42236.75</v>
      </c>
      <c r="C7164" s="85">
        <v>6.37</v>
      </c>
    </row>
    <row r="7165" spans="2:3" x14ac:dyDescent="0.25">
      <c r="B7165" s="206">
        <v>42236.833333333336</v>
      </c>
      <c r="C7165" s="85">
        <v>6.37</v>
      </c>
    </row>
    <row r="7166" spans="2:3" x14ac:dyDescent="0.25">
      <c r="B7166" s="206">
        <v>42236.916666666664</v>
      </c>
      <c r="C7166" s="85">
        <v>6.38</v>
      </c>
    </row>
    <row r="7167" spans="2:3" x14ac:dyDescent="0.25">
      <c r="B7167" s="206">
        <v>42237</v>
      </c>
      <c r="C7167" s="85">
        <v>6.39</v>
      </c>
    </row>
    <row r="7168" spans="2:3" x14ac:dyDescent="0.25">
      <c r="B7168" s="206">
        <v>42237.083333333336</v>
      </c>
      <c r="C7168" s="85">
        <v>6.4</v>
      </c>
    </row>
    <row r="7169" spans="2:3" x14ac:dyDescent="0.25">
      <c r="B7169" s="206">
        <v>42237.166666666664</v>
      </c>
      <c r="C7169" s="85">
        <v>6.4</v>
      </c>
    </row>
    <row r="7170" spans="2:3" x14ac:dyDescent="0.25">
      <c r="B7170" s="206">
        <v>42237.25</v>
      </c>
      <c r="C7170" s="85">
        <v>6.4</v>
      </c>
    </row>
    <row r="7171" spans="2:3" x14ac:dyDescent="0.25">
      <c r="B7171" s="206">
        <v>42237.333333333336</v>
      </c>
      <c r="C7171" s="85">
        <v>6.41</v>
      </c>
    </row>
    <row r="7172" spans="2:3" x14ac:dyDescent="0.25">
      <c r="B7172" s="206">
        <v>42237.416666666664</v>
      </c>
      <c r="C7172" s="85">
        <v>6.41</v>
      </c>
    </row>
    <row r="7173" spans="2:3" x14ac:dyDescent="0.25">
      <c r="B7173" s="206">
        <v>42237.5</v>
      </c>
      <c r="C7173" s="85">
        <v>6.41</v>
      </c>
    </row>
    <row r="7174" spans="2:3" x14ac:dyDescent="0.25">
      <c r="B7174" s="206">
        <v>42237.583333333336</v>
      </c>
      <c r="C7174" s="85">
        <v>6.4</v>
      </c>
    </row>
    <row r="7175" spans="2:3" x14ac:dyDescent="0.25">
      <c r="B7175" s="206">
        <v>42237.666666666664</v>
      </c>
      <c r="C7175" s="85">
        <v>6.4</v>
      </c>
    </row>
    <row r="7176" spans="2:3" x14ac:dyDescent="0.25">
      <c r="B7176" s="206">
        <v>42237.75</v>
      </c>
      <c r="C7176" s="85">
        <v>6.39</v>
      </c>
    </row>
    <row r="7177" spans="2:3" x14ac:dyDescent="0.25">
      <c r="B7177" s="206">
        <v>42237.833333333336</v>
      </c>
      <c r="C7177" s="85">
        <v>6.37</v>
      </c>
    </row>
    <row r="7178" spans="2:3" x14ac:dyDescent="0.25">
      <c r="B7178" s="206">
        <v>42237.916666666664</v>
      </c>
      <c r="C7178" s="85">
        <v>6.36</v>
      </c>
    </row>
    <row r="7179" spans="2:3" x14ac:dyDescent="0.25">
      <c r="B7179" s="206">
        <v>42238</v>
      </c>
      <c r="C7179" s="85">
        <v>6.35</v>
      </c>
    </row>
    <row r="7180" spans="2:3" x14ac:dyDescent="0.25">
      <c r="B7180" s="206">
        <v>42238.083333333336</v>
      </c>
      <c r="C7180" s="85">
        <v>6.35</v>
      </c>
    </row>
    <row r="7181" spans="2:3" x14ac:dyDescent="0.25">
      <c r="B7181" s="206">
        <v>42238.166666666664</v>
      </c>
      <c r="C7181" s="85">
        <v>6.35</v>
      </c>
    </row>
    <row r="7182" spans="2:3" x14ac:dyDescent="0.25">
      <c r="B7182" s="206">
        <v>42238.25</v>
      </c>
      <c r="C7182" s="85">
        <v>6.35</v>
      </c>
    </row>
    <row r="7183" spans="2:3" x14ac:dyDescent="0.25">
      <c r="B7183" s="206">
        <v>42238.333333333336</v>
      </c>
      <c r="C7183" s="85">
        <v>6.35</v>
      </c>
    </row>
    <row r="7184" spans="2:3" x14ac:dyDescent="0.25">
      <c r="B7184" s="206">
        <v>42238.416666666664</v>
      </c>
      <c r="C7184" s="85">
        <v>6.36</v>
      </c>
    </row>
    <row r="7185" spans="2:3" x14ac:dyDescent="0.25">
      <c r="B7185" s="206">
        <v>42238.5</v>
      </c>
      <c r="C7185" s="85">
        <v>6.36</v>
      </c>
    </row>
    <row r="7186" spans="2:3" x14ac:dyDescent="0.25">
      <c r="B7186" s="206">
        <v>42238.583333333336</v>
      </c>
      <c r="C7186" s="85">
        <v>6.36</v>
      </c>
    </row>
    <row r="7187" spans="2:3" x14ac:dyDescent="0.25">
      <c r="B7187" s="206">
        <v>42238.666666666664</v>
      </c>
      <c r="C7187" s="85">
        <v>6.36</v>
      </c>
    </row>
    <row r="7188" spans="2:3" x14ac:dyDescent="0.25">
      <c r="B7188" s="206">
        <v>42238.75</v>
      </c>
      <c r="C7188" s="85">
        <v>6.36</v>
      </c>
    </row>
    <row r="7189" spans="2:3" x14ac:dyDescent="0.25">
      <c r="B7189" s="206">
        <v>42238.833333333336</v>
      </c>
      <c r="C7189" s="85">
        <v>6.37</v>
      </c>
    </row>
    <row r="7190" spans="2:3" x14ac:dyDescent="0.25">
      <c r="B7190" s="206">
        <v>42238.916666666664</v>
      </c>
      <c r="C7190" s="85">
        <v>6.35</v>
      </c>
    </row>
    <row r="7191" spans="2:3" x14ac:dyDescent="0.25">
      <c r="B7191" s="206">
        <v>42239</v>
      </c>
      <c r="C7191" s="85">
        <v>6.35</v>
      </c>
    </row>
    <row r="7192" spans="2:3" x14ac:dyDescent="0.25">
      <c r="B7192" s="206">
        <v>42239.083333333336</v>
      </c>
      <c r="C7192" s="85">
        <v>6.36</v>
      </c>
    </row>
    <row r="7193" spans="2:3" x14ac:dyDescent="0.25">
      <c r="B7193" s="206">
        <v>42239.166666666664</v>
      </c>
      <c r="C7193" s="85">
        <v>6.36</v>
      </c>
    </row>
    <row r="7194" spans="2:3" x14ac:dyDescent="0.25">
      <c r="B7194" s="206">
        <v>42239.25</v>
      </c>
      <c r="C7194" s="85">
        <v>6.37</v>
      </c>
    </row>
    <row r="7195" spans="2:3" x14ac:dyDescent="0.25">
      <c r="B7195" s="206">
        <v>42239.333333333336</v>
      </c>
      <c r="C7195" s="85">
        <v>6.37</v>
      </c>
    </row>
    <row r="7196" spans="2:3" x14ac:dyDescent="0.25">
      <c r="B7196" s="206">
        <v>42239.416666666664</v>
      </c>
      <c r="C7196" s="85">
        <v>6.37</v>
      </c>
    </row>
    <row r="7197" spans="2:3" x14ac:dyDescent="0.25">
      <c r="B7197" s="206">
        <v>42239.5</v>
      </c>
      <c r="C7197" s="85">
        <v>6.37</v>
      </c>
    </row>
    <row r="7198" spans="2:3" x14ac:dyDescent="0.25">
      <c r="B7198" s="206">
        <v>42239.583333333336</v>
      </c>
      <c r="C7198" s="85">
        <v>6.37</v>
      </c>
    </row>
    <row r="7199" spans="2:3" x14ac:dyDescent="0.25">
      <c r="B7199" s="206">
        <v>42239.666666666664</v>
      </c>
      <c r="C7199" s="85">
        <v>6.37</v>
      </c>
    </row>
    <row r="7200" spans="2:3" x14ac:dyDescent="0.25">
      <c r="B7200" s="206">
        <v>42239.75</v>
      </c>
      <c r="C7200" s="85">
        <v>6.35</v>
      </c>
    </row>
    <row r="7201" spans="2:4" x14ac:dyDescent="0.25">
      <c r="B7201" s="206">
        <v>42239.833333333336</v>
      </c>
      <c r="C7201" s="85">
        <v>6.34</v>
      </c>
    </row>
    <row r="7202" spans="2:4" x14ac:dyDescent="0.25">
      <c r="B7202" s="206">
        <v>42239.916666666664</v>
      </c>
      <c r="C7202" s="85">
        <v>6.33</v>
      </c>
    </row>
    <row r="7203" spans="2:4" x14ac:dyDescent="0.25">
      <c r="B7203" s="206">
        <v>42240</v>
      </c>
      <c r="C7203" s="85">
        <v>6.32</v>
      </c>
    </row>
    <row r="7204" spans="2:4" x14ac:dyDescent="0.25">
      <c r="B7204" s="206">
        <v>42240.083333333336</v>
      </c>
      <c r="C7204" s="85">
        <v>6.32</v>
      </c>
    </row>
    <row r="7205" spans="2:4" x14ac:dyDescent="0.25">
      <c r="B7205" s="206">
        <v>42240.166666666664</v>
      </c>
      <c r="C7205" s="85">
        <v>6.32</v>
      </c>
    </row>
    <row r="7206" spans="2:4" x14ac:dyDescent="0.25">
      <c r="B7206" s="206">
        <v>42240.25</v>
      </c>
      <c r="C7206" s="85">
        <v>6.32</v>
      </c>
    </row>
    <row r="7207" spans="2:4" x14ac:dyDescent="0.25">
      <c r="B7207" s="206">
        <v>42240.333333333336</v>
      </c>
      <c r="C7207" s="85">
        <v>6.31</v>
      </c>
      <c r="D7207" s="76">
        <v>6.31</v>
      </c>
    </row>
    <row r="7208" spans="2:4" x14ac:dyDescent="0.25">
      <c r="B7208" s="206">
        <v>42240.416666666664</v>
      </c>
      <c r="C7208" s="85">
        <v>6.31</v>
      </c>
    </row>
    <row r="7209" spans="2:4" x14ac:dyDescent="0.25">
      <c r="B7209" s="206">
        <v>42240.5</v>
      </c>
      <c r="C7209" s="85">
        <v>6.36</v>
      </c>
    </row>
    <row r="7210" spans="2:4" x14ac:dyDescent="0.25">
      <c r="B7210" s="206">
        <v>42240.583333333336</v>
      </c>
      <c r="C7210" s="85">
        <v>6.38</v>
      </c>
    </row>
    <row r="7211" spans="2:4" x14ac:dyDescent="0.25">
      <c r="B7211" s="206">
        <v>42240.666666666664</v>
      </c>
      <c r="C7211" s="85">
        <v>6.38</v>
      </c>
    </row>
    <row r="7212" spans="2:4" x14ac:dyDescent="0.25">
      <c r="B7212" s="206">
        <v>42240.75</v>
      </c>
      <c r="C7212" s="85">
        <v>6.42</v>
      </c>
    </row>
    <row r="7213" spans="2:4" x14ac:dyDescent="0.25">
      <c r="B7213" s="206">
        <v>42240.833333333336</v>
      </c>
      <c r="C7213" s="85">
        <v>6.43</v>
      </c>
    </row>
    <row r="7214" spans="2:4" x14ac:dyDescent="0.25">
      <c r="B7214" s="206">
        <v>42240.916666666664</v>
      </c>
      <c r="C7214" s="85">
        <v>6.44</v>
      </c>
    </row>
    <row r="7215" spans="2:4" x14ac:dyDescent="0.25">
      <c r="B7215" s="206">
        <v>42241</v>
      </c>
      <c r="C7215" s="85">
        <v>6.44</v>
      </c>
    </row>
    <row r="7216" spans="2:4" x14ac:dyDescent="0.25">
      <c r="B7216" s="206">
        <v>42241.083333333336</v>
      </c>
      <c r="C7216" s="85">
        <v>6.43</v>
      </c>
    </row>
    <row r="7217" spans="2:5" x14ac:dyDescent="0.25">
      <c r="B7217" s="206">
        <v>42241.166666666664</v>
      </c>
      <c r="C7217" s="85">
        <v>6.44</v>
      </c>
    </row>
    <row r="7218" spans="2:5" x14ac:dyDescent="0.25">
      <c r="B7218" s="206">
        <v>42241.25</v>
      </c>
      <c r="C7218" s="85">
        <v>6.45</v>
      </c>
      <c r="E7218" s="76">
        <v>6.45</v>
      </c>
    </row>
    <row r="7219" spans="2:5" x14ac:dyDescent="0.25">
      <c r="B7219" s="206">
        <v>42241.333333333336</v>
      </c>
      <c r="C7219" s="85">
        <v>6.44</v>
      </c>
    </row>
    <row r="7220" spans="2:5" x14ac:dyDescent="0.25">
      <c r="B7220" s="206">
        <v>42241.416666666664</v>
      </c>
      <c r="C7220" s="85">
        <v>6.43</v>
      </c>
    </row>
    <row r="7221" spans="2:5" x14ac:dyDescent="0.25">
      <c r="B7221" s="206">
        <v>42241.5</v>
      </c>
      <c r="C7221" s="85">
        <v>6.43</v>
      </c>
    </row>
    <row r="7222" spans="2:5" x14ac:dyDescent="0.25">
      <c r="B7222" s="206">
        <v>42241.583333333336</v>
      </c>
      <c r="C7222" s="85">
        <v>6.42</v>
      </c>
    </row>
    <row r="7223" spans="2:5" x14ac:dyDescent="0.25">
      <c r="B7223" s="206">
        <v>42241.666666666664</v>
      </c>
      <c r="C7223" s="85">
        <v>6.43</v>
      </c>
    </row>
    <row r="7224" spans="2:5" x14ac:dyDescent="0.25">
      <c r="B7224" s="206">
        <v>42241.75</v>
      </c>
      <c r="C7224" s="85">
        <v>6.41</v>
      </c>
    </row>
    <row r="7225" spans="2:5" x14ac:dyDescent="0.25">
      <c r="B7225" s="206">
        <v>42241.833333333336</v>
      </c>
      <c r="C7225" s="85">
        <v>6.41</v>
      </c>
    </row>
    <row r="7226" spans="2:5" x14ac:dyDescent="0.25">
      <c r="B7226" s="206">
        <v>42241.916666666664</v>
      </c>
      <c r="C7226" s="85">
        <v>6.41</v>
      </c>
    </row>
    <row r="7227" spans="2:5" x14ac:dyDescent="0.25">
      <c r="B7227" s="206">
        <v>42242</v>
      </c>
      <c r="C7227" s="85">
        <v>6.41</v>
      </c>
    </row>
    <row r="7228" spans="2:5" x14ac:dyDescent="0.25">
      <c r="B7228" s="206">
        <v>42242.083333333336</v>
      </c>
      <c r="C7228" s="85">
        <v>6.41</v>
      </c>
    </row>
    <row r="7229" spans="2:5" x14ac:dyDescent="0.25">
      <c r="B7229" s="206">
        <v>42242.166666666664</v>
      </c>
      <c r="C7229" s="85">
        <v>6.43</v>
      </c>
    </row>
    <row r="7230" spans="2:5" x14ac:dyDescent="0.25">
      <c r="B7230" s="206">
        <v>42242.25</v>
      </c>
      <c r="C7230" s="85">
        <v>6.44</v>
      </c>
    </row>
    <row r="7231" spans="2:5" x14ac:dyDescent="0.25">
      <c r="B7231" s="206">
        <v>42242.333333333336</v>
      </c>
      <c r="C7231" s="85">
        <v>6.45</v>
      </c>
    </row>
    <row r="7232" spans="2:5" x14ac:dyDescent="0.25">
      <c r="B7232" s="206">
        <v>42242.416666666664</v>
      </c>
      <c r="C7232" s="85">
        <v>6.45</v>
      </c>
    </row>
    <row r="7233" spans="2:3" x14ac:dyDescent="0.25">
      <c r="B7233" s="206">
        <v>42242.5</v>
      </c>
      <c r="C7233" s="85">
        <v>6.37</v>
      </c>
    </row>
    <row r="7234" spans="2:3" x14ac:dyDescent="0.25">
      <c r="B7234" s="206">
        <v>42242.583333333336</v>
      </c>
      <c r="C7234" s="85">
        <v>6.35</v>
      </c>
    </row>
    <row r="7235" spans="2:3" x14ac:dyDescent="0.25">
      <c r="B7235" s="206">
        <v>42242.666666666664</v>
      </c>
      <c r="C7235" s="85">
        <v>6.35</v>
      </c>
    </row>
    <row r="7236" spans="2:3" x14ac:dyDescent="0.25">
      <c r="B7236" s="206">
        <v>42242.75</v>
      </c>
      <c r="C7236" s="85">
        <v>6.34</v>
      </c>
    </row>
    <row r="7237" spans="2:3" x14ac:dyDescent="0.25">
      <c r="B7237" s="206">
        <v>42242.833333333336</v>
      </c>
      <c r="C7237" s="85">
        <v>6.35</v>
      </c>
    </row>
    <row r="7238" spans="2:3" x14ac:dyDescent="0.25">
      <c r="B7238" s="206">
        <v>42242.916666666664</v>
      </c>
      <c r="C7238" s="85">
        <v>6.36</v>
      </c>
    </row>
    <row r="7239" spans="2:3" x14ac:dyDescent="0.25">
      <c r="B7239" s="206">
        <v>42243</v>
      </c>
      <c r="C7239" s="85">
        <v>6.37</v>
      </c>
    </row>
    <row r="7240" spans="2:3" x14ac:dyDescent="0.25">
      <c r="B7240" s="206">
        <v>42243.083333333336</v>
      </c>
      <c r="C7240" s="85">
        <v>6.38</v>
      </c>
    </row>
    <row r="7241" spans="2:3" x14ac:dyDescent="0.25">
      <c r="B7241" s="206">
        <v>42243.166666666664</v>
      </c>
      <c r="C7241" s="85">
        <v>6.38</v>
      </c>
    </row>
    <row r="7242" spans="2:3" x14ac:dyDescent="0.25">
      <c r="B7242" s="206">
        <v>42243.25</v>
      </c>
      <c r="C7242" s="85">
        <v>6.38</v>
      </c>
    </row>
    <row r="7243" spans="2:3" x14ac:dyDescent="0.25">
      <c r="B7243" s="206">
        <v>42243.333333333336</v>
      </c>
      <c r="C7243" s="85">
        <v>6.39</v>
      </c>
    </row>
    <row r="7244" spans="2:3" x14ac:dyDescent="0.25">
      <c r="B7244" s="206">
        <v>42243.416666666664</v>
      </c>
      <c r="C7244" s="85">
        <v>6.38</v>
      </c>
    </row>
    <row r="7245" spans="2:3" x14ac:dyDescent="0.25">
      <c r="B7245" s="206">
        <v>42243.5</v>
      </c>
      <c r="C7245" s="85">
        <v>6.37</v>
      </c>
    </row>
    <row r="7246" spans="2:3" x14ac:dyDescent="0.25">
      <c r="B7246" s="206">
        <v>42243.583333333336</v>
      </c>
      <c r="C7246" s="85">
        <v>6.35</v>
      </c>
    </row>
    <row r="7247" spans="2:3" x14ac:dyDescent="0.25">
      <c r="B7247" s="206">
        <v>42243.666666666664</v>
      </c>
      <c r="C7247" s="85">
        <v>6.36</v>
      </c>
    </row>
    <row r="7248" spans="2:3" x14ac:dyDescent="0.25">
      <c r="B7248" s="206">
        <v>42243.75</v>
      </c>
      <c r="C7248" s="85">
        <v>6.36</v>
      </c>
    </row>
    <row r="7249" spans="2:4" x14ac:dyDescent="0.25">
      <c r="B7249" s="206">
        <v>42243.833333333336</v>
      </c>
      <c r="C7249" s="85">
        <v>6.34</v>
      </c>
    </row>
    <row r="7250" spans="2:4" x14ac:dyDescent="0.25">
      <c r="B7250" s="206">
        <v>42243.916666666664</v>
      </c>
      <c r="C7250" s="85">
        <v>6.34</v>
      </c>
    </row>
    <row r="7251" spans="2:4" x14ac:dyDescent="0.25">
      <c r="B7251" s="206">
        <v>42244</v>
      </c>
      <c r="C7251" s="85">
        <v>6.34</v>
      </c>
    </row>
    <row r="7252" spans="2:4" x14ac:dyDescent="0.25">
      <c r="B7252" s="206">
        <v>42244.083333333336</v>
      </c>
      <c r="C7252" s="85">
        <v>6.33</v>
      </c>
    </row>
    <row r="7253" spans="2:4" x14ac:dyDescent="0.25">
      <c r="B7253" s="206">
        <v>42244.166666666664</v>
      </c>
      <c r="C7253" s="85">
        <v>6.34</v>
      </c>
    </row>
    <row r="7254" spans="2:4" x14ac:dyDescent="0.25">
      <c r="B7254" s="206">
        <v>42244.25</v>
      </c>
      <c r="C7254" s="85">
        <v>6.34</v>
      </c>
    </row>
    <row r="7255" spans="2:4" x14ac:dyDescent="0.25">
      <c r="B7255" s="206">
        <v>42244.333333333336</v>
      </c>
      <c r="C7255" s="85">
        <v>6.32</v>
      </c>
    </row>
    <row r="7256" spans="2:4" x14ac:dyDescent="0.25">
      <c r="B7256" s="206">
        <v>42244.416666666664</v>
      </c>
      <c r="C7256" s="85">
        <v>6.29</v>
      </c>
    </row>
    <row r="7257" spans="2:4" x14ac:dyDescent="0.25">
      <c r="B7257" s="206">
        <v>42244.5</v>
      </c>
      <c r="C7257" s="85">
        <v>6.26</v>
      </c>
    </row>
    <row r="7258" spans="2:4" x14ac:dyDescent="0.25">
      <c r="B7258" s="206">
        <v>42244.583333333336</v>
      </c>
      <c r="C7258" s="85">
        <v>6.26</v>
      </c>
    </row>
    <row r="7259" spans="2:4" x14ac:dyDescent="0.25">
      <c r="B7259" s="206">
        <v>42244.666666666664</v>
      </c>
      <c r="C7259" s="85">
        <v>6.22</v>
      </c>
    </row>
    <row r="7260" spans="2:4" x14ac:dyDescent="0.25">
      <c r="B7260" s="206">
        <v>42244.75</v>
      </c>
      <c r="C7260" s="85">
        <v>6.19</v>
      </c>
    </row>
    <row r="7261" spans="2:4" x14ac:dyDescent="0.25">
      <c r="B7261" s="206">
        <v>42244.833333333336</v>
      </c>
      <c r="C7261" s="85">
        <v>6.17</v>
      </c>
      <c r="D7261" s="76">
        <v>6.17</v>
      </c>
    </row>
    <row r="7262" spans="2:4" x14ac:dyDescent="0.25">
      <c r="B7262" s="206">
        <v>42244.916666666664</v>
      </c>
      <c r="C7262" s="85">
        <v>6.18</v>
      </c>
    </row>
    <row r="7263" spans="2:4" x14ac:dyDescent="0.25">
      <c r="B7263" s="206">
        <v>42245</v>
      </c>
      <c r="C7263" s="85">
        <v>6.17</v>
      </c>
    </row>
    <row r="7264" spans="2:4" x14ac:dyDescent="0.25">
      <c r="B7264" s="206">
        <v>42245.083333333336</v>
      </c>
      <c r="C7264" s="85">
        <v>6.19</v>
      </c>
    </row>
    <row r="7265" spans="2:5" x14ac:dyDescent="0.25">
      <c r="B7265" s="206">
        <v>42245.166666666664</v>
      </c>
      <c r="C7265" s="85">
        <v>6.19</v>
      </c>
    </row>
    <row r="7266" spans="2:5" x14ac:dyDescent="0.25">
      <c r="B7266" s="206">
        <v>42245.25</v>
      </c>
      <c r="C7266" s="85">
        <v>6.19</v>
      </c>
    </row>
    <row r="7267" spans="2:5" x14ac:dyDescent="0.25">
      <c r="B7267" s="206">
        <v>42245.333333333336</v>
      </c>
      <c r="C7267" s="85">
        <v>6.23</v>
      </c>
    </row>
    <row r="7268" spans="2:5" x14ac:dyDescent="0.25">
      <c r="B7268" s="206">
        <v>42245.416666666664</v>
      </c>
      <c r="C7268" s="85">
        <v>6.27</v>
      </c>
    </row>
    <row r="7269" spans="2:5" x14ac:dyDescent="0.25">
      <c r="B7269" s="206">
        <v>42245.5</v>
      </c>
      <c r="C7269" s="85">
        <v>6.29</v>
      </c>
    </row>
    <row r="7270" spans="2:5" x14ac:dyDescent="0.25">
      <c r="B7270" s="206">
        <v>42245.583333333336</v>
      </c>
      <c r="C7270" s="85">
        <v>6.28</v>
      </c>
    </row>
    <row r="7271" spans="2:5" x14ac:dyDescent="0.25">
      <c r="B7271" s="206">
        <v>42245.666666666664</v>
      </c>
      <c r="C7271" s="85">
        <v>6.29</v>
      </c>
    </row>
    <row r="7272" spans="2:5" x14ac:dyDescent="0.25">
      <c r="B7272" s="206">
        <v>42245.75</v>
      </c>
      <c r="C7272" s="85">
        <v>6.29</v>
      </c>
    </row>
    <row r="7273" spans="2:5" x14ac:dyDescent="0.25">
      <c r="B7273" s="206">
        <v>42245.833333333336</v>
      </c>
      <c r="C7273" s="85">
        <v>6.29</v>
      </c>
    </row>
    <row r="7274" spans="2:5" x14ac:dyDescent="0.25">
      <c r="B7274" s="206">
        <v>42245.916666666664</v>
      </c>
      <c r="C7274" s="85">
        <v>6.29</v>
      </c>
    </row>
    <row r="7275" spans="2:5" x14ac:dyDescent="0.25">
      <c r="B7275" s="206">
        <v>42246</v>
      </c>
      <c r="C7275" s="85">
        <v>6.31</v>
      </c>
    </row>
    <row r="7276" spans="2:5" x14ac:dyDescent="0.25">
      <c r="B7276" s="206">
        <v>42246.083333333336</v>
      </c>
      <c r="C7276" s="85">
        <v>6.34</v>
      </c>
    </row>
    <row r="7277" spans="2:5" x14ac:dyDescent="0.25">
      <c r="B7277" s="206">
        <v>42246.166666666664</v>
      </c>
      <c r="C7277" s="85">
        <v>6.36</v>
      </c>
    </row>
    <row r="7278" spans="2:5" x14ac:dyDescent="0.25">
      <c r="B7278" s="206">
        <v>42246.25</v>
      </c>
      <c r="C7278" s="85">
        <v>6.38</v>
      </c>
    </row>
    <row r="7279" spans="2:5" x14ac:dyDescent="0.25">
      <c r="B7279" s="206">
        <v>42246.333333333336</v>
      </c>
      <c r="C7279" s="85">
        <v>6.42</v>
      </c>
    </row>
    <row r="7280" spans="2:5" x14ac:dyDescent="0.25">
      <c r="B7280" s="206">
        <v>42246.416666666664</v>
      </c>
      <c r="C7280" s="85">
        <v>6.45</v>
      </c>
      <c r="E7280" s="76">
        <v>6.45</v>
      </c>
    </row>
    <row r="7281" spans="2:3" x14ac:dyDescent="0.25">
      <c r="B7281" s="206">
        <v>42246.5</v>
      </c>
      <c r="C7281" s="85">
        <v>6.07</v>
      </c>
    </row>
    <row r="7282" spans="2:3" x14ac:dyDescent="0.25">
      <c r="B7282" s="206">
        <v>42246.583333333336</v>
      </c>
      <c r="C7282" s="85">
        <v>5.87</v>
      </c>
    </row>
    <row r="7283" spans="2:3" x14ac:dyDescent="0.25">
      <c r="B7283" s="206">
        <v>42246.666666666664</v>
      </c>
      <c r="C7283" s="85">
        <v>5.88</v>
      </c>
    </row>
    <row r="7284" spans="2:3" x14ac:dyDescent="0.25">
      <c r="B7284" s="206">
        <v>42246.75</v>
      </c>
      <c r="C7284" s="85">
        <v>5.88</v>
      </c>
    </row>
    <row r="7285" spans="2:3" x14ac:dyDescent="0.25">
      <c r="B7285" s="206">
        <v>42246.833333333336</v>
      </c>
      <c r="C7285" s="85">
        <v>5.89</v>
      </c>
    </row>
    <row r="7286" spans="2:3" x14ac:dyDescent="0.25">
      <c r="B7286" s="206">
        <v>42246.916666666664</v>
      </c>
      <c r="C7286" s="85">
        <v>5.88</v>
      </c>
    </row>
    <row r="7287" spans="2:3" x14ac:dyDescent="0.25">
      <c r="B7287" s="206">
        <v>42247</v>
      </c>
      <c r="C7287" s="85">
        <v>5.88</v>
      </c>
    </row>
    <row r="7288" spans="2:3" x14ac:dyDescent="0.25">
      <c r="B7288" s="206">
        <v>42247.083333333336</v>
      </c>
      <c r="C7288" s="85">
        <v>5.88</v>
      </c>
    </row>
    <row r="7289" spans="2:3" x14ac:dyDescent="0.25">
      <c r="B7289" s="206">
        <v>42247.166666666664</v>
      </c>
      <c r="C7289" s="85">
        <v>5.88</v>
      </c>
    </row>
    <row r="7290" spans="2:3" x14ac:dyDescent="0.25">
      <c r="B7290" s="206">
        <v>42247.25</v>
      </c>
      <c r="C7290" s="85">
        <v>5.89</v>
      </c>
    </row>
    <row r="7291" spans="2:3" x14ac:dyDescent="0.25">
      <c r="B7291" s="206">
        <v>42247.333333333336</v>
      </c>
      <c r="C7291" s="85">
        <v>5.91</v>
      </c>
    </row>
    <row r="7292" spans="2:3" x14ac:dyDescent="0.25">
      <c r="B7292" s="206">
        <v>42247.416666666664</v>
      </c>
      <c r="C7292" s="85">
        <v>5.91</v>
      </c>
    </row>
    <row r="7293" spans="2:3" x14ac:dyDescent="0.25">
      <c r="B7293" s="206">
        <v>42247.5</v>
      </c>
      <c r="C7293" s="85">
        <v>5.92</v>
      </c>
    </row>
    <row r="7294" spans="2:3" x14ac:dyDescent="0.25">
      <c r="B7294" s="206">
        <v>42247.583333333336</v>
      </c>
      <c r="C7294" s="85">
        <v>5.93</v>
      </c>
    </row>
    <row r="7295" spans="2:3" x14ac:dyDescent="0.25">
      <c r="B7295" s="206">
        <v>42247.666666666664</v>
      </c>
      <c r="C7295" s="85">
        <v>5.95</v>
      </c>
    </row>
    <row r="7296" spans="2:3" x14ac:dyDescent="0.25">
      <c r="B7296" s="206">
        <v>42247.75</v>
      </c>
      <c r="C7296" s="85">
        <v>5.95</v>
      </c>
    </row>
    <row r="7297" spans="2:4" x14ac:dyDescent="0.25">
      <c r="B7297" s="206">
        <v>42247.833333333336</v>
      </c>
      <c r="C7297" s="85">
        <v>5.97</v>
      </c>
    </row>
    <row r="7298" spans="2:4" x14ac:dyDescent="0.25">
      <c r="B7298" s="206">
        <v>42247.916666666664</v>
      </c>
      <c r="C7298" s="85">
        <v>5.97</v>
      </c>
    </row>
    <row r="7299" spans="2:4" x14ac:dyDescent="0.25">
      <c r="B7299" s="206">
        <v>42248</v>
      </c>
      <c r="C7299" s="85">
        <v>5.97</v>
      </c>
    </row>
    <row r="7300" spans="2:4" x14ac:dyDescent="0.25">
      <c r="B7300" s="206">
        <v>42248.083333333336</v>
      </c>
      <c r="C7300" s="85">
        <v>5.97</v>
      </c>
    </row>
    <row r="7301" spans="2:4" x14ac:dyDescent="0.25">
      <c r="B7301" s="206">
        <v>42248.166666666664</v>
      </c>
      <c r="C7301" s="85">
        <v>5.97</v>
      </c>
    </row>
    <row r="7302" spans="2:4" x14ac:dyDescent="0.25">
      <c r="B7302" s="206">
        <v>42248.25</v>
      </c>
      <c r="C7302" s="85">
        <v>5.97</v>
      </c>
    </row>
    <row r="7303" spans="2:4" x14ac:dyDescent="0.25">
      <c r="B7303" s="206">
        <v>42248.333333333336</v>
      </c>
      <c r="C7303" s="85">
        <v>5.97</v>
      </c>
    </row>
    <row r="7304" spans="2:4" x14ac:dyDescent="0.25">
      <c r="B7304" s="206">
        <v>42248.416666666664</v>
      </c>
      <c r="C7304" s="85">
        <v>5.88</v>
      </c>
    </row>
    <row r="7305" spans="2:4" x14ac:dyDescent="0.25">
      <c r="B7305" s="206">
        <v>42248.5</v>
      </c>
      <c r="C7305" s="85">
        <v>5.84</v>
      </c>
      <c r="D7305" s="76">
        <v>5.84</v>
      </c>
    </row>
    <row r="7306" spans="2:4" x14ac:dyDescent="0.25">
      <c r="B7306" s="206">
        <v>42248.583333333336</v>
      </c>
      <c r="C7306" s="85">
        <v>5.86</v>
      </c>
    </row>
    <row r="7307" spans="2:4" x14ac:dyDescent="0.25">
      <c r="B7307" s="206">
        <v>42248.666666666664</v>
      </c>
      <c r="C7307" s="85">
        <v>5.85</v>
      </c>
    </row>
    <row r="7308" spans="2:4" x14ac:dyDescent="0.25">
      <c r="B7308" s="206">
        <v>42248.75</v>
      </c>
      <c r="C7308" s="85">
        <v>5.84</v>
      </c>
    </row>
    <row r="7309" spans="2:4" x14ac:dyDescent="0.25">
      <c r="B7309" s="206">
        <v>42248.833333333336</v>
      </c>
      <c r="C7309" s="85">
        <v>5.84</v>
      </c>
    </row>
    <row r="7310" spans="2:4" x14ac:dyDescent="0.25">
      <c r="B7310" s="206">
        <v>42248.916666666664</v>
      </c>
      <c r="C7310" s="85">
        <v>5.84</v>
      </c>
    </row>
    <row r="7311" spans="2:4" x14ac:dyDescent="0.25">
      <c r="B7311" s="206">
        <v>42249</v>
      </c>
      <c r="C7311" s="85">
        <v>5.84</v>
      </c>
    </row>
    <row r="7312" spans="2:4" x14ac:dyDescent="0.25">
      <c r="B7312" s="206">
        <v>42249.083333333336</v>
      </c>
      <c r="C7312" s="85">
        <v>5.84</v>
      </c>
    </row>
    <row r="7313" spans="2:5" x14ac:dyDescent="0.25">
      <c r="B7313" s="206">
        <v>42249.166666666664</v>
      </c>
      <c r="C7313" s="85">
        <v>5.85</v>
      </c>
    </row>
    <row r="7314" spans="2:5" x14ac:dyDescent="0.25">
      <c r="B7314" s="206">
        <v>42249.25</v>
      </c>
      <c r="C7314" s="85">
        <v>5.85</v>
      </c>
    </row>
    <row r="7315" spans="2:5" x14ac:dyDescent="0.25">
      <c r="B7315" s="206">
        <v>42249.333333333336</v>
      </c>
      <c r="C7315" s="85">
        <v>5.86</v>
      </c>
    </row>
    <row r="7316" spans="2:5" x14ac:dyDescent="0.25">
      <c r="B7316" s="206">
        <v>42249.416666666664</v>
      </c>
      <c r="C7316" s="85">
        <v>6.38</v>
      </c>
      <c r="E7316" s="76">
        <v>6.38</v>
      </c>
    </row>
    <row r="7317" spans="2:5" x14ac:dyDescent="0.25">
      <c r="B7317" s="206">
        <v>42249.5</v>
      </c>
      <c r="C7317" s="85">
        <v>6.33</v>
      </c>
    </row>
    <row r="7318" spans="2:5" x14ac:dyDescent="0.25">
      <c r="B7318" s="206">
        <v>42249.583333333336</v>
      </c>
      <c r="C7318" s="85">
        <v>6.3</v>
      </c>
    </row>
    <row r="7319" spans="2:5" x14ac:dyDescent="0.25">
      <c r="B7319" s="206">
        <v>42249.666666666664</v>
      </c>
      <c r="C7319" s="85">
        <v>6.28</v>
      </c>
    </row>
    <row r="7320" spans="2:5" x14ac:dyDescent="0.25">
      <c r="B7320" s="206">
        <v>42249.75</v>
      </c>
      <c r="C7320" s="85">
        <v>6.27</v>
      </c>
      <c r="D7320" s="76">
        <v>6.27</v>
      </c>
    </row>
    <row r="7321" spans="2:5" x14ac:dyDescent="0.25">
      <c r="B7321" s="206">
        <v>42249.833333333336</v>
      </c>
      <c r="C7321" s="85">
        <v>6.28</v>
      </c>
    </row>
    <row r="7322" spans="2:5" x14ac:dyDescent="0.25">
      <c r="B7322" s="206">
        <v>42249.916666666664</v>
      </c>
      <c r="C7322" s="85">
        <v>6.27</v>
      </c>
    </row>
    <row r="7323" spans="2:5" x14ac:dyDescent="0.25">
      <c r="B7323" s="206">
        <v>42250</v>
      </c>
      <c r="C7323" s="85">
        <v>6.27</v>
      </c>
    </row>
    <row r="7324" spans="2:5" x14ac:dyDescent="0.25">
      <c r="B7324" s="206">
        <v>42250.083333333336</v>
      </c>
      <c r="C7324" s="85">
        <v>6.27</v>
      </c>
    </row>
    <row r="7325" spans="2:5" x14ac:dyDescent="0.25">
      <c r="B7325" s="206">
        <v>42250.166666666664</v>
      </c>
      <c r="C7325" s="85">
        <v>6.27</v>
      </c>
    </row>
    <row r="7326" spans="2:5" x14ac:dyDescent="0.25">
      <c r="B7326" s="206">
        <v>42250.25</v>
      </c>
      <c r="C7326" s="85">
        <v>6.27</v>
      </c>
    </row>
    <row r="7327" spans="2:5" x14ac:dyDescent="0.25">
      <c r="B7327" s="206">
        <v>42250.333333333336</v>
      </c>
      <c r="C7327" s="85">
        <v>6.28</v>
      </c>
    </row>
    <row r="7328" spans="2:5" x14ac:dyDescent="0.25">
      <c r="B7328" s="206">
        <v>42250.416666666664</v>
      </c>
      <c r="C7328" s="85">
        <v>6.29</v>
      </c>
    </row>
    <row r="7329" spans="2:5" x14ac:dyDescent="0.25">
      <c r="B7329" s="206">
        <v>42250.5</v>
      </c>
      <c r="C7329" s="85">
        <v>6.29</v>
      </c>
    </row>
    <row r="7330" spans="2:5" x14ac:dyDescent="0.25">
      <c r="B7330" s="206">
        <v>42250.583333333336</v>
      </c>
      <c r="C7330" s="85">
        <v>6.29</v>
      </c>
    </row>
    <row r="7331" spans="2:5" x14ac:dyDescent="0.25">
      <c r="B7331" s="206">
        <v>42250.666666666664</v>
      </c>
      <c r="C7331" s="85">
        <v>6.29</v>
      </c>
    </row>
    <row r="7332" spans="2:5" x14ac:dyDescent="0.25">
      <c r="B7332" s="206">
        <v>42250.75</v>
      </c>
      <c r="C7332" s="85">
        <v>6.29</v>
      </c>
    </row>
    <row r="7333" spans="2:5" x14ac:dyDescent="0.25">
      <c r="B7333" s="206">
        <v>42250.833333333336</v>
      </c>
      <c r="C7333" s="85">
        <v>6.32</v>
      </c>
    </row>
    <row r="7334" spans="2:5" x14ac:dyDescent="0.25">
      <c r="B7334" s="206">
        <v>42250.916666666664</v>
      </c>
      <c r="C7334" s="85">
        <v>6.33</v>
      </c>
    </row>
    <row r="7335" spans="2:5" x14ac:dyDescent="0.25">
      <c r="B7335" s="206">
        <v>42251</v>
      </c>
      <c r="C7335" s="85">
        <v>6.32</v>
      </c>
    </row>
    <row r="7336" spans="2:5" x14ac:dyDescent="0.25">
      <c r="B7336" s="206">
        <v>42251.083333333336</v>
      </c>
      <c r="C7336" s="85">
        <v>6.3</v>
      </c>
    </row>
    <row r="7337" spans="2:5" x14ac:dyDescent="0.25">
      <c r="B7337" s="206">
        <v>42251.166666666664</v>
      </c>
      <c r="C7337" s="85">
        <v>6.31</v>
      </c>
    </row>
    <row r="7338" spans="2:5" x14ac:dyDescent="0.25">
      <c r="B7338" s="206">
        <v>42251.25</v>
      </c>
      <c r="C7338" s="85">
        <v>6.32</v>
      </c>
    </row>
    <row r="7339" spans="2:5" x14ac:dyDescent="0.25">
      <c r="B7339" s="206">
        <v>42251.333333333336</v>
      </c>
      <c r="C7339" s="85">
        <v>6.34</v>
      </c>
    </row>
    <row r="7340" spans="2:5" x14ac:dyDescent="0.25">
      <c r="B7340" s="206">
        <v>42251.416666666664</v>
      </c>
      <c r="C7340" s="85">
        <v>6.39</v>
      </c>
      <c r="E7340" s="76">
        <v>6.39</v>
      </c>
    </row>
    <row r="7341" spans="2:5" x14ac:dyDescent="0.25">
      <c r="B7341" s="206">
        <v>42251.5</v>
      </c>
      <c r="C7341" s="85">
        <v>5.93</v>
      </c>
    </row>
    <row r="7342" spans="2:5" x14ac:dyDescent="0.25">
      <c r="B7342" s="206">
        <v>42251.583333333336</v>
      </c>
      <c r="C7342" s="85">
        <v>5.98</v>
      </c>
    </row>
    <row r="7343" spans="2:5" x14ac:dyDescent="0.25">
      <c r="B7343" s="206">
        <v>42251.666666666664</v>
      </c>
      <c r="C7343" s="85">
        <v>5.96</v>
      </c>
    </row>
    <row r="7344" spans="2:5" x14ac:dyDescent="0.25">
      <c r="B7344" s="206">
        <v>42251.75</v>
      </c>
      <c r="C7344" s="85">
        <v>6</v>
      </c>
    </row>
    <row r="7345" spans="2:4" x14ac:dyDescent="0.25">
      <c r="B7345" s="206">
        <v>42251.833333333336</v>
      </c>
      <c r="C7345" s="85">
        <v>5.95</v>
      </c>
    </row>
    <row r="7346" spans="2:4" x14ac:dyDescent="0.25">
      <c r="B7346" s="206">
        <v>42251.916666666664</v>
      </c>
      <c r="C7346" s="85">
        <v>5.95</v>
      </c>
    </row>
    <row r="7347" spans="2:4" x14ac:dyDescent="0.25">
      <c r="B7347" s="206">
        <v>42252</v>
      </c>
      <c r="C7347" s="85">
        <v>5.94</v>
      </c>
    </row>
    <row r="7348" spans="2:4" x14ac:dyDescent="0.25">
      <c r="B7348" s="206">
        <v>42252.083333333336</v>
      </c>
      <c r="C7348" s="85">
        <v>5.93</v>
      </c>
    </row>
    <row r="7349" spans="2:4" x14ac:dyDescent="0.25">
      <c r="B7349" s="206">
        <v>42252.166666666664</v>
      </c>
      <c r="C7349" s="85">
        <v>5.94</v>
      </c>
    </row>
    <row r="7350" spans="2:4" x14ac:dyDescent="0.25">
      <c r="B7350" s="206">
        <v>42252.25</v>
      </c>
      <c r="C7350" s="85">
        <v>5.94</v>
      </c>
    </row>
    <row r="7351" spans="2:4" x14ac:dyDescent="0.25">
      <c r="B7351" s="206">
        <v>42252.333333333336</v>
      </c>
      <c r="C7351" s="85">
        <v>5.95</v>
      </c>
    </row>
    <row r="7352" spans="2:4" x14ac:dyDescent="0.25">
      <c r="B7352" s="206">
        <v>42252.416666666664</v>
      </c>
      <c r="C7352" s="85">
        <v>5.98</v>
      </c>
    </row>
    <row r="7353" spans="2:4" x14ac:dyDescent="0.25">
      <c r="B7353" s="206">
        <v>42252.5</v>
      </c>
      <c r="C7353" s="85">
        <v>5.97</v>
      </c>
    </row>
    <row r="7354" spans="2:4" x14ac:dyDescent="0.25">
      <c r="B7354" s="206">
        <v>42252.583333333336</v>
      </c>
      <c r="C7354" s="85">
        <v>5.98</v>
      </c>
    </row>
    <row r="7355" spans="2:4" x14ac:dyDescent="0.25">
      <c r="B7355" s="206">
        <v>42252.666666666664</v>
      </c>
      <c r="C7355" s="85">
        <v>5.95</v>
      </c>
    </row>
    <row r="7356" spans="2:4" x14ac:dyDescent="0.25">
      <c r="B7356" s="206">
        <v>42252.75</v>
      </c>
      <c r="C7356" s="85">
        <v>5.95</v>
      </c>
    </row>
    <row r="7357" spans="2:4" x14ac:dyDescent="0.25">
      <c r="B7357" s="206">
        <v>42252.833333333336</v>
      </c>
      <c r="C7357" s="85">
        <v>5.93</v>
      </c>
    </row>
    <row r="7358" spans="2:4" x14ac:dyDescent="0.25">
      <c r="B7358" s="206">
        <v>42252.916666666664</v>
      </c>
      <c r="C7358" s="85">
        <v>5.92</v>
      </c>
      <c r="D7358" s="76">
        <v>5.92</v>
      </c>
    </row>
    <row r="7359" spans="2:4" x14ac:dyDescent="0.25">
      <c r="B7359" s="206">
        <v>42253</v>
      </c>
      <c r="C7359" s="85">
        <v>5.92</v>
      </c>
    </row>
    <row r="7360" spans="2:4" x14ac:dyDescent="0.25">
      <c r="B7360" s="206">
        <v>42253.083333333336</v>
      </c>
      <c r="C7360" s="85">
        <v>5.92</v>
      </c>
    </row>
    <row r="7361" spans="2:5" x14ac:dyDescent="0.25">
      <c r="B7361" s="206">
        <v>42253.166666666664</v>
      </c>
      <c r="C7361" s="85">
        <v>5.93</v>
      </c>
    </row>
    <row r="7362" spans="2:5" x14ac:dyDescent="0.25">
      <c r="B7362" s="206">
        <v>42253.25</v>
      </c>
      <c r="C7362" s="85">
        <v>5.95</v>
      </c>
    </row>
    <row r="7363" spans="2:5" x14ac:dyDescent="0.25">
      <c r="B7363" s="206">
        <v>42253.333333333336</v>
      </c>
      <c r="C7363" s="85">
        <v>5.96</v>
      </c>
    </row>
    <row r="7364" spans="2:5" x14ac:dyDescent="0.25">
      <c r="B7364" s="206">
        <v>42253.416666666664</v>
      </c>
      <c r="C7364" s="85">
        <v>6.03</v>
      </c>
    </row>
    <row r="7365" spans="2:5" x14ac:dyDescent="0.25">
      <c r="B7365" s="206">
        <v>42253.5</v>
      </c>
      <c r="C7365" s="85">
        <v>6</v>
      </c>
    </row>
    <row r="7366" spans="2:5" x14ac:dyDescent="0.25">
      <c r="B7366" s="206">
        <v>42253.583333333336</v>
      </c>
      <c r="C7366" s="85">
        <v>6.06</v>
      </c>
    </row>
    <row r="7367" spans="2:5" x14ac:dyDescent="0.25">
      <c r="B7367" s="206">
        <v>42253.666666666664</v>
      </c>
      <c r="C7367" s="85">
        <v>6.03</v>
      </c>
    </row>
    <row r="7368" spans="2:5" x14ac:dyDescent="0.25">
      <c r="B7368" s="206">
        <v>42253.75</v>
      </c>
      <c r="C7368" s="85">
        <v>6.02</v>
      </c>
    </row>
    <row r="7369" spans="2:5" x14ac:dyDescent="0.25">
      <c r="B7369" s="206">
        <v>42253.833333333336</v>
      </c>
      <c r="C7369" s="85">
        <v>6</v>
      </c>
    </row>
    <row r="7370" spans="2:5" x14ac:dyDescent="0.25">
      <c r="B7370" s="206">
        <v>42253.916666666664</v>
      </c>
      <c r="C7370" s="85">
        <v>5.99</v>
      </c>
    </row>
    <row r="7371" spans="2:5" x14ac:dyDescent="0.25">
      <c r="B7371" s="206">
        <v>42254</v>
      </c>
      <c r="C7371" s="85">
        <v>5.98</v>
      </c>
    </row>
    <row r="7372" spans="2:5" x14ac:dyDescent="0.25">
      <c r="B7372" s="206">
        <v>42254.083333333336</v>
      </c>
      <c r="C7372" s="85">
        <v>5.99</v>
      </c>
    </row>
    <row r="7373" spans="2:5" x14ac:dyDescent="0.25">
      <c r="B7373" s="206">
        <v>42254.166666666664</v>
      </c>
      <c r="C7373" s="85">
        <v>6</v>
      </c>
    </row>
    <row r="7374" spans="2:5" x14ac:dyDescent="0.25">
      <c r="B7374" s="206">
        <v>42254.25</v>
      </c>
      <c r="C7374" s="85">
        <v>6</v>
      </c>
    </row>
    <row r="7375" spans="2:5" x14ac:dyDescent="0.25">
      <c r="B7375" s="206">
        <v>42254.333333333336</v>
      </c>
      <c r="C7375" s="85">
        <v>6.01</v>
      </c>
    </row>
    <row r="7376" spans="2:5" x14ac:dyDescent="0.25">
      <c r="B7376" s="206">
        <v>42254.416666666664</v>
      </c>
      <c r="C7376" s="85">
        <v>6.1</v>
      </c>
      <c r="E7376" s="76">
        <v>6.1</v>
      </c>
    </row>
    <row r="7377" spans="2:5" x14ac:dyDescent="0.25">
      <c r="B7377" s="206">
        <v>42254.5</v>
      </c>
      <c r="C7377" s="85">
        <v>6.02</v>
      </c>
    </row>
    <row r="7378" spans="2:5" x14ac:dyDescent="0.25">
      <c r="B7378" s="206">
        <v>42254.583333333336</v>
      </c>
      <c r="C7378" s="85">
        <v>6.1</v>
      </c>
    </row>
    <row r="7379" spans="2:5" x14ac:dyDescent="0.25">
      <c r="B7379" s="206">
        <v>42254.666666666664</v>
      </c>
      <c r="C7379" s="85">
        <v>6.09</v>
      </c>
    </row>
    <row r="7380" spans="2:5" x14ac:dyDescent="0.25">
      <c r="B7380" s="206">
        <v>42254.75</v>
      </c>
      <c r="C7380" s="85">
        <v>6.06</v>
      </c>
    </row>
    <row r="7381" spans="2:5" x14ac:dyDescent="0.25">
      <c r="B7381" s="206">
        <v>42254.833333333336</v>
      </c>
      <c r="C7381" s="85">
        <v>6</v>
      </c>
    </row>
    <row r="7382" spans="2:5" x14ac:dyDescent="0.25">
      <c r="B7382" s="206">
        <v>42254.916666666664</v>
      </c>
      <c r="C7382" s="85">
        <v>5.99</v>
      </c>
      <c r="D7382" s="76">
        <v>5.99</v>
      </c>
    </row>
    <row r="7383" spans="2:5" x14ac:dyDescent="0.25">
      <c r="B7383" s="206">
        <v>42255</v>
      </c>
      <c r="C7383" s="85">
        <v>5.99</v>
      </c>
    </row>
    <row r="7384" spans="2:5" x14ac:dyDescent="0.25">
      <c r="B7384" s="206">
        <v>42255.083333333336</v>
      </c>
      <c r="C7384" s="85">
        <v>6</v>
      </c>
    </row>
    <row r="7385" spans="2:5" x14ac:dyDescent="0.25">
      <c r="B7385" s="206">
        <v>42255.166666666664</v>
      </c>
      <c r="C7385" s="85">
        <v>6.02</v>
      </c>
    </row>
    <row r="7386" spans="2:5" x14ac:dyDescent="0.25">
      <c r="B7386" s="206">
        <v>42255.25</v>
      </c>
      <c r="C7386" s="85">
        <v>6.08</v>
      </c>
    </row>
    <row r="7387" spans="2:5" x14ac:dyDescent="0.25">
      <c r="B7387" s="206">
        <v>42255.333333333336</v>
      </c>
      <c r="C7387" s="85">
        <v>6.11</v>
      </c>
    </row>
    <row r="7388" spans="2:5" x14ac:dyDescent="0.25">
      <c r="B7388" s="206">
        <v>42255.416666666664</v>
      </c>
      <c r="C7388" s="85">
        <v>6.12</v>
      </c>
    </row>
    <row r="7389" spans="2:5" x14ac:dyDescent="0.25">
      <c r="B7389" s="206">
        <v>42255.5</v>
      </c>
      <c r="C7389" s="85">
        <v>6.13</v>
      </c>
    </row>
    <row r="7390" spans="2:5" x14ac:dyDescent="0.25">
      <c r="B7390" s="206">
        <v>42255.583333333336</v>
      </c>
      <c r="C7390" s="85">
        <v>6.14</v>
      </c>
    </row>
    <row r="7391" spans="2:5" x14ac:dyDescent="0.25">
      <c r="B7391" s="206">
        <v>42255.666666666664</v>
      </c>
      <c r="C7391" s="85">
        <v>6.13</v>
      </c>
    </row>
    <row r="7392" spans="2:5" x14ac:dyDescent="0.25">
      <c r="B7392" s="206">
        <v>42255.75</v>
      </c>
      <c r="C7392" s="85">
        <v>6.15</v>
      </c>
      <c r="E7392" s="76">
        <v>6.15</v>
      </c>
    </row>
    <row r="7393" spans="2:3" x14ac:dyDescent="0.25">
      <c r="B7393" s="206">
        <v>42255.833333333336</v>
      </c>
      <c r="C7393" s="85">
        <v>6.05</v>
      </c>
    </row>
    <row r="7394" spans="2:3" x14ac:dyDescent="0.25">
      <c r="B7394" s="206">
        <v>42255.916666666664</v>
      </c>
      <c r="C7394" s="85">
        <v>6.02</v>
      </c>
    </row>
    <row r="7395" spans="2:3" x14ac:dyDescent="0.25">
      <c r="B7395" s="206">
        <v>42256</v>
      </c>
      <c r="C7395" s="85">
        <v>5.99</v>
      </c>
    </row>
    <row r="7396" spans="2:3" x14ac:dyDescent="0.25">
      <c r="B7396" s="206">
        <v>42256.083333333336</v>
      </c>
      <c r="C7396" s="85">
        <v>5.97</v>
      </c>
    </row>
    <row r="7397" spans="2:3" x14ac:dyDescent="0.25">
      <c r="B7397" s="206">
        <v>42256.166666666664</v>
      </c>
      <c r="C7397" s="85">
        <v>5.96</v>
      </c>
    </row>
    <row r="7398" spans="2:3" x14ac:dyDescent="0.25">
      <c r="B7398" s="206">
        <v>42256.25</v>
      </c>
      <c r="C7398" s="85">
        <v>5.96</v>
      </c>
    </row>
    <row r="7399" spans="2:3" x14ac:dyDescent="0.25">
      <c r="B7399" s="206">
        <v>42256.333333333336</v>
      </c>
      <c r="C7399" s="85">
        <v>5.95</v>
      </c>
    </row>
    <row r="7400" spans="2:3" x14ac:dyDescent="0.25">
      <c r="B7400" s="206">
        <v>42256.416666666664</v>
      </c>
      <c r="C7400" s="85">
        <v>6.02</v>
      </c>
    </row>
    <row r="7401" spans="2:3" x14ac:dyDescent="0.25">
      <c r="B7401" s="206">
        <v>42256.5</v>
      </c>
      <c r="C7401" s="85">
        <v>6</v>
      </c>
    </row>
    <row r="7402" spans="2:3" x14ac:dyDescent="0.25">
      <c r="B7402" s="206">
        <v>42256.583333333336</v>
      </c>
      <c r="C7402" s="85">
        <v>5.97</v>
      </c>
    </row>
    <row r="7403" spans="2:3" x14ac:dyDescent="0.25">
      <c r="B7403" s="206">
        <v>42256.666666666664</v>
      </c>
      <c r="C7403" s="85">
        <v>5.75</v>
      </c>
    </row>
    <row r="7404" spans="2:3" x14ac:dyDescent="0.25">
      <c r="B7404" s="206">
        <v>42256.75</v>
      </c>
      <c r="C7404" s="85">
        <v>5.74</v>
      </c>
    </row>
    <row r="7405" spans="2:3" x14ac:dyDescent="0.25">
      <c r="B7405" s="206">
        <v>42256.833333333336</v>
      </c>
      <c r="C7405" s="85">
        <v>5.74</v>
      </c>
    </row>
    <row r="7406" spans="2:3" x14ac:dyDescent="0.25">
      <c r="B7406" s="206">
        <v>42256.916666666664</v>
      </c>
      <c r="C7406" s="85">
        <v>5.71</v>
      </c>
    </row>
    <row r="7407" spans="2:3" x14ac:dyDescent="0.25">
      <c r="B7407" s="206">
        <v>42257</v>
      </c>
      <c r="C7407" s="85">
        <v>5.69</v>
      </c>
    </row>
    <row r="7408" spans="2:3" x14ac:dyDescent="0.25">
      <c r="B7408" s="206">
        <v>42257.083333333336</v>
      </c>
      <c r="C7408" s="85">
        <v>5.69</v>
      </c>
    </row>
    <row r="7409" spans="2:4" x14ac:dyDescent="0.25">
      <c r="B7409" s="206">
        <v>42257.166666666664</v>
      </c>
      <c r="C7409" s="85">
        <v>5.7</v>
      </c>
    </row>
    <row r="7410" spans="2:4" x14ac:dyDescent="0.25">
      <c r="B7410" s="206">
        <v>42257.25</v>
      </c>
      <c r="C7410" s="85">
        <v>5.7</v>
      </c>
    </row>
    <row r="7411" spans="2:4" x14ac:dyDescent="0.25">
      <c r="B7411" s="206">
        <v>42257.333333333336</v>
      </c>
      <c r="C7411" s="85">
        <v>5.69</v>
      </c>
    </row>
    <row r="7412" spans="2:4" x14ac:dyDescent="0.25">
      <c r="B7412" s="206">
        <v>42257.416666666664</v>
      </c>
      <c r="C7412" s="85">
        <v>5.7</v>
      </c>
    </row>
    <row r="7413" spans="2:4" x14ac:dyDescent="0.25">
      <c r="B7413" s="206">
        <v>42257.5</v>
      </c>
      <c r="C7413" s="85">
        <v>5.7</v>
      </c>
    </row>
    <row r="7414" spans="2:4" x14ac:dyDescent="0.25">
      <c r="B7414" s="206">
        <v>42257.583333333336</v>
      </c>
      <c r="C7414" s="85">
        <v>5.66</v>
      </c>
    </row>
    <row r="7415" spans="2:4" x14ac:dyDescent="0.25">
      <c r="B7415" s="206">
        <v>42257.666666666664</v>
      </c>
      <c r="C7415" s="85">
        <v>5.59</v>
      </c>
    </row>
    <row r="7416" spans="2:4" x14ac:dyDescent="0.25">
      <c r="B7416" s="206">
        <v>42257.75</v>
      </c>
      <c r="C7416" s="85">
        <v>5.57</v>
      </c>
    </row>
    <row r="7417" spans="2:4" x14ac:dyDescent="0.25">
      <c r="B7417" s="206">
        <v>42257.833333333336</v>
      </c>
      <c r="C7417" s="85">
        <v>5.56</v>
      </c>
    </row>
    <row r="7418" spans="2:4" x14ac:dyDescent="0.25">
      <c r="B7418" s="206">
        <v>42257.916666666664</v>
      </c>
      <c r="C7418" s="85">
        <v>5.55</v>
      </c>
    </row>
    <row r="7419" spans="2:4" x14ac:dyDescent="0.25">
      <c r="B7419" s="206">
        <v>42258</v>
      </c>
      <c r="C7419" s="85">
        <v>5.54</v>
      </c>
      <c r="D7419" s="76">
        <v>5.54</v>
      </c>
    </row>
    <row r="7420" spans="2:4" x14ac:dyDescent="0.25">
      <c r="B7420" s="206">
        <v>42258.083333333336</v>
      </c>
      <c r="C7420" s="85">
        <v>5.55</v>
      </c>
    </row>
    <row r="7421" spans="2:4" x14ac:dyDescent="0.25">
      <c r="B7421" s="206">
        <v>42258.166666666664</v>
      </c>
      <c r="C7421" s="85">
        <v>5.56</v>
      </c>
    </row>
    <row r="7422" spans="2:4" x14ac:dyDescent="0.25">
      <c r="B7422" s="206">
        <v>42258.25</v>
      </c>
      <c r="C7422" s="85">
        <v>5.56</v>
      </c>
    </row>
    <row r="7423" spans="2:4" x14ac:dyDescent="0.25">
      <c r="B7423" s="206">
        <v>42258.333333333336</v>
      </c>
      <c r="C7423" s="85">
        <v>5.57</v>
      </c>
    </row>
    <row r="7424" spans="2:4" x14ac:dyDescent="0.25">
      <c r="B7424" s="206">
        <v>42258.416666666664</v>
      </c>
      <c r="C7424" s="85">
        <v>5.57</v>
      </c>
    </row>
    <row r="7425" spans="2:3" x14ac:dyDescent="0.25">
      <c r="B7425" s="206">
        <v>42258.5</v>
      </c>
      <c r="C7425" s="85">
        <v>5.57</v>
      </c>
    </row>
    <row r="7426" spans="2:3" x14ac:dyDescent="0.25">
      <c r="B7426" s="206">
        <v>42258.583333333336</v>
      </c>
      <c r="C7426" s="85">
        <v>5.57</v>
      </c>
    </row>
    <row r="7427" spans="2:3" x14ac:dyDescent="0.25">
      <c r="B7427" s="206">
        <v>42258.666666666664</v>
      </c>
      <c r="C7427" s="85">
        <v>5.59</v>
      </c>
    </row>
    <row r="7428" spans="2:3" x14ac:dyDescent="0.25">
      <c r="B7428" s="206">
        <v>42258.75</v>
      </c>
      <c r="C7428" s="85">
        <v>5.58</v>
      </c>
    </row>
    <row r="7429" spans="2:3" x14ac:dyDescent="0.25">
      <c r="B7429" s="206">
        <v>42258.833333333336</v>
      </c>
      <c r="C7429" s="85">
        <v>5.57</v>
      </c>
    </row>
    <row r="7430" spans="2:3" x14ac:dyDescent="0.25">
      <c r="B7430" s="206">
        <v>42258.916666666664</v>
      </c>
      <c r="C7430" s="85">
        <v>5.56</v>
      </c>
    </row>
    <row r="7431" spans="2:3" x14ac:dyDescent="0.25">
      <c r="B7431" s="206">
        <v>42259</v>
      </c>
      <c r="C7431" s="85">
        <v>5.56</v>
      </c>
    </row>
    <row r="7432" spans="2:3" x14ac:dyDescent="0.25">
      <c r="B7432" s="206">
        <v>42259.083333333336</v>
      </c>
      <c r="C7432" s="85">
        <v>5.56</v>
      </c>
    </row>
    <row r="7433" spans="2:3" x14ac:dyDescent="0.25">
      <c r="B7433" s="206">
        <v>42259.166666666664</v>
      </c>
      <c r="C7433" s="85">
        <v>5.56</v>
      </c>
    </row>
    <row r="7434" spans="2:3" x14ac:dyDescent="0.25">
      <c r="B7434" s="206">
        <v>42259.25</v>
      </c>
      <c r="C7434" s="85">
        <v>5.56</v>
      </c>
    </row>
    <row r="7435" spans="2:3" x14ac:dyDescent="0.25">
      <c r="B7435" s="206">
        <v>42259.333333333336</v>
      </c>
      <c r="C7435" s="85">
        <v>5.58</v>
      </c>
    </row>
    <row r="7436" spans="2:3" x14ac:dyDescent="0.25">
      <c r="B7436" s="206">
        <v>42259.416666666664</v>
      </c>
      <c r="C7436" s="85">
        <v>5.59</v>
      </c>
    </row>
    <row r="7437" spans="2:3" x14ac:dyDescent="0.25">
      <c r="B7437" s="206">
        <v>42259.5</v>
      </c>
      <c r="C7437" s="85">
        <v>5.61</v>
      </c>
    </row>
    <row r="7438" spans="2:3" x14ac:dyDescent="0.25">
      <c r="B7438" s="206">
        <v>42259.583333333336</v>
      </c>
      <c r="C7438" s="85">
        <v>5.61</v>
      </c>
    </row>
    <row r="7439" spans="2:3" x14ac:dyDescent="0.25">
      <c r="B7439" s="206">
        <v>42259.666666666664</v>
      </c>
      <c r="C7439" s="85">
        <v>5.62</v>
      </c>
    </row>
    <row r="7440" spans="2:3" x14ac:dyDescent="0.25">
      <c r="B7440" s="206">
        <v>42259.75</v>
      </c>
      <c r="C7440" s="85">
        <v>5.62</v>
      </c>
    </row>
    <row r="7441" spans="2:3" x14ac:dyDescent="0.25">
      <c r="B7441" s="206">
        <v>42259.833333333336</v>
      </c>
      <c r="C7441" s="85">
        <v>5.63</v>
      </c>
    </row>
    <row r="7442" spans="2:3" x14ac:dyDescent="0.25">
      <c r="B7442" s="206">
        <v>42259.916666666664</v>
      </c>
      <c r="C7442" s="85">
        <v>5.62</v>
      </c>
    </row>
    <row r="7443" spans="2:3" x14ac:dyDescent="0.25">
      <c r="B7443" s="206">
        <v>42260</v>
      </c>
      <c r="C7443" s="85">
        <v>5.63</v>
      </c>
    </row>
    <row r="7444" spans="2:3" x14ac:dyDescent="0.25">
      <c r="B7444" s="206">
        <v>42260.083333333336</v>
      </c>
      <c r="C7444" s="85">
        <v>5.63</v>
      </c>
    </row>
    <row r="7445" spans="2:3" x14ac:dyDescent="0.25">
      <c r="B7445" s="206">
        <v>42260.166666666664</v>
      </c>
      <c r="C7445" s="85">
        <v>5.64</v>
      </c>
    </row>
    <row r="7446" spans="2:3" x14ac:dyDescent="0.25">
      <c r="B7446" s="206">
        <v>42260.25</v>
      </c>
      <c r="C7446" s="85">
        <v>5.64</v>
      </c>
    </row>
    <row r="7447" spans="2:3" x14ac:dyDescent="0.25">
      <c r="B7447" s="206">
        <v>42260.333333333336</v>
      </c>
      <c r="C7447" s="85">
        <v>5.65</v>
      </c>
    </row>
    <row r="7448" spans="2:3" x14ac:dyDescent="0.25">
      <c r="B7448" s="206">
        <v>42260.416666666664</v>
      </c>
      <c r="C7448" s="85">
        <v>5.66</v>
      </c>
    </row>
    <row r="7449" spans="2:3" x14ac:dyDescent="0.25">
      <c r="B7449" s="206">
        <v>42260.5</v>
      </c>
      <c r="C7449" s="85">
        <v>5.67</v>
      </c>
    </row>
    <row r="7450" spans="2:3" x14ac:dyDescent="0.25">
      <c r="B7450" s="206">
        <v>42260.583333333336</v>
      </c>
      <c r="C7450" s="85">
        <v>5.67</v>
      </c>
    </row>
    <row r="7451" spans="2:3" x14ac:dyDescent="0.25">
      <c r="B7451" s="206">
        <v>42260.666666666664</v>
      </c>
      <c r="C7451" s="85">
        <v>5.68</v>
      </c>
    </row>
    <row r="7452" spans="2:3" x14ac:dyDescent="0.25">
      <c r="B7452" s="206">
        <v>42260.75</v>
      </c>
      <c r="C7452" s="85">
        <v>5.7</v>
      </c>
    </row>
    <row r="7453" spans="2:3" x14ac:dyDescent="0.25">
      <c r="B7453" s="206">
        <v>42260.833333333336</v>
      </c>
      <c r="C7453" s="85">
        <v>5.67</v>
      </c>
    </row>
    <row r="7454" spans="2:3" x14ac:dyDescent="0.25">
      <c r="B7454" s="206">
        <v>42260.916666666664</v>
      </c>
      <c r="C7454" s="85">
        <v>5.66</v>
      </c>
    </row>
    <row r="7455" spans="2:3" x14ac:dyDescent="0.25">
      <c r="B7455" s="206">
        <v>42261</v>
      </c>
      <c r="C7455" s="85">
        <v>5.65</v>
      </c>
    </row>
    <row r="7456" spans="2:3" x14ac:dyDescent="0.25">
      <c r="B7456" s="206">
        <v>42261.083333333336</v>
      </c>
      <c r="C7456" s="85">
        <v>5.65</v>
      </c>
    </row>
    <row r="7457" spans="2:5" x14ac:dyDescent="0.25">
      <c r="B7457" s="206">
        <v>42261.166666666664</v>
      </c>
      <c r="C7457" s="85">
        <v>5.65</v>
      </c>
    </row>
    <row r="7458" spans="2:5" x14ac:dyDescent="0.25">
      <c r="B7458" s="206">
        <v>42261.25</v>
      </c>
      <c r="C7458" s="85">
        <v>5.66</v>
      </c>
    </row>
    <row r="7459" spans="2:5" x14ac:dyDescent="0.25">
      <c r="B7459" s="206">
        <v>42261.333333333336</v>
      </c>
      <c r="C7459" s="85">
        <v>5.66</v>
      </c>
    </row>
    <row r="7460" spans="2:5" x14ac:dyDescent="0.25">
      <c r="B7460" s="206">
        <v>42261.416666666664</v>
      </c>
      <c r="C7460" s="85">
        <v>5.67</v>
      </c>
    </row>
    <row r="7461" spans="2:5" x14ac:dyDescent="0.25">
      <c r="B7461" s="206">
        <v>42261.5</v>
      </c>
      <c r="C7461" s="85">
        <v>5.74</v>
      </c>
      <c r="E7461" s="76">
        <v>5.74</v>
      </c>
    </row>
    <row r="7462" spans="2:5" x14ac:dyDescent="0.25">
      <c r="B7462" s="206">
        <v>42261.583333333336</v>
      </c>
      <c r="C7462" s="85">
        <v>5.62</v>
      </c>
    </row>
    <row r="7463" spans="2:5" x14ac:dyDescent="0.25">
      <c r="B7463" s="206">
        <v>42261.666666666664</v>
      </c>
      <c r="C7463" s="85">
        <v>5.59</v>
      </c>
    </row>
    <row r="7464" spans="2:5" x14ac:dyDescent="0.25">
      <c r="B7464" s="206">
        <v>42261.75</v>
      </c>
      <c r="C7464" s="85">
        <v>5.6</v>
      </c>
    </row>
    <row r="7465" spans="2:5" x14ac:dyDescent="0.25">
      <c r="B7465" s="206">
        <v>42261.833333333336</v>
      </c>
      <c r="C7465" s="85">
        <v>5.67</v>
      </c>
    </row>
    <row r="7466" spans="2:5" x14ac:dyDescent="0.25">
      <c r="B7466" s="206">
        <v>42261.916666666664</v>
      </c>
      <c r="C7466" s="85">
        <v>5.67</v>
      </c>
    </row>
    <row r="7467" spans="2:5" x14ac:dyDescent="0.25">
      <c r="B7467" s="206">
        <v>42262</v>
      </c>
      <c r="C7467" s="85">
        <v>5.64</v>
      </c>
    </row>
    <row r="7468" spans="2:5" x14ac:dyDescent="0.25">
      <c r="B7468" s="206">
        <v>42262.083333333336</v>
      </c>
      <c r="C7468" s="85">
        <v>5.65</v>
      </c>
    </row>
    <row r="7469" spans="2:5" x14ac:dyDescent="0.25">
      <c r="B7469" s="206">
        <v>42262.166666666664</v>
      </c>
      <c r="C7469" s="85">
        <v>5.63</v>
      </c>
    </row>
    <row r="7470" spans="2:5" x14ac:dyDescent="0.25">
      <c r="B7470" s="206">
        <v>42262.25</v>
      </c>
      <c r="C7470" s="85">
        <v>5.64</v>
      </c>
    </row>
    <row r="7471" spans="2:5" x14ac:dyDescent="0.25">
      <c r="B7471" s="206">
        <v>42262.333333333336</v>
      </c>
      <c r="C7471" s="85">
        <v>5.65</v>
      </c>
    </row>
    <row r="7472" spans="2:5" x14ac:dyDescent="0.25">
      <c r="B7472" s="206">
        <v>42262.416666666664</v>
      </c>
      <c r="C7472" s="85">
        <v>5.68</v>
      </c>
    </row>
    <row r="7473" spans="2:3" x14ac:dyDescent="0.25">
      <c r="B7473" s="206">
        <v>42262.5</v>
      </c>
      <c r="C7473" s="85">
        <v>5.68</v>
      </c>
    </row>
    <row r="7474" spans="2:3" x14ac:dyDescent="0.25">
      <c r="B7474" s="206">
        <v>42262.583333333336</v>
      </c>
      <c r="C7474" s="85">
        <v>5.66</v>
      </c>
    </row>
    <row r="7475" spans="2:3" x14ac:dyDescent="0.25">
      <c r="B7475" s="206">
        <v>42262.666666666664</v>
      </c>
      <c r="C7475" s="85">
        <v>5.68</v>
      </c>
    </row>
    <row r="7476" spans="2:3" x14ac:dyDescent="0.25">
      <c r="B7476" s="206">
        <v>42262.75</v>
      </c>
      <c r="C7476" s="85">
        <v>5.66</v>
      </c>
    </row>
    <row r="7477" spans="2:3" x14ac:dyDescent="0.25">
      <c r="B7477" s="206">
        <v>42262.833333333336</v>
      </c>
      <c r="C7477" s="85">
        <v>5.64</v>
      </c>
    </row>
    <row r="7478" spans="2:3" x14ac:dyDescent="0.25">
      <c r="B7478" s="206">
        <v>42262.916666666664</v>
      </c>
      <c r="C7478" s="85">
        <v>5.63</v>
      </c>
    </row>
    <row r="7479" spans="2:3" x14ac:dyDescent="0.25">
      <c r="B7479" s="206">
        <v>42263</v>
      </c>
      <c r="C7479" s="85">
        <v>5.6</v>
      </c>
    </row>
    <row r="7480" spans="2:3" x14ac:dyDescent="0.25">
      <c r="B7480" s="206">
        <v>42263.083333333336</v>
      </c>
      <c r="C7480" s="85">
        <v>5.58</v>
      </c>
    </row>
    <row r="7481" spans="2:3" x14ac:dyDescent="0.25">
      <c r="B7481" s="206">
        <v>42263.166666666664</v>
      </c>
      <c r="C7481" s="85">
        <v>5.57</v>
      </c>
    </row>
    <row r="7482" spans="2:3" x14ac:dyDescent="0.25">
      <c r="B7482" s="206">
        <v>42263.25</v>
      </c>
      <c r="C7482" s="85">
        <v>5.57</v>
      </c>
    </row>
    <row r="7483" spans="2:3" x14ac:dyDescent="0.25">
      <c r="B7483" s="206">
        <v>42263.333333333336</v>
      </c>
      <c r="C7483" s="85">
        <v>5.58</v>
      </c>
    </row>
    <row r="7484" spans="2:3" x14ac:dyDescent="0.25">
      <c r="B7484" s="206">
        <v>42263.416666666664</v>
      </c>
      <c r="C7484" s="85">
        <v>5.6</v>
      </c>
    </row>
    <row r="7485" spans="2:3" x14ac:dyDescent="0.25">
      <c r="B7485" s="206">
        <v>42263.5</v>
      </c>
      <c r="C7485" s="85">
        <v>5.63</v>
      </c>
    </row>
    <row r="7486" spans="2:3" x14ac:dyDescent="0.25">
      <c r="B7486" s="206">
        <v>42263.583333333336</v>
      </c>
      <c r="C7486" s="85">
        <v>5.63</v>
      </c>
    </row>
    <row r="7487" spans="2:3" x14ac:dyDescent="0.25">
      <c r="B7487" s="206">
        <v>42263.666666666664</v>
      </c>
      <c r="C7487" s="85">
        <v>5.63</v>
      </c>
    </row>
    <row r="7488" spans="2:3" x14ac:dyDescent="0.25">
      <c r="B7488" s="206">
        <v>42263.75</v>
      </c>
      <c r="C7488" s="85">
        <v>5.6</v>
      </c>
    </row>
    <row r="7489" spans="2:4" x14ac:dyDescent="0.25">
      <c r="B7489" s="206">
        <v>42263.833333333336</v>
      </c>
      <c r="C7489" s="85">
        <v>5.59</v>
      </c>
    </row>
    <row r="7490" spans="2:4" x14ac:dyDescent="0.25">
      <c r="B7490" s="206">
        <v>42263.916666666664</v>
      </c>
      <c r="C7490" s="85">
        <v>5.57</v>
      </c>
    </row>
    <row r="7491" spans="2:4" x14ac:dyDescent="0.25">
      <c r="B7491" s="206">
        <v>42264</v>
      </c>
      <c r="C7491" s="85">
        <v>5.57</v>
      </c>
    </row>
    <row r="7492" spans="2:4" x14ac:dyDescent="0.25">
      <c r="B7492" s="206">
        <v>42264.083333333336</v>
      </c>
      <c r="C7492" s="85">
        <v>5.56</v>
      </c>
    </row>
    <row r="7493" spans="2:4" x14ac:dyDescent="0.25">
      <c r="B7493" s="206">
        <v>42264.166666666664</v>
      </c>
      <c r="C7493" s="85">
        <v>5.56</v>
      </c>
    </row>
    <row r="7494" spans="2:4" x14ac:dyDescent="0.25">
      <c r="B7494" s="206">
        <v>42264.25</v>
      </c>
      <c r="C7494" s="85">
        <v>5.57</v>
      </c>
    </row>
    <row r="7495" spans="2:4" x14ac:dyDescent="0.25">
      <c r="B7495" s="206">
        <v>42264.333333333336</v>
      </c>
      <c r="C7495" s="85">
        <v>5.56</v>
      </c>
    </row>
    <row r="7496" spans="2:4" x14ac:dyDescent="0.25">
      <c r="B7496" s="206">
        <v>42264.416666666664</v>
      </c>
      <c r="C7496" s="85">
        <v>5.56</v>
      </c>
    </row>
    <row r="7497" spans="2:4" x14ac:dyDescent="0.25">
      <c r="B7497" s="206">
        <v>42264.5</v>
      </c>
      <c r="C7497" s="85">
        <v>5.57</v>
      </c>
    </row>
    <row r="7498" spans="2:4" x14ac:dyDescent="0.25">
      <c r="B7498" s="206">
        <v>42264.583333333336</v>
      </c>
      <c r="C7498" s="85">
        <v>5.59</v>
      </c>
    </row>
    <row r="7499" spans="2:4" x14ac:dyDescent="0.25">
      <c r="B7499" s="206">
        <v>42264.666666666664</v>
      </c>
      <c r="C7499" s="85">
        <v>5.59</v>
      </c>
    </row>
    <row r="7500" spans="2:4" x14ac:dyDescent="0.25">
      <c r="B7500" s="206">
        <v>42264.75</v>
      </c>
      <c r="C7500" s="85">
        <v>5.59</v>
      </c>
    </row>
    <row r="7501" spans="2:4" x14ac:dyDescent="0.25">
      <c r="B7501" s="206">
        <v>42264.833333333336</v>
      </c>
      <c r="C7501" s="85">
        <v>5.57</v>
      </c>
    </row>
    <row r="7502" spans="2:4" x14ac:dyDescent="0.25">
      <c r="B7502" s="206">
        <v>42264.916666666664</v>
      </c>
      <c r="C7502" s="85">
        <v>5.55</v>
      </c>
      <c r="D7502" s="76">
        <v>5.55</v>
      </c>
    </row>
    <row r="7503" spans="2:4" x14ac:dyDescent="0.25">
      <c r="B7503" s="206">
        <v>42265</v>
      </c>
      <c r="C7503" s="85">
        <v>5.55</v>
      </c>
    </row>
    <row r="7504" spans="2:4" x14ac:dyDescent="0.25">
      <c r="B7504" s="206">
        <v>42265.083333333336</v>
      </c>
      <c r="C7504" s="85">
        <v>5.56</v>
      </c>
    </row>
    <row r="7505" spans="2:3" x14ac:dyDescent="0.25">
      <c r="B7505" s="206">
        <v>42265.166666666664</v>
      </c>
      <c r="C7505" s="85">
        <v>5.56</v>
      </c>
    </row>
    <row r="7506" spans="2:3" x14ac:dyDescent="0.25">
      <c r="B7506" s="206">
        <v>42265.25</v>
      </c>
      <c r="C7506" s="85">
        <v>5.57</v>
      </c>
    </row>
    <row r="7507" spans="2:3" x14ac:dyDescent="0.25">
      <c r="B7507" s="206">
        <v>42265.333333333336</v>
      </c>
      <c r="C7507" s="85">
        <v>5.57</v>
      </c>
    </row>
    <row r="7508" spans="2:3" x14ac:dyDescent="0.25">
      <c r="B7508" s="206">
        <v>42265.416666666664</v>
      </c>
      <c r="C7508" s="85">
        <v>5.57</v>
      </c>
    </row>
    <row r="7509" spans="2:3" x14ac:dyDescent="0.25">
      <c r="B7509" s="206">
        <v>42265.5</v>
      </c>
      <c r="C7509" s="85">
        <v>5.58</v>
      </c>
    </row>
    <row r="7510" spans="2:3" x14ac:dyDescent="0.25">
      <c r="B7510" s="206">
        <v>42265.583333333336</v>
      </c>
      <c r="C7510" s="85">
        <v>5.59</v>
      </c>
    </row>
    <row r="7511" spans="2:3" x14ac:dyDescent="0.25">
      <c r="B7511" s="206">
        <v>42265.666666666664</v>
      </c>
      <c r="C7511" s="85">
        <v>5.58</v>
      </c>
    </row>
    <row r="7512" spans="2:3" x14ac:dyDescent="0.25">
      <c r="B7512" s="206">
        <v>42265.75</v>
      </c>
      <c r="C7512" s="85">
        <v>5.58</v>
      </c>
    </row>
    <row r="7513" spans="2:3" x14ac:dyDescent="0.25">
      <c r="B7513" s="206">
        <v>42265.833333333336</v>
      </c>
      <c r="C7513" s="85">
        <v>5.56</v>
      </c>
    </row>
    <row r="7514" spans="2:3" x14ac:dyDescent="0.25">
      <c r="B7514" s="206">
        <v>42265.916666666664</v>
      </c>
      <c r="C7514" s="85">
        <v>5.56</v>
      </c>
    </row>
    <row r="7515" spans="2:3" x14ac:dyDescent="0.25">
      <c r="B7515" s="206">
        <v>42266</v>
      </c>
      <c r="C7515" s="85">
        <v>5.57</v>
      </c>
    </row>
    <row r="7516" spans="2:3" x14ac:dyDescent="0.25">
      <c r="B7516" s="206">
        <v>42266.083333333336</v>
      </c>
      <c r="C7516" s="85">
        <v>5.57</v>
      </c>
    </row>
    <row r="7517" spans="2:3" x14ac:dyDescent="0.25">
      <c r="B7517" s="206">
        <v>42266.166666666664</v>
      </c>
      <c r="C7517" s="85">
        <v>5.56</v>
      </c>
    </row>
    <row r="7518" spans="2:3" x14ac:dyDescent="0.25">
      <c r="B7518" s="206">
        <v>42266.25</v>
      </c>
      <c r="C7518" s="85">
        <v>5.57</v>
      </c>
    </row>
    <row r="7519" spans="2:3" x14ac:dyDescent="0.25">
      <c r="B7519" s="206">
        <v>42266.333333333336</v>
      </c>
      <c r="C7519" s="85">
        <v>5.58</v>
      </c>
    </row>
    <row r="7520" spans="2:3" x14ac:dyDescent="0.25">
      <c r="B7520" s="206">
        <v>42266.416666666664</v>
      </c>
      <c r="C7520" s="85">
        <v>5.58</v>
      </c>
    </row>
    <row r="7521" spans="2:3" x14ac:dyDescent="0.25">
      <c r="B7521" s="206">
        <v>42266.5</v>
      </c>
      <c r="C7521" s="85">
        <v>5.58</v>
      </c>
    </row>
    <row r="7522" spans="2:3" x14ac:dyDescent="0.25">
      <c r="B7522" s="206">
        <v>42266.583333333336</v>
      </c>
      <c r="C7522" s="85">
        <v>5.58</v>
      </c>
    </row>
    <row r="7523" spans="2:3" x14ac:dyDescent="0.25">
      <c r="B7523" s="206">
        <v>42266.666666666664</v>
      </c>
      <c r="C7523" s="85">
        <v>5.57</v>
      </c>
    </row>
    <row r="7524" spans="2:3" x14ac:dyDescent="0.25">
      <c r="B7524" s="206">
        <v>42266.75</v>
      </c>
      <c r="C7524" s="85">
        <v>5.57</v>
      </c>
    </row>
    <row r="7525" spans="2:3" x14ac:dyDescent="0.25">
      <c r="B7525" s="206">
        <v>42266.833333333336</v>
      </c>
      <c r="C7525" s="85">
        <v>5.57</v>
      </c>
    </row>
    <row r="7526" spans="2:3" x14ac:dyDescent="0.25">
      <c r="B7526" s="206">
        <v>42266.916666666664</v>
      </c>
      <c r="C7526" s="85">
        <v>5.59</v>
      </c>
    </row>
    <row r="7527" spans="2:3" x14ac:dyDescent="0.25">
      <c r="B7527" s="206">
        <v>42267</v>
      </c>
      <c r="C7527" s="85">
        <v>5.61</v>
      </c>
    </row>
    <row r="7528" spans="2:3" x14ac:dyDescent="0.25">
      <c r="B7528" s="206">
        <v>42267.083333333336</v>
      </c>
      <c r="C7528" s="85">
        <v>5.57</v>
      </c>
    </row>
    <row r="7529" spans="2:3" x14ac:dyDescent="0.25">
      <c r="B7529" s="206">
        <v>42267.166666666664</v>
      </c>
      <c r="C7529" s="85">
        <v>5.57</v>
      </c>
    </row>
    <row r="7530" spans="2:3" x14ac:dyDescent="0.25">
      <c r="B7530" s="206">
        <v>42267.25</v>
      </c>
      <c r="C7530" s="85">
        <v>5.57</v>
      </c>
    </row>
    <row r="7531" spans="2:3" x14ac:dyDescent="0.25">
      <c r="B7531" s="206">
        <v>42267.333333333336</v>
      </c>
      <c r="C7531" s="85">
        <v>5.57</v>
      </c>
    </row>
    <row r="7532" spans="2:3" x14ac:dyDescent="0.25">
      <c r="B7532" s="206">
        <v>42267.416666666664</v>
      </c>
      <c r="C7532" s="85">
        <v>5.61</v>
      </c>
    </row>
    <row r="7533" spans="2:3" x14ac:dyDescent="0.25">
      <c r="B7533" s="206">
        <v>42267.5</v>
      </c>
      <c r="C7533" s="85">
        <v>5.65</v>
      </c>
    </row>
    <row r="7534" spans="2:3" x14ac:dyDescent="0.25">
      <c r="B7534" s="206">
        <v>42267.583333333336</v>
      </c>
      <c r="C7534" s="85">
        <v>5.65</v>
      </c>
    </row>
    <row r="7535" spans="2:3" x14ac:dyDescent="0.25">
      <c r="B7535" s="206">
        <v>42267.666666666664</v>
      </c>
      <c r="C7535" s="85">
        <v>5.65</v>
      </c>
    </row>
    <row r="7536" spans="2:3" x14ac:dyDescent="0.25">
      <c r="B7536" s="206">
        <v>42267.75</v>
      </c>
      <c r="C7536" s="85">
        <v>5.67</v>
      </c>
    </row>
    <row r="7537" spans="2:3" x14ac:dyDescent="0.25">
      <c r="B7537" s="206">
        <v>42267.833333333336</v>
      </c>
      <c r="C7537" s="85">
        <v>5.67</v>
      </c>
    </row>
    <row r="7538" spans="2:3" x14ac:dyDescent="0.25">
      <c r="B7538" s="206">
        <v>42267.916666666664</v>
      </c>
      <c r="C7538" s="85">
        <v>5.67</v>
      </c>
    </row>
    <row r="7539" spans="2:3" x14ac:dyDescent="0.25">
      <c r="B7539" s="206">
        <v>42268</v>
      </c>
      <c r="C7539" s="85">
        <v>5.67</v>
      </c>
    </row>
    <row r="7540" spans="2:3" x14ac:dyDescent="0.25">
      <c r="B7540" s="206">
        <v>42268.083333333336</v>
      </c>
      <c r="C7540" s="85">
        <v>5.66</v>
      </c>
    </row>
    <row r="7541" spans="2:3" x14ac:dyDescent="0.25">
      <c r="B7541" s="206">
        <v>42268.166666666664</v>
      </c>
      <c r="C7541" s="85">
        <v>5.64</v>
      </c>
    </row>
    <row r="7542" spans="2:3" x14ac:dyDescent="0.25">
      <c r="B7542" s="206">
        <v>42268.25</v>
      </c>
      <c r="C7542" s="85">
        <v>5.64</v>
      </c>
    </row>
    <row r="7543" spans="2:3" x14ac:dyDescent="0.25">
      <c r="B7543" s="206">
        <v>42268.333333333336</v>
      </c>
      <c r="C7543" s="85">
        <v>5.65</v>
      </c>
    </row>
    <row r="7544" spans="2:3" x14ac:dyDescent="0.25">
      <c r="B7544" s="206">
        <v>42268.416666666664</v>
      </c>
      <c r="C7544" s="85">
        <v>5.66</v>
      </c>
    </row>
    <row r="7545" spans="2:3" x14ac:dyDescent="0.25">
      <c r="B7545" s="206">
        <v>42268.5</v>
      </c>
      <c r="C7545" s="85">
        <v>5.68</v>
      </c>
    </row>
    <row r="7546" spans="2:3" x14ac:dyDescent="0.25">
      <c r="B7546" s="206">
        <v>42268.583333333336</v>
      </c>
      <c r="C7546" s="85">
        <v>5.73</v>
      </c>
    </row>
    <row r="7547" spans="2:3" x14ac:dyDescent="0.25">
      <c r="B7547" s="206">
        <v>42268.666666666664</v>
      </c>
      <c r="C7547" s="85">
        <v>5.71</v>
      </c>
    </row>
    <row r="7548" spans="2:3" x14ac:dyDescent="0.25">
      <c r="B7548" s="206">
        <v>42268.75</v>
      </c>
      <c r="C7548" s="85">
        <v>5.7</v>
      </c>
    </row>
    <row r="7549" spans="2:3" x14ac:dyDescent="0.25">
      <c r="B7549" s="206">
        <v>42268.833333333336</v>
      </c>
      <c r="C7549" s="85">
        <v>5.69</v>
      </c>
    </row>
    <row r="7550" spans="2:3" x14ac:dyDescent="0.25">
      <c r="B7550" s="206">
        <v>42268.916666666664</v>
      </c>
      <c r="C7550" s="85">
        <v>5.7</v>
      </c>
    </row>
    <row r="7551" spans="2:3" x14ac:dyDescent="0.25">
      <c r="B7551" s="206">
        <v>42269</v>
      </c>
      <c r="C7551" s="85">
        <v>5.7</v>
      </c>
    </row>
    <row r="7552" spans="2:3" x14ac:dyDescent="0.25">
      <c r="B7552" s="206">
        <v>42269.083333333336</v>
      </c>
      <c r="C7552" s="85">
        <v>5.71</v>
      </c>
    </row>
    <row r="7553" spans="2:5" x14ac:dyDescent="0.25">
      <c r="B7553" s="206">
        <v>42269.166666666664</v>
      </c>
      <c r="C7553" s="85">
        <v>5.71</v>
      </c>
    </row>
    <row r="7554" spans="2:5" x14ac:dyDescent="0.25">
      <c r="B7554" s="206">
        <v>42269.25</v>
      </c>
      <c r="C7554" s="85">
        <v>5.71</v>
      </c>
    </row>
    <row r="7555" spans="2:5" x14ac:dyDescent="0.25">
      <c r="B7555" s="206">
        <v>42269.333333333336</v>
      </c>
      <c r="C7555" s="85">
        <v>5.71</v>
      </c>
    </row>
    <row r="7556" spans="2:5" x14ac:dyDescent="0.25">
      <c r="B7556" s="206">
        <v>42269.416666666664</v>
      </c>
      <c r="C7556" s="85">
        <v>5.72</v>
      </c>
    </row>
    <row r="7557" spans="2:5" x14ac:dyDescent="0.25">
      <c r="B7557" s="206">
        <v>42269.5</v>
      </c>
      <c r="C7557" s="85">
        <v>5.74</v>
      </c>
    </row>
    <row r="7558" spans="2:5" x14ac:dyDescent="0.25">
      <c r="B7558" s="206">
        <v>42269.583333333336</v>
      </c>
      <c r="C7558" s="85">
        <v>5.76</v>
      </c>
    </row>
    <row r="7559" spans="2:5" x14ac:dyDescent="0.25">
      <c r="B7559" s="206">
        <v>42269.666666666664</v>
      </c>
      <c r="C7559" s="85">
        <v>5.79</v>
      </c>
      <c r="E7559" s="76">
        <v>5.79</v>
      </c>
    </row>
    <row r="7560" spans="2:5" x14ac:dyDescent="0.25">
      <c r="B7560" s="206">
        <v>42269.75</v>
      </c>
      <c r="C7560" s="85">
        <v>5.73</v>
      </c>
    </row>
    <row r="7561" spans="2:5" x14ac:dyDescent="0.25">
      <c r="B7561" s="206">
        <v>42269.833333333336</v>
      </c>
      <c r="C7561" s="85">
        <v>5.71</v>
      </c>
    </row>
    <row r="7562" spans="2:5" x14ac:dyDescent="0.25">
      <c r="B7562" s="206">
        <v>42269.916666666664</v>
      </c>
      <c r="C7562" s="85">
        <v>5.7</v>
      </c>
    </row>
    <row r="7563" spans="2:5" x14ac:dyDescent="0.25">
      <c r="B7563" s="206">
        <v>42270</v>
      </c>
      <c r="C7563" s="85">
        <v>5.69</v>
      </c>
    </row>
    <row r="7564" spans="2:5" x14ac:dyDescent="0.25">
      <c r="B7564" s="206">
        <v>42270.083333333336</v>
      </c>
      <c r="C7564" s="85">
        <v>5.69</v>
      </c>
    </row>
    <row r="7565" spans="2:5" x14ac:dyDescent="0.25">
      <c r="B7565" s="206">
        <v>42270.166666666664</v>
      </c>
      <c r="C7565" s="85">
        <v>5.69</v>
      </c>
    </row>
    <row r="7566" spans="2:5" x14ac:dyDescent="0.25">
      <c r="B7566" s="206">
        <v>42270.25</v>
      </c>
      <c r="C7566" s="85">
        <v>5.69</v>
      </c>
    </row>
    <row r="7567" spans="2:5" x14ac:dyDescent="0.25">
      <c r="B7567" s="206">
        <v>42270.333333333336</v>
      </c>
      <c r="C7567" s="85">
        <v>5.72</v>
      </c>
    </row>
    <row r="7568" spans="2:5" x14ac:dyDescent="0.25">
      <c r="B7568" s="206">
        <v>42270.416666666664</v>
      </c>
      <c r="C7568" s="85">
        <v>5.75</v>
      </c>
    </row>
    <row r="7569" spans="2:3" x14ac:dyDescent="0.25">
      <c r="B7569" s="206">
        <v>42270.5</v>
      </c>
      <c r="C7569" s="85">
        <v>5.77</v>
      </c>
    </row>
    <row r="7570" spans="2:3" x14ac:dyDescent="0.25">
      <c r="B7570" s="206">
        <v>42270.583333333336</v>
      </c>
      <c r="C7570" s="85">
        <v>5.78</v>
      </c>
    </row>
    <row r="7571" spans="2:3" x14ac:dyDescent="0.25">
      <c r="B7571" s="206">
        <v>42270.666666666664</v>
      </c>
      <c r="C7571" s="85">
        <v>5.79</v>
      </c>
    </row>
    <row r="7572" spans="2:3" x14ac:dyDescent="0.25">
      <c r="B7572" s="206">
        <v>42270.75</v>
      </c>
      <c r="C7572" s="85">
        <v>5.78</v>
      </c>
    </row>
    <row r="7573" spans="2:3" x14ac:dyDescent="0.25">
      <c r="B7573" s="206">
        <v>42270.833333333336</v>
      </c>
      <c r="C7573" s="85">
        <v>5.76</v>
      </c>
    </row>
    <row r="7574" spans="2:3" x14ac:dyDescent="0.25">
      <c r="B7574" s="206">
        <v>42270.916666666664</v>
      </c>
      <c r="C7574" s="85">
        <v>5.73</v>
      </c>
    </row>
    <row r="7575" spans="2:3" x14ac:dyDescent="0.25">
      <c r="B7575" s="206">
        <v>42271</v>
      </c>
      <c r="C7575" s="85">
        <v>5.7</v>
      </c>
    </row>
    <row r="7576" spans="2:3" x14ac:dyDescent="0.25">
      <c r="B7576" s="206">
        <v>42271.083333333336</v>
      </c>
      <c r="C7576" s="85">
        <v>5.68</v>
      </c>
    </row>
    <row r="7577" spans="2:3" x14ac:dyDescent="0.25">
      <c r="B7577" s="206">
        <v>42271.166666666664</v>
      </c>
      <c r="C7577" s="85">
        <v>5.68</v>
      </c>
    </row>
    <row r="7578" spans="2:3" x14ac:dyDescent="0.25">
      <c r="B7578" s="206">
        <v>42271.25</v>
      </c>
      <c r="C7578" s="85">
        <v>5.68</v>
      </c>
    </row>
    <row r="7579" spans="2:3" x14ac:dyDescent="0.25">
      <c r="B7579" s="206">
        <v>42271.333333333336</v>
      </c>
      <c r="C7579" s="85">
        <v>5.68</v>
      </c>
    </row>
    <row r="7580" spans="2:3" x14ac:dyDescent="0.25">
      <c r="B7580" s="206">
        <v>42271.416666666664</v>
      </c>
      <c r="C7580" s="85">
        <v>5.68</v>
      </c>
    </row>
    <row r="7581" spans="2:3" x14ac:dyDescent="0.25">
      <c r="B7581" s="206">
        <v>42271.5</v>
      </c>
      <c r="C7581" s="85">
        <v>5.68</v>
      </c>
    </row>
    <row r="7582" spans="2:3" x14ac:dyDescent="0.25">
      <c r="B7582" s="206">
        <v>42271.583333333336</v>
      </c>
      <c r="C7582" s="85">
        <v>5.69</v>
      </c>
    </row>
    <row r="7583" spans="2:3" x14ac:dyDescent="0.25">
      <c r="B7583" s="206">
        <v>42271.666666666664</v>
      </c>
      <c r="C7583" s="85">
        <v>5.67</v>
      </c>
    </row>
    <row r="7584" spans="2:3" x14ac:dyDescent="0.25">
      <c r="B7584" s="206">
        <v>42271.75</v>
      </c>
      <c r="C7584" s="85">
        <v>5.64</v>
      </c>
    </row>
    <row r="7585" spans="2:5" x14ac:dyDescent="0.25">
      <c r="B7585" s="206">
        <v>42271.833333333336</v>
      </c>
      <c r="C7585" s="85">
        <v>5.63</v>
      </c>
    </row>
    <row r="7586" spans="2:5" x14ac:dyDescent="0.25">
      <c r="B7586" s="206">
        <v>42271.916666666664</v>
      </c>
      <c r="C7586" s="85">
        <v>5.62</v>
      </c>
    </row>
    <row r="7587" spans="2:5" x14ac:dyDescent="0.25">
      <c r="B7587" s="206">
        <v>42272</v>
      </c>
      <c r="C7587" s="85">
        <v>5.61</v>
      </c>
    </row>
    <row r="7588" spans="2:5" x14ac:dyDescent="0.25">
      <c r="B7588" s="206">
        <v>42272.083333333336</v>
      </c>
      <c r="C7588" s="85">
        <v>5.61</v>
      </c>
    </row>
    <row r="7589" spans="2:5" x14ac:dyDescent="0.25">
      <c r="B7589" s="206">
        <v>42272.166666666664</v>
      </c>
      <c r="C7589" s="85">
        <v>5.6</v>
      </c>
    </row>
    <row r="7590" spans="2:5" x14ac:dyDescent="0.25">
      <c r="B7590" s="206">
        <v>42272.25</v>
      </c>
      <c r="C7590" s="85">
        <v>5.59</v>
      </c>
      <c r="D7590" s="76">
        <v>5.59</v>
      </c>
    </row>
    <row r="7591" spans="2:5" x14ac:dyDescent="0.25">
      <c r="B7591" s="206">
        <v>42272.333333333336</v>
      </c>
      <c r="C7591" s="85">
        <v>5.59</v>
      </c>
    </row>
    <row r="7592" spans="2:5" x14ac:dyDescent="0.25">
      <c r="B7592" s="206">
        <v>42272.416666666664</v>
      </c>
      <c r="C7592" s="85">
        <v>5.59</v>
      </c>
    </row>
    <row r="7593" spans="2:5" x14ac:dyDescent="0.25">
      <c r="B7593" s="206">
        <v>42272.5</v>
      </c>
      <c r="C7593" s="85">
        <v>6.37</v>
      </c>
    </row>
    <row r="7594" spans="2:5" x14ac:dyDescent="0.25">
      <c r="B7594" s="206">
        <v>42272.583333333336</v>
      </c>
      <c r="C7594" s="85">
        <v>6.39</v>
      </c>
      <c r="E7594" s="76">
        <v>6.39</v>
      </c>
    </row>
    <row r="7595" spans="2:5" x14ac:dyDescent="0.25">
      <c r="B7595" s="206">
        <v>42272.666666666664</v>
      </c>
      <c r="C7595" s="85">
        <v>6.37</v>
      </c>
    </row>
    <row r="7596" spans="2:5" x14ac:dyDescent="0.25">
      <c r="B7596" s="206">
        <v>42272.75</v>
      </c>
      <c r="C7596" s="85">
        <v>6.35</v>
      </c>
    </row>
    <row r="7597" spans="2:5" x14ac:dyDescent="0.25">
      <c r="B7597" s="206">
        <v>42272.833333333336</v>
      </c>
      <c r="C7597" s="85">
        <v>6.34</v>
      </c>
    </row>
    <row r="7598" spans="2:5" x14ac:dyDescent="0.25">
      <c r="B7598" s="206">
        <v>42272.916666666664</v>
      </c>
      <c r="C7598" s="85">
        <v>6.37</v>
      </c>
    </row>
    <row r="7599" spans="2:5" x14ac:dyDescent="0.25">
      <c r="B7599" s="206">
        <v>42273</v>
      </c>
      <c r="C7599" s="85">
        <v>6.36</v>
      </c>
    </row>
    <row r="7600" spans="2:5" x14ac:dyDescent="0.25">
      <c r="B7600" s="206">
        <v>42273.083333333336</v>
      </c>
      <c r="C7600" s="85">
        <v>6.34</v>
      </c>
    </row>
    <row r="7601" spans="2:4" x14ac:dyDescent="0.25">
      <c r="B7601" s="206">
        <v>42273.166666666664</v>
      </c>
      <c r="C7601" s="85">
        <v>6.34</v>
      </c>
    </row>
    <row r="7602" spans="2:4" x14ac:dyDescent="0.25">
      <c r="B7602" s="206">
        <v>42273.25</v>
      </c>
      <c r="C7602" s="85">
        <v>6.34</v>
      </c>
    </row>
    <row r="7603" spans="2:4" x14ac:dyDescent="0.25">
      <c r="B7603" s="206">
        <v>42273.333333333336</v>
      </c>
      <c r="C7603" s="85">
        <v>6.34</v>
      </c>
    </row>
    <row r="7604" spans="2:4" x14ac:dyDescent="0.25">
      <c r="B7604" s="206">
        <v>42273.416666666664</v>
      </c>
      <c r="C7604" s="85">
        <v>6.34</v>
      </c>
    </row>
    <row r="7605" spans="2:4" x14ac:dyDescent="0.25">
      <c r="B7605" s="206">
        <v>42273.5</v>
      </c>
      <c r="C7605" s="85">
        <v>6.34</v>
      </c>
    </row>
    <row r="7606" spans="2:4" x14ac:dyDescent="0.25">
      <c r="B7606" s="206">
        <v>42273.583333333336</v>
      </c>
      <c r="C7606" s="85">
        <v>6.25</v>
      </c>
      <c r="D7606" s="76">
        <v>6.25</v>
      </c>
    </row>
    <row r="7607" spans="2:4" x14ac:dyDescent="0.25">
      <c r="B7607" s="206">
        <v>42273.666666666664</v>
      </c>
      <c r="C7607" s="85">
        <v>6.26</v>
      </c>
    </row>
    <row r="7608" spans="2:4" x14ac:dyDescent="0.25">
      <c r="B7608" s="206">
        <v>42273.75</v>
      </c>
      <c r="C7608" s="85">
        <v>6.33</v>
      </c>
    </row>
    <row r="7609" spans="2:4" x14ac:dyDescent="0.25">
      <c r="B7609" s="206">
        <v>42273.833333333336</v>
      </c>
      <c r="C7609" s="85">
        <v>6.34</v>
      </c>
    </row>
    <row r="7610" spans="2:4" x14ac:dyDescent="0.25">
      <c r="B7610" s="206">
        <v>42273.916666666664</v>
      </c>
      <c r="C7610" s="85">
        <v>6.34</v>
      </c>
    </row>
    <row r="7611" spans="2:4" x14ac:dyDescent="0.25">
      <c r="B7611" s="206">
        <v>42274</v>
      </c>
      <c r="C7611" s="85">
        <v>6.35</v>
      </c>
    </row>
    <row r="7612" spans="2:4" x14ac:dyDescent="0.25">
      <c r="B7612" s="206">
        <v>42274.083333333336</v>
      </c>
      <c r="C7612" s="85">
        <v>6.35</v>
      </c>
    </row>
    <row r="7613" spans="2:4" x14ac:dyDescent="0.25">
      <c r="B7613" s="206">
        <v>42274.166666666664</v>
      </c>
      <c r="C7613" s="85">
        <v>6.35</v>
      </c>
    </row>
    <row r="7614" spans="2:4" x14ac:dyDescent="0.25">
      <c r="B7614" s="206">
        <v>42274.25</v>
      </c>
      <c r="C7614" s="85">
        <v>6.35</v>
      </c>
    </row>
    <row r="7615" spans="2:4" x14ac:dyDescent="0.25">
      <c r="B7615" s="206">
        <v>42274.333333333336</v>
      </c>
      <c r="C7615" s="85">
        <v>6.35</v>
      </c>
    </row>
    <row r="7616" spans="2:4" x14ac:dyDescent="0.25">
      <c r="B7616" s="206">
        <v>42274.416666666664</v>
      </c>
      <c r="C7616" s="85">
        <v>6.35</v>
      </c>
    </row>
    <row r="7617" spans="2:3" x14ac:dyDescent="0.25">
      <c r="B7617" s="206">
        <v>42274.5</v>
      </c>
      <c r="C7617" s="85">
        <v>6.35</v>
      </c>
    </row>
    <row r="7618" spans="2:3" x14ac:dyDescent="0.25">
      <c r="B7618" s="206">
        <v>42274.583333333336</v>
      </c>
      <c r="C7618" s="85">
        <v>6.34</v>
      </c>
    </row>
    <row r="7619" spans="2:3" x14ac:dyDescent="0.25">
      <c r="B7619" s="206">
        <v>42274.666666666664</v>
      </c>
      <c r="C7619" s="85">
        <v>6.36</v>
      </c>
    </row>
    <row r="7620" spans="2:3" x14ac:dyDescent="0.25">
      <c r="B7620" s="206">
        <v>42274.75</v>
      </c>
      <c r="C7620" s="85">
        <v>6.37</v>
      </c>
    </row>
    <row r="7621" spans="2:3" x14ac:dyDescent="0.25">
      <c r="B7621" s="206">
        <v>42274.833333333336</v>
      </c>
      <c r="C7621" s="85">
        <v>6.36</v>
      </c>
    </row>
    <row r="7622" spans="2:3" x14ac:dyDescent="0.25">
      <c r="B7622" s="206">
        <v>42274.916666666664</v>
      </c>
      <c r="C7622" s="85">
        <v>6.35</v>
      </c>
    </row>
    <row r="7623" spans="2:3" x14ac:dyDescent="0.25">
      <c r="B7623" s="206">
        <v>42275</v>
      </c>
      <c r="C7623" s="85">
        <v>6.34</v>
      </c>
    </row>
    <row r="7624" spans="2:3" x14ac:dyDescent="0.25">
      <c r="B7624" s="206">
        <v>42275.083333333336</v>
      </c>
      <c r="C7624" s="85">
        <v>6.34</v>
      </c>
    </row>
    <row r="7625" spans="2:3" x14ac:dyDescent="0.25">
      <c r="B7625" s="206">
        <v>42275.166666666664</v>
      </c>
      <c r="C7625" s="85">
        <v>6.34</v>
      </c>
    </row>
    <row r="7626" spans="2:3" x14ac:dyDescent="0.25">
      <c r="B7626" s="206">
        <v>42275.25</v>
      </c>
      <c r="C7626" s="85">
        <v>6.34</v>
      </c>
    </row>
    <row r="7627" spans="2:3" x14ac:dyDescent="0.25">
      <c r="B7627" s="206">
        <v>42275.333333333336</v>
      </c>
      <c r="C7627" s="85">
        <v>6.33</v>
      </c>
    </row>
    <row r="7628" spans="2:3" x14ac:dyDescent="0.25">
      <c r="B7628" s="206">
        <v>42275.416666666664</v>
      </c>
      <c r="C7628" s="85">
        <v>6.33</v>
      </c>
    </row>
    <row r="7629" spans="2:3" x14ac:dyDescent="0.25">
      <c r="B7629" s="206">
        <v>42275.5</v>
      </c>
      <c r="C7629" s="85">
        <v>6.34</v>
      </c>
    </row>
    <row r="7630" spans="2:3" x14ac:dyDescent="0.25">
      <c r="B7630" s="206">
        <v>42275.583333333336</v>
      </c>
      <c r="C7630" s="85">
        <v>6.37</v>
      </c>
    </row>
    <row r="7631" spans="2:3" x14ac:dyDescent="0.25">
      <c r="B7631" s="206">
        <v>42275.666666666664</v>
      </c>
      <c r="C7631" s="85">
        <v>6.31</v>
      </c>
    </row>
    <row r="7632" spans="2:3" x14ac:dyDescent="0.25">
      <c r="B7632" s="206">
        <v>42275.75</v>
      </c>
      <c r="C7632" s="85">
        <v>6.31</v>
      </c>
    </row>
    <row r="7633" spans="2:3" x14ac:dyDescent="0.25">
      <c r="B7633" s="206">
        <v>42275.833333333336</v>
      </c>
      <c r="C7633" s="85">
        <v>6.32</v>
      </c>
    </row>
    <row r="7634" spans="2:3" x14ac:dyDescent="0.25">
      <c r="B7634" s="206">
        <v>42275.916666666664</v>
      </c>
      <c r="C7634" s="85">
        <v>6.32</v>
      </c>
    </row>
    <row r="7635" spans="2:3" x14ac:dyDescent="0.25">
      <c r="B7635" s="206">
        <v>42276</v>
      </c>
      <c r="C7635" s="85">
        <v>6.32</v>
      </c>
    </row>
    <row r="7636" spans="2:3" x14ac:dyDescent="0.25">
      <c r="B7636" s="206">
        <v>42276.083333333336</v>
      </c>
      <c r="C7636" s="85">
        <v>6.32</v>
      </c>
    </row>
    <row r="7637" spans="2:3" x14ac:dyDescent="0.25">
      <c r="B7637" s="206">
        <v>42276.166666666664</v>
      </c>
      <c r="C7637" s="85">
        <v>6.33</v>
      </c>
    </row>
    <row r="7638" spans="2:3" x14ac:dyDescent="0.25">
      <c r="B7638" s="206">
        <v>42276.25</v>
      </c>
      <c r="C7638" s="85">
        <v>6.33</v>
      </c>
    </row>
    <row r="7639" spans="2:3" x14ac:dyDescent="0.25">
      <c r="B7639" s="206">
        <v>42276.333333333336</v>
      </c>
      <c r="C7639" s="85">
        <v>6.32</v>
      </c>
    </row>
    <row r="7640" spans="2:3" x14ac:dyDescent="0.25">
      <c r="B7640" s="206">
        <v>42276.416666666664</v>
      </c>
      <c r="C7640" s="85">
        <v>6.33</v>
      </c>
    </row>
    <row r="7641" spans="2:3" x14ac:dyDescent="0.25">
      <c r="B7641" s="206">
        <v>42276.5</v>
      </c>
      <c r="C7641" s="85">
        <v>6.33</v>
      </c>
    </row>
    <row r="7642" spans="2:3" x14ac:dyDescent="0.25">
      <c r="B7642" s="206">
        <v>42276.583333333336</v>
      </c>
      <c r="C7642" s="85">
        <v>6.34</v>
      </c>
    </row>
    <row r="7643" spans="2:3" x14ac:dyDescent="0.25">
      <c r="B7643" s="206">
        <v>42276.666666666664</v>
      </c>
      <c r="C7643" s="85">
        <v>6.31</v>
      </c>
    </row>
    <row r="7644" spans="2:3" x14ac:dyDescent="0.25">
      <c r="B7644" s="206">
        <v>42276.75</v>
      </c>
      <c r="C7644" s="85">
        <v>6.3</v>
      </c>
    </row>
    <row r="7645" spans="2:3" x14ac:dyDescent="0.25">
      <c r="B7645" s="206">
        <v>42276.833333333336</v>
      </c>
      <c r="C7645" s="85">
        <v>6.3</v>
      </c>
    </row>
    <row r="7646" spans="2:3" x14ac:dyDescent="0.25">
      <c r="B7646" s="206">
        <v>42276.916666666664</v>
      </c>
      <c r="C7646" s="85">
        <v>6.29</v>
      </c>
    </row>
    <row r="7647" spans="2:3" x14ac:dyDescent="0.25">
      <c r="B7647" s="206">
        <v>42277</v>
      </c>
      <c r="C7647" s="85">
        <v>6.29</v>
      </c>
    </row>
    <row r="7648" spans="2:3" x14ac:dyDescent="0.25">
      <c r="B7648" s="206">
        <v>42277.083333333336</v>
      </c>
      <c r="C7648" s="85">
        <v>6.44</v>
      </c>
    </row>
    <row r="7649" spans="2:5" x14ac:dyDescent="0.25">
      <c r="B7649" s="206">
        <v>42277.166666666664</v>
      </c>
      <c r="C7649" s="85">
        <v>6.44</v>
      </c>
    </row>
    <row r="7650" spans="2:5" x14ac:dyDescent="0.25">
      <c r="B7650" s="206">
        <v>42277.25</v>
      </c>
      <c r="C7650" s="85">
        <v>6.44</v>
      </c>
    </row>
    <row r="7651" spans="2:5" x14ac:dyDescent="0.25">
      <c r="B7651" s="206">
        <v>42277.333333333336</v>
      </c>
      <c r="C7651" s="85">
        <v>6.46</v>
      </c>
    </row>
    <row r="7652" spans="2:5" x14ac:dyDescent="0.25">
      <c r="B7652" s="206">
        <v>42277.416666666664</v>
      </c>
      <c r="C7652" s="85">
        <v>6.46</v>
      </c>
    </row>
    <row r="7653" spans="2:5" x14ac:dyDescent="0.25">
      <c r="B7653" s="206">
        <v>42277.5</v>
      </c>
      <c r="C7653" s="85">
        <v>6.44</v>
      </c>
    </row>
    <row r="7654" spans="2:5" x14ac:dyDescent="0.25">
      <c r="B7654" s="206">
        <v>42277.583333333336</v>
      </c>
      <c r="C7654" s="85">
        <v>6.44</v>
      </c>
    </row>
    <row r="7655" spans="2:5" x14ac:dyDescent="0.25">
      <c r="B7655" s="206">
        <v>42277.666666666664</v>
      </c>
      <c r="C7655" s="85">
        <v>6.44</v>
      </c>
    </row>
    <row r="7656" spans="2:5" x14ac:dyDescent="0.25">
      <c r="B7656" s="206">
        <v>42277.75</v>
      </c>
      <c r="C7656" s="85">
        <v>6.44</v>
      </c>
    </row>
    <row r="7657" spans="2:5" x14ac:dyDescent="0.25">
      <c r="B7657" s="206">
        <v>42277.833333333336</v>
      </c>
      <c r="C7657" s="85">
        <v>6.45</v>
      </c>
    </row>
    <row r="7658" spans="2:5" x14ac:dyDescent="0.25">
      <c r="B7658" s="206">
        <v>42277.916666666664</v>
      </c>
      <c r="C7658" s="85">
        <v>6.45</v>
      </c>
    </row>
    <row r="7659" spans="2:5" x14ac:dyDescent="0.25">
      <c r="B7659" s="206">
        <v>42278</v>
      </c>
      <c r="C7659" s="85">
        <v>6.45</v>
      </c>
    </row>
    <row r="7660" spans="2:5" x14ac:dyDescent="0.25">
      <c r="B7660" s="206">
        <v>42278.083333333336</v>
      </c>
      <c r="C7660" s="85">
        <v>6.45</v>
      </c>
    </row>
    <row r="7661" spans="2:5" x14ac:dyDescent="0.25">
      <c r="B7661" s="206">
        <v>42278.166666666664</v>
      </c>
      <c r="C7661" s="85">
        <v>6.46</v>
      </c>
    </row>
    <row r="7662" spans="2:5" x14ac:dyDescent="0.25">
      <c r="B7662" s="206">
        <v>42278.25</v>
      </c>
      <c r="C7662" s="85">
        <v>6.46</v>
      </c>
    </row>
    <row r="7663" spans="2:5" x14ac:dyDescent="0.25">
      <c r="B7663" s="206">
        <v>42278.333333333336</v>
      </c>
      <c r="C7663" s="85">
        <v>6.47</v>
      </c>
      <c r="E7663" s="76">
        <v>6.47</v>
      </c>
    </row>
    <row r="7664" spans="2:5" x14ac:dyDescent="0.25">
      <c r="B7664" s="206">
        <v>42278.416666666664</v>
      </c>
      <c r="C7664" s="85">
        <v>6.47</v>
      </c>
    </row>
    <row r="7665" spans="2:3" x14ac:dyDescent="0.25">
      <c r="B7665" s="206">
        <v>42278.5</v>
      </c>
      <c r="C7665" s="85">
        <v>6.47</v>
      </c>
    </row>
    <row r="7666" spans="2:3" x14ac:dyDescent="0.25">
      <c r="B7666" s="206">
        <v>42278.583333333336</v>
      </c>
      <c r="C7666" s="85">
        <v>6.47</v>
      </c>
    </row>
    <row r="7667" spans="2:3" x14ac:dyDescent="0.25">
      <c r="B7667" s="206">
        <v>42278.666666666664</v>
      </c>
      <c r="C7667" s="85">
        <v>6.43</v>
      </c>
    </row>
    <row r="7668" spans="2:3" x14ac:dyDescent="0.25">
      <c r="B7668" s="206">
        <v>42278.75</v>
      </c>
      <c r="C7668" s="85">
        <v>6.41</v>
      </c>
    </row>
    <row r="7669" spans="2:3" x14ac:dyDescent="0.25">
      <c r="B7669" s="206">
        <v>42278.833333333336</v>
      </c>
      <c r="C7669" s="85">
        <v>6.38</v>
      </c>
    </row>
    <row r="7670" spans="2:3" x14ac:dyDescent="0.25">
      <c r="B7670" s="206">
        <v>42278.916666666664</v>
      </c>
      <c r="C7670" s="85">
        <v>6.36</v>
      </c>
    </row>
    <row r="7671" spans="2:3" x14ac:dyDescent="0.25">
      <c r="B7671" s="206">
        <v>42279</v>
      </c>
      <c r="C7671" s="85">
        <v>6.34</v>
      </c>
    </row>
    <row r="7672" spans="2:3" x14ac:dyDescent="0.25">
      <c r="B7672" s="206">
        <v>42279.083333333336</v>
      </c>
      <c r="C7672" s="85">
        <v>6.34</v>
      </c>
    </row>
    <row r="7673" spans="2:3" x14ac:dyDescent="0.25">
      <c r="B7673" s="206">
        <v>42279.166666666664</v>
      </c>
      <c r="C7673" s="85">
        <v>6.34</v>
      </c>
    </row>
    <row r="7674" spans="2:3" x14ac:dyDescent="0.25">
      <c r="B7674" s="206">
        <v>42279.25</v>
      </c>
      <c r="C7674" s="85">
        <v>6.33</v>
      </c>
    </row>
    <row r="7675" spans="2:3" x14ac:dyDescent="0.25">
      <c r="B7675" s="206">
        <v>42279.333333333336</v>
      </c>
      <c r="C7675" s="85">
        <v>6.33</v>
      </c>
    </row>
    <row r="7676" spans="2:3" x14ac:dyDescent="0.25">
      <c r="B7676" s="206">
        <v>42279.416666666664</v>
      </c>
      <c r="C7676" s="85">
        <v>6.32</v>
      </c>
    </row>
    <row r="7677" spans="2:3" x14ac:dyDescent="0.25">
      <c r="B7677" s="206">
        <v>42279.5</v>
      </c>
      <c r="C7677" s="85">
        <v>6.3</v>
      </c>
    </row>
    <row r="7678" spans="2:3" x14ac:dyDescent="0.25">
      <c r="B7678" s="206">
        <v>42279.583333333336</v>
      </c>
      <c r="C7678" s="85">
        <v>6.29</v>
      </c>
    </row>
    <row r="7679" spans="2:3" x14ac:dyDescent="0.25">
      <c r="B7679" s="206">
        <v>42279.666666666664</v>
      </c>
      <c r="C7679" s="85">
        <v>6.3</v>
      </c>
    </row>
    <row r="7680" spans="2:3" x14ac:dyDescent="0.25">
      <c r="B7680" s="206">
        <v>42279.75</v>
      </c>
      <c r="C7680" s="85">
        <v>6.31</v>
      </c>
    </row>
    <row r="7681" spans="2:3" x14ac:dyDescent="0.25">
      <c r="B7681" s="206">
        <v>42279.833333333336</v>
      </c>
      <c r="C7681" s="85">
        <v>6.3</v>
      </c>
    </row>
    <row r="7682" spans="2:3" x14ac:dyDescent="0.25">
      <c r="B7682" s="206">
        <v>42279.916666666664</v>
      </c>
      <c r="C7682" s="85">
        <v>6.3</v>
      </c>
    </row>
    <row r="7683" spans="2:3" x14ac:dyDescent="0.25">
      <c r="B7683" s="206">
        <v>42280</v>
      </c>
      <c r="C7683" s="85">
        <v>6.29</v>
      </c>
    </row>
    <row r="7684" spans="2:3" x14ac:dyDescent="0.25">
      <c r="B7684" s="206">
        <v>42280.083333333336</v>
      </c>
      <c r="C7684" s="85">
        <v>6.29</v>
      </c>
    </row>
    <row r="7685" spans="2:3" x14ac:dyDescent="0.25">
      <c r="B7685" s="206">
        <v>42280.166666666664</v>
      </c>
      <c r="C7685" s="85">
        <v>6.29</v>
      </c>
    </row>
    <row r="7686" spans="2:3" x14ac:dyDescent="0.25">
      <c r="B7686" s="206">
        <v>42280.25</v>
      </c>
      <c r="C7686" s="85">
        <v>6.28</v>
      </c>
    </row>
    <row r="7687" spans="2:3" x14ac:dyDescent="0.25">
      <c r="B7687" s="206">
        <v>42280.333333333336</v>
      </c>
      <c r="C7687" s="85">
        <v>6.28</v>
      </c>
    </row>
    <row r="7688" spans="2:3" x14ac:dyDescent="0.25">
      <c r="B7688" s="206">
        <v>42280.416666666664</v>
      </c>
      <c r="C7688" s="85">
        <v>6.28</v>
      </c>
    </row>
    <row r="7689" spans="2:3" x14ac:dyDescent="0.25">
      <c r="B7689" s="206">
        <v>42280.5</v>
      </c>
      <c r="C7689" s="85">
        <v>6.28</v>
      </c>
    </row>
    <row r="7690" spans="2:3" x14ac:dyDescent="0.25">
      <c r="B7690" s="206">
        <v>42280.583333333336</v>
      </c>
      <c r="C7690" s="85">
        <v>6.3</v>
      </c>
    </row>
    <row r="7691" spans="2:3" x14ac:dyDescent="0.25">
      <c r="B7691" s="206">
        <v>42280.666666666664</v>
      </c>
      <c r="C7691" s="85">
        <v>6.3</v>
      </c>
    </row>
    <row r="7692" spans="2:3" x14ac:dyDescent="0.25">
      <c r="B7692" s="206">
        <v>42280.75</v>
      </c>
      <c r="C7692" s="85">
        <v>6.31</v>
      </c>
    </row>
    <row r="7693" spans="2:3" x14ac:dyDescent="0.25">
      <c r="B7693" s="206">
        <v>42280.833333333336</v>
      </c>
      <c r="C7693" s="85">
        <v>6.31</v>
      </c>
    </row>
    <row r="7694" spans="2:3" x14ac:dyDescent="0.25">
      <c r="B7694" s="206">
        <v>42280.916666666664</v>
      </c>
      <c r="C7694" s="85">
        <v>6.31</v>
      </c>
    </row>
    <row r="7695" spans="2:3" x14ac:dyDescent="0.25">
      <c r="B7695" s="206">
        <v>42281</v>
      </c>
      <c r="C7695" s="85">
        <v>6.31</v>
      </c>
    </row>
    <row r="7696" spans="2:3" x14ac:dyDescent="0.25">
      <c r="B7696" s="206">
        <v>42281.083333333336</v>
      </c>
      <c r="C7696" s="85">
        <v>6.31</v>
      </c>
    </row>
    <row r="7697" spans="2:3" x14ac:dyDescent="0.25">
      <c r="B7697" s="206">
        <v>42281.166666666664</v>
      </c>
      <c r="C7697" s="85">
        <v>6.31</v>
      </c>
    </row>
    <row r="7698" spans="2:3" x14ac:dyDescent="0.25">
      <c r="B7698" s="206">
        <v>42281.25</v>
      </c>
      <c r="C7698" s="85">
        <v>6.32</v>
      </c>
    </row>
    <row r="7699" spans="2:3" x14ac:dyDescent="0.25">
      <c r="B7699" s="206">
        <v>42281.333333333336</v>
      </c>
      <c r="C7699" s="85">
        <v>6.32</v>
      </c>
    </row>
    <row r="7700" spans="2:3" x14ac:dyDescent="0.25">
      <c r="B7700" s="206">
        <v>42281.416666666664</v>
      </c>
      <c r="C7700" s="85">
        <v>6.33</v>
      </c>
    </row>
    <row r="7701" spans="2:3" x14ac:dyDescent="0.25">
      <c r="B7701" s="206">
        <v>42281.5</v>
      </c>
      <c r="C7701" s="85">
        <v>6.33</v>
      </c>
    </row>
    <row r="7702" spans="2:3" x14ac:dyDescent="0.25">
      <c r="B7702" s="206">
        <v>42281.583333333336</v>
      </c>
      <c r="C7702" s="85">
        <v>6.33</v>
      </c>
    </row>
    <row r="7703" spans="2:3" x14ac:dyDescent="0.25">
      <c r="B7703" s="206">
        <v>42281.666666666664</v>
      </c>
      <c r="C7703" s="85">
        <v>6.33</v>
      </c>
    </row>
    <row r="7704" spans="2:3" x14ac:dyDescent="0.25">
      <c r="B7704" s="206">
        <v>42281.75</v>
      </c>
      <c r="C7704" s="85">
        <v>6.33</v>
      </c>
    </row>
    <row r="7705" spans="2:3" x14ac:dyDescent="0.25">
      <c r="B7705" s="206">
        <v>42281.833333333336</v>
      </c>
      <c r="C7705" s="85">
        <v>6.33</v>
      </c>
    </row>
    <row r="7706" spans="2:3" x14ac:dyDescent="0.25">
      <c r="B7706" s="206">
        <v>42281.916666666664</v>
      </c>
      <c r="C7706" s="85">
        <v>6.33</v>
      </c>
    </row>
    <row r="7707" spans="2:3" x14ac:dyDescent="0.25">
      <c r="B7707" s="206">
        <v>42282</v>
      </c>
      <c r="C7707" s="85">
        <v>6.33</v>
      </c>
    </row>
    <row r="7708" spans="2:3" x14ac:dyDescent="0.25">
      <c r="B7708" s="206">
        <v>42282.083333333336</v>
      </c>
      <c r="C7708" s="85">
        <v>6.33</v>
      </c>
    </row>
    <row r="7709" spans="2:3" x14ac:dyDescent="0.25">
      <c r="B7709" s="206">
        <v>42282.166666666664</v>
      </c>
      <c r="C7709" s="85">
        <v>6.33</v>
      </c>
    </row>
    <row r="7710" spans="2:3" x14ac:dyDescent="0.25">
      <c r="B7710" s="206">
        <v>42282.25</v>
      </c>
      <c r="C7710" s="85">
        <v>6.34</v>
      </c>
    </row>
    <row r="7711" spans="2:3" x14ac:dyDescent="0.25">
      <c r="B7711" s="206">
        <v>42282.333333333336</v>
      </c>
      <c r="C7711" s="85">
        <v>6.34</v>
      </c>
    </row>
    <row r="7712" spans="2:3" x14ac:dyDescent="0.25">
      <c r="B7712" s="206">
        <v>42282.416666666664</v>
      </c>
      <c r="C7712" s="85">
        <v>6.34</v>
      </c>
    </row>
    <row r="7713" spans="2:3" x14ac:dyDescent="0.25">
      <c r="B7713" s="206">
        <v>42282.5</v>
      </c>
      <c r="C7713" s="85">
        <v>6.34</v>
      </c>
    </row>
    <row r="7714" spans="2:3" x14ac:dyDescent="0.25">
      <c r="B7714" s="206">
        <v>42282.583333333336</v>
      </c>
      <c r="C7714" s="85">
        <v>6.34</v>
      </c>
    </row>
    <row r="7715" spans="2:3" x14ac:dyDescent="0.25">
      <c r="B7715" s="206">
        <v>42282.666666666664</v>
      </c>
      <c r="C7715" s="85">
        <v>6.33</v>
      </c>
    </row>
    <row r="7716" spans="2:3" x14ac:dyDescent="0.25">
      <c r="B7716" s="206">
        <v>42282.75</v>
      </c>
      <c r="C7716" s="85">
        <v>6.34</v>
      </c>
    </row>
    <row r="7717" spans="2:3" x14ac:dyDescent="0.25">
      <c r="B7717" s="206">
        <v>42282.833333333336</v>
      </c>
      <c r="C7717" s="85">
        <v>6.34</v>
      </c>
    </row>
    <row r="7718" spans="2:3" x14ac:dyDescent="0.25">
      <c r="B7718" s="206">
        <v>42282.916666666664</v>
      </c>
      <c r="C7718" s="85">
        <v>6.33</v>
      </c>
    </row>
    <row r="7719" spans="2:3" x14ac:dyDescent="0.25">
      <c r="B7719" s="206">
        <v>42283</v>
      </c>
      <c r="C7719" s="85">
        <v>6.32</v>
      </c>
    </row>
    <row r="7720" spans="2:3" x14ac:dyDescent="0.25">
      <c r="B7720" s="206">
        <v>42283.083333333336</v>
      </c>
      <c r="C7720" s="85">
        <v>6.32</v>
      </c>
    </row>
    <row r="7721" spans="2:3" x14ac:dyDescent="0.25">
      <c r="B7721" s="206">
        <v>42283.166666666664</v>
      </c>
      <c r="C7721" s="85">
        <v>6.32</v>
      </c>
    </row>
    <row r="7722" spans="2:3" x14ac:dyDescent="0.25">
      <c r="B7722" s="206">
        <v>42283.25</v>
      </c>
      <c r="C7722" s="85">
        <v>6.32</v>
      </c>
    </row>
    <row r="7723" spans="2:3" x14ac:dyDescent="0.25">
      <c r="B7723" s="206">
        <v>42283.333333333336</v>
      </c>
      <c r="C7723" s="85">
        <v>6.33</v>
      </c>
    </row>
    <row r="7724" spans="2:3" x14ac:dyDescent="0.25">
      <c r="B7724" s="206">
        <v>42283.416666666664</v>
      </c>
      <c r="C7724" s="85">
        <v>6.33</v>
      </c>
    </row>
    <row r="7725" spans="2:3" x14ac:dyDescent="0.25">
      <c r="B7725" s="206">
        <v>42283.5</v>
      </c>
      <c r="C7725" s="85">
        <v>6.33</v>
      </c>
    </row>
    <row r="7726" spans="2:3" x14ac:dyDescent="0.25">
      <c r="B7726" s="206">
        <v>42283.583333333336</v>
      </c>
      <c r="C7726" s="85">
        <v>6.2</v>
      </c>
    </row>
    <row r="7727" spans="2:3" x14ac:dyDescent="0.25">
      <c r="B7727" s="206">
        <v>42283.666666666664</v>
      </c>
      <c r="C7727" s="85">
        <v>6.17</v>
      </c>
    </row>
    <row r="7728" spans="2:3" x14ac:dyDescent="0.25">
      <c r="B7728" s="206">
        <v>42283.75</v>
      </c>
      <c r="C7728" s="85">
        <v>6.13</v>
      </c>
    </row>
    <row r="7729" spans="2:3" x14ac:dyDescent="0.25">
      <c r="B7729" s="206">
        <v>42283.833333333336</v>
      </c>
      <c r="C7729" s="85">
        <v>6.13</v>
      </c>
    </row>
    <row r="7730" spans="2:3" x14ac:dyDescent="0.25">
      <c r="B7730" s="206">
        <v>42283.916666666664</v>
      </c>
      <c r="C7730" s="85">
        <v>6.13</v>
      </c>
    </row>
    <row r="7731" spans="2:3" x14ac:dyDescent="0.25">
      <c r="B7731" s="206">
        <v>42284</v>
      </c>
      <c r="C7731" s="85">
        <v>6.11</v>
      </c>
    </row>
    <row r="7732" spans="2:3" x14ac:dyDescent="0.25">
      <c r="B7732" s="206">
        <v>42284.083333333336</v>
      </c>
      <c r="C7732" s="85">
        <v>6.09</v>
      </c>
    </row>
    <row r="7733" spans="2:3" x14ac:dyDescent="0.25">
      <c r="B7733" s="206">
        <v>42284.166666666664</v>
      </c>
      <c r="C7733" s="85">
        <v>6.09</v>
      </c>
    </row>
    <row r="7734" spans="2:3" x14ac:dyDescent="0.25">
      <c r="B7734" s="206">
        <v>42284.25</v>
      </c>
      <c r="C7734" s="85">
        <v>6.1</v>
      </c>
    </row>
    <row r="7735" spans="2:3" x14ac:dyDescent="0.25">
      <c r="B7735" s="206">
        <v>42284.333333333336</v>
      </c>
      <c r="C7735" s="85">
        <v>6.1</v>
      </c>
    </row>
    <row r="7736" spans="2:3" x14ac:dyDescent="0.25">
      <c r="B7736" s="206">
        <v>42284.416666666664</v>
      </c>
      <c r="C7736" s="85">
        <v>6.1</v>
      </c>
    </row>
    <row r="7737" spans="2:3" x14ac:dyDescent="0.25">
      <c r="B7737" s="206">
        <v>42284.5</v>
      </c>
      <c r="C7737" s="85">
        <v>6.06</v>
      </c>
    </row>
    <row r="7738" spans="2:3" x14ac:dyDescent="0.25">
      <c r="B7738" s="206">
        <v>42284.583333333336</v>
      </c>
      <c r="C7738" s="85">
        <v>6.06</v>
      </c>
    </row>
    <row r="7739" spans="2:3" x14ac:dyDescent="0.25">
      <c r="B7739" s="206">
        <v>42284.666666666664</v>
      </c>
      <c r="C7739" s="85">
        <v>6.07</v>
      </c>
    </row>
    <row r="7740" spans="2:3" x14ac:dyDescent="0.25">
      <c r="B7740" s="206">
        <v>42284.75</v>
      </c>
      <c r="C7740" s="85">
        <v>6.07</v>
      </c>
    </row>
    <row r="7741" spans="2:3" x14ac:dyDescent="0.25">
      <c r="B7741" s="206">
        <v>42284.833333333336</v>
      </c>
      <c r="C7741" s="85">
        <v>6.07</v>
      </c>
    </row>
    <row r="7742" spans="2:3" x14ac:dyDescent="0.25">
      <c r="B7742" s="206">
        <v>42284.916666666664</v>
      </c>
      <c r="C7742" s="85">
        <v>6.06</v>
      </c>
    </row>
    <row r="7743" spans="2:3" x14ac:dyDescent="0.25">
      <c r="B7743" s="206">
        <v>42285</v>
      </c>
      <c r="C7743" s="85">
        <v>6.06</v>
      </c>
    </row>
    <row r="7744" spans="2:3" x14ac:dyDescent="0.25">
      <c r="B7744" s="206">
        <v>42285.083333333336</v>
      </c>
      <c r="C7744" s="85">
        <v>6.06</v>
      </c>
    </row>
    <row r="7745" spans="2:3" x14ac:dyDescent="0.25">
      <c r="B7745" s="206">
        <v>42285.166666666664</v>
      </c>
      <c r="C7745" s="85">
        <v>6.06</v>
      </c>
    </row>
    <row r="7746" spans="2:3" x14ac:dyDescent="0.25">
      <c r="B7746" s="206">
        <v>42285.25</v>
      </c>
      <c r="C7746" s="85">
        <v>6.07</v>
      </c>
    </row>
    <row r="7747" spans="2:3" x14ac:dyDescent="0.25">
      <c r="B7747" s="206">
        <v>42285.333333333336</v>
      </c>
      <c r="C7747" s="85">
        <v>6.06</v>
      </c>
    </row>
    <row r="7748" spans="2:3" x14ac:dyDescent="0.25">
      <c r="B7748" s="206">
        <v>42285.416666666664</v>
      </c>
      <c r="C7748" s="85">
        <v>6.06</v>
      </c>
    </row>
    <row r="7749" spans="2:3" x14ac:dyDescent="0.25">
      <c r="B7749" s="206">
        <v>42285.5</v>
      </c>
      <c r="C7749" s="85">
        <v>6.1</v>
      </c>
    </row>
    <row r="7750" spans="2:3" x14ac:dyDescent="0.25">
      <c r="B7750" s="206">
        <v>42285.583333333336</v>
      </c>
      <c r="C7750" s="85">
        <v>6.11</v>
      </c>
    </row>
    <row r="7751" spans="2:3" x14ac:dyDescent="0.25">
      <c r="B7751" s="206">
        <v>42285.666666666664</v>
      </c>
      <c r="C7751" s="85">
        <v>6.11</v>
      </c>
    </row>
    <row r="7752" spans="2:3" x14ac:dyDescent="0.25">
      <c r="B7752" s="206">
        <v>42285.75</v>
      </c>
      <c r="C7752" s="85">
        <v>6.08</v>
      </c>
    </row>
    <row r="7753" spans="2:3" x14ac:dyDescent="0.25">
      <c r="B7753" s="206">
        <v>42285.833333333336</v>
      </c>
      <c r="C7753" s="85">
        <v>6.08</v>
      </c>
    </row>
    <row r="7754" spans="2:3" x14ac:dyDescent="0.25">
      <c r="B7754" s="206">
        <v>42285.916666666664</v>
      </c>
      <c r="C7754" s="85">
        <v>6.08</v>
      </c>
    </row>
    <row r="7755" spans="2:3" x14ac:dyDescent="0.25">
      <c r="B7755" s="206">
        <v>42286</v>
      </c>
      <c r="C7755" s="85">
        <v>6.06</v>
      </c>
    </row>
    <row r="7756" spans="2:3" x14ac:dyDescent="0.25">
      <c r="B7756" s="206">
        <v>42286.083333333336</v>
      </c>
      <c r="C7756" s="85">
        <v>6.06</v>
      </c>
    </row>
    <row r="7757" spans="2:3" x14ac:dyDescent="0.25">
      <c r="B7757" s="206">
        <v>42286.166666666664</v>
      </c>
      <c r="C7757" s="85">
        <v>6.06</v>
      </c>
    </row>
    <row r="7758" spans="2:3" x14ac:dyDescent="0.25">
      <c r="B7758" s="206">
        <v>42286.25</v>
      </c>
      <c r="C7758" s="85">
        <v>6.06</v>
      </c>
    </row>
    <row r="7759" spans="2:3" x14ac:dyDescent="0.25">
      <c r="B7759" s="206">
        <v>42286.333333333336</v>
      </c>
      <c r="C7759" s="85">
        <v>6.06</v>
      </c>
    </row>
    <row r="7760" spans="2:3" x14ac:dyDescent="0.25">
      <c r="B7760" s="206">
        <v>42286.416666666664</v>
      </c>
      <c r="C7760" s="85">
        <v>6.05</v>
      </c>
    </row>
    <row r="7761" spans="2:5" x14ac:dyDescent="0.25">
      <c r="B7761" s="206">
        <v>42286.5</v>
      </c>
      <c r="C7761" s="85">
        <v>6.02</v>
      </c>
    </row>
    <row r="7762" spans="2:5" x14ac:dyDescent="0.25">
      <c r="B7762" s="206">
        <v>42286.583333333336</v>
      </c>
      <c r="C7762" s="85">
        <v>5.49</v>
      </c>
    </row>
    <row r="7763" spans="2:5" x14ac:dyDescent="0.25">
      <c r="B7763" s="206">
        <v>42286.666666666664</v>
      </c>
      <c r="C7763" s="85">
        <v>5.44</v>
      </c>
    </row>
    <row r="7764" spans="2:5" x14ac:dyDescent="0.25">
      <c r="B7764" s="206">
        <v>42286.75</v>
      </c>
      <c r="C7764" s="85">
        <v>5.42</v>
      </c>
    </row>
    <row r="7765" spans="2:5" x14ac:dyDescent="0.25">
      <c r="B7765" s="206">
        <v>42286.833333333336</v>
      </c>
      <c r="C7765" s="85">
        <v>5.36</v>
      </c>
    </row>
    <row r="7766" spans="2:5" x14ac:dyDescent="0.25">
      <c r="B7766" s="206">
        <v>42286.916666666664</v>
      </c>
      <c r="C7766" s="85">
        <v>5.34</v>
      </c>
      <c r="D7766" s="76">
        <v>5.34</v>
      </c>
    </row>
    <row r="7767" spans="2:5" x14ac:dyDescent="0.25">
      <c r="B7767" s="206">
        <v>42287</v>
      </c>
      <c r="C7767" s="85">
        <v>5.38</v>
      </c>
    </row>
    <row r="7768" spans="2:5" x14ac:dyDescent="0.25">
      <c r="B7768" s="206">
        <v>42287.083333333336</v>
      </c>
      <c r="C7768" s="85">
        <v>5.41</v>
      </c>
    </row>
    <row r="7769" spans="2:5" x14ac:dyDescent="0.25">
      <c r="B7769" s="206">
        <v>42287.166666666664</v>
      </c>
      <c r="C7769" s="85">
        <v>5.44</v>
      </c>
    </row>
    <row r="7770" spans="2:5" x14ac:dyDescent="0.25">
      <c r="B7770" s="206">
        <v>42287.25</v>
      </c>
      <c r="C7770" s="85">
        <v>5.47</v>
      </c>
    </row>
    <row r="7771" spans="2:5" x14ac:dyDescent="0.25">
      <c r="B7771" s="206">
        <v>42287.333333333336</v>
      </c>
      <c r="C7771" s="85">
        <v>5.49</v>
      </c>
      <c r="E7771" s="76">
        <v>5.49</v>
      </c>
    </row>
    <row r="7772" spans="2:5" x14ac:dyDescent="0.25">
      <c r="B7772" s="206">
        <v>42287.416666666664</v>
      </c>
      <c r="C7772" s="85">
        <v>5.47</v>
      </c>
    </row>
    <row r="7773" spans="2:5" x14ac:dyDescent="0.25">
      <c r="B7773" s="206">
        <v>42287.5</v>
      </c>
      <c r="C7773" s="85">
        <v>5.41</v>
      </c>
    </row>
    <row r="7774" spans="2:5" x14ac:dyDescent="0.25">
      <c r="B7774" s="206">
        <v>42287.583333333336</v>
      </c>
      <c r="C7774" s="85">
        <v>5.39</v>
      </c>
    </row>
    <row r="7775" spans="2:5" x14ac:dyDescent="0.25">
      <c r="B7775" s="206">
        <v>42287.666666666664</v>
      </c>
      <c r="C7775" s="85">
        <v>5.37</v>
      </c>
    </row>
    <row r="7776" spans="2:5" x14ac:dyDescent="0.25">
      <c r="B7776" s="206">
        <v>42287.75</v>
      </c>
      <c r="C7776" s="85">
        <v>5.39</v>
      </c>
    </row>
    <row r="7777" spans="2:3" x14ac:dyDescent="0.25">
      <c r="B7777" s="206">
        <v>42287.833333333336</v>
      </c>
      <c r="C7777" s="85">
        <v>5.39</v>
      </c>
    </row>
    <row r="7778" spans="2:3" x14ac:dyDescent="0.25">
      <c r="B7778" s="206">
        <v>42287.916666666664</v>
      </c>
      <c r="C7778" s="85">
        <v>5.36</v>
      </c>
    </row>
    <row r="7779" spans="2:3" x14ac:dyDescent="0.25">
      <c r="B7779" s="206">
        <v>42288</v>
      </c>
      <c r="C7779" s="85">
        <v>5.19</v>
      </c>
    </row>
    <row r="7780" spans="2:3" x14ac:dyDescent="0.25">
      <c r="B7780" s="206">
        <v>42288.083333333336</v>
      </c>
      <c r="C7780" s="85">
        <v>5.14</v>
      </c>
    </row>
    <row r="7781" spans="2:3" x14ac:dyDescent="0.25">
      <c r="B7781" s="206">
        <v>42288.166666666664</v>
      </c>
      <c r="C7781" s="85">
        <v>5.12</v>
      </c>
    </row>
    <row r="7782" spans="2:3" x14ac:dyDescent="0.25">
      <c r="B7782" s="206">
        <v>42288.25</v>
      </c>
      <c r="C7782" s="85">
        <v>5.12</v>
      </c>
    </row>
    <row r="7783" spans="2:3" x14ac:dyDescent="0.25">
      <c r="B7783" s="206">
        <v>42288.333333333336</v>
      </c>
      <c r="C7783" s="85">
        <v>5.1100000000000003</v>
      </c>
    </row>
    <row r="7784" spans="2:3" x14ac:dyDescent="0.25">
      <c r="B7784" s="206">
        <v>42288.416666666664</v>
      </c>
      <c r="C7784" s="85">
        <v>5.08</v>
      </c>
    </row>
    <row r="7785" spans="2:3" x14ac:dyDescent="0.25">
      <c r="B7785" s="206">
        <v>42288.5</v>
      </c>
      <c r="C7785" s="85">
        <v>5.0599999999999996</v>
      </c>
    </row>
    <row r="7786" spans="2:3" x14ac:dyDescent="0.25">
      <c r="B7786" s="206">
        <v>42288.583333333336</v>
      </c>
      <c r="C7786" s="85">
        <v>5.04</v>
      </c>
    </row>
    <row r="7787" spans="2:3" x14ac:dyDescent="0.25">
      <c r="B7787" s="206">
        <v>42288.666666666664</v>
      </c>
      <c r="C7787" s="85">
        <v>5.0199999999999996</v>
      </c>
    </row>
    <row r="7788" spans="2:3" x14ac:dyDescent="0.25">
      <c r="B7788" s="206">
        <v>42288.75</v>
      </c>
      <c r="C7788" s="85">
        <v>4.93</v>
      </c>
    </row>
    <row r="7789" spans="2:3" x14ac:dyDescent="0.25">
      <c r="B7789" s="206">
        <v>42288.833333333336</v>
      </c>
      <c r="C7789" s="85">
        <v>4.87</v>
      </c>
    </row>
    <row r="7790" spans="2:3" x14ac:dyDescent="0.25">
      <c r="B7790" s="206">
        <v>42288.916666666664</v>
      </c>
      <c r="C7790" s="85">
        <v>4.84</v>
      </c>
    </row>
    <row r="7791" spans="2:3" x14ac:dyDescent="0.25">
      <c r="B7791" s="206">
        <v>42289</v>
      </c>
      <c r="C7791" s="85">
        <v>4.82</v>
      </c>
    </row>
    <row r="7792" spans="2:3" x14ac:dyDescent="0.25">
      <c r="B7792" s="206">
        <v>42289.083333333336</v>
      </c>
      <c r="C7792" s="85">
        <v>4.82</v>
      </c>
    </row>
    <row r="7793" spans="2:5" x14ac:dyDescent="0.25">
      <c r="B7793" s="206">
        <v>42289.166666666664</v>
      </c>
      <c r="C7793" s="85">
        <v>4.82</v>
      </c>
    </row>
    <row r="7794" spans="2:5" x14ac:dyDescent="0.25">
      <c r="B7794" s="206">
        <v>42289.25</v>
      </c>
      <c r="C7794" s="85">
        <v>4.8099999999999996</v>
      </c>
    </row>
    <row r="7795" spans="2:5" x14ac:dyDescent="0.25">
      <c r="B7795" s="206">
        <v>42289.333333333336</v>
      </c>
      <c r="C7795" s="85">
        <v>4.8</v>
      </c>
    </row>
    <row r="7796" spans="2:5" x14ac:dyDescent="0.25">
      <c r="B7796" s="206">
        <v>42289.416666666664</v>
      </c>
      <c r="C7796" s="85">
        <v>4.79</v>
      </c>
      <c r="D7796" s="76">
        <v>4.79</v>
      </c>
    </row>
    <row r="7797" spans="2:5" x14ac:dyDescent="0.25">
      <c r="B7797" s="206">
        <v>42289.5</v>
      </c>
      <c r="C7797" s="85">
        <v>4.79</v>
      </c>
    </row>
    <row r="7798" spans="2:5" x14ac:dyDescent="0.25">
      <c r="B7798" s="206">
        <v>42289.583333333336</v>
      </c>
      <c r="C7798" s="85">
        <v>4.8099999999999996</v>
      </c>
    </row>
    <row r="7799" spans="2:5" x14ac:dyDescent="0.25">
      <c r="B7799" s="206">
        <v>42289.666666666664</v>
      </c>
      <c r="C7799" s="85">
        <v>4.8099999999999996</v>
      </c>
    </row>
    <row r="7800" spans="2:5" x14ac:dyDescent="0.25">
      <c r="B7800" s="206">
        <v>42289.75</v>
      </c>
      <c r="C7800" s="85">
        <v>4.84</v>
      </c>
    </row>
    <row r="7801" spans="2:5" x14ac:dyDescent="0.25">
      <c r="B7801" s="206">
        <v>42289.833333333336</v>
      </c>
      <c r="C7801" s="85">
        <v>4.84</v>
      </c>
    </row>
    <row r="7802" spans="2:5" x14ac:dyDescent="0.25">
      <c r="B7802" s="206">
        <v>42289.916666666664</v>
      </c>
      <c r="C7802" s="85">
        <v>4.84</v>
      </c>
    </row>
    <row r="7803" spans="2:5" x14ac:dyDescent="0.25">
      <c r="B7803" s="206">
        <v>42290</v>
      </c>
      <c r="C7803" s="85">
        <v>4.83</v>
      </c>
    </row>
    <row r="7804" spans="2:5" x14ac:dyDescent="0.25">
      <c r="B7804" s="206">
        <v>42290.083333333336</v>
      </c>
      <c r="C7804" s="85">
        <v>4.83</v>
      </c>
    </row>
    <row r="7805" spans="2:5" x14ac:dyDescent="0.25">
      <c r="B7805" s="206">
        <v>42290.166666666664</v>
      </c>
      <c r="C7805" s="85">
        <v>4.83</v>
      </c>
    </row>
    <row r="7806" spans="2:5" x14ac:dyDescent="0.25">
      <c r="B7806" s="206">
        <v>42290.25</v>
      </c>
      <c r="C7806" s="85">
        <v>4.83</v>
      </c>
    </row>
    <row r="7807" spans="2:5" x14ac:dyDescent="0.25">
      <c r="B7807" s="206">
        <v>42290.333333333336</v>
      </c>
      <c r="C7807" s="85">
        <v>4.9000000000000004</v>
      </c>
    </row>
    <row r="7808" spans="2:5" x14ac:dyDescent="0.25">
      <c r="B7808" s="206">
        <v>42290.416666666664</v>
      </c>
      <c r="C7808" s="85">
        <v>4.9800000000000004</v>
      </c>
      <c r="E7808" s="76">
        <v>4.9800000000000004</v>
      </c>
    </row>
    <row r="7809" spans="2:4" x14ac:dyDescent="0.25">
      <c r="B7809" s="206">
        <v>42290.5</v>
      </c>
      <c r="C7809" s="85">
        <v>4.87</v>
      </c>
    </row>
    <row r="7810" spans="2:4" x14ac:dyDescent="0.25">
      <c r="B7810" s="206">
        <v>42290.583333333336</v>
      </c>
      <c r="C7810" s="85">
        <v>4.84</v>
      </c>
    </row>
    <row r="7811" spans="2:4" x14ac:dyDescent="0.25">
      <c r="B7811" s="206">
        <v>42290.666666666664</v>
      </c>
      <c r="C7811" s="85">
        <v>4.83</v>
      </c>
    </row>
    <row r="7812" spans="2:4" x14ac:dyDescent="0.25">
      <c r="B7812" s="206">
        <v>42290.75</v>
      </c>
      <c r="C7812" s="85">
        <v>4.82</v>
      </c>
      <c r="D7812" s="76">
        <v>4.82</v>
      </c>
    </row>
    <row r="7813" spans="2:4" x14ac:dyDescent="0.25">
      <c r="B7813" s="206">
        <v>42290.833333333336</v>
      </c>
      <c r="C7813" s="85">
        <v>4.82</v>
      </c>
    </row>
    <row r="7814" spans="2:4" x14ac:dyDescent="0.25">
      <c r="B7814" s="206">
        <v>42290.916666666664</v>
      </c>
      <c r="C7814" s="85">
        <v>4.82</v>
      </c>
    </row>
    <row r="7815" spans="2:4" x14ac:dyDescent="0.25">
      <c r="B7815" s="206">
        <v>42291</v>
      </c>
      <c r="C7815" s="85">
        <v>4.82</v>
      </c>
    </row>
    <row r="7816" spans="2:4" x14ac:dyDescent="0.25">
      <c r="B7816" s="206">
        <v>42291.083333333336</v>
      </c>
      <c r="C7816" s="85">
        <v>4.8899999999999997</v>
      </c>
    </row>
    <row r="7817" spans="2:4" x14ac:dyDescent="0.25">
      <c r="B7817" s="206">
        <v>42291.166666666664</v>
      </c>
      <c r="C7817" s="85">
        <v>4.91</v>
      </c>
    </row>
    <row r="7818" spans="2:4" x14ac:dyDescent="0.25">
      <c r="B7818" s="206">
        <v>42291.25</v>
      </c>
      <c r="C7818" s="85">
        <v>4.92</v>
      </c>
    </row>
    <row r="7819" spans="2:4" x14ac:dyDescent="0.25">
      <c r="B7819" s="206">
        <v>42291.333333333336</v>
      </c>
      <c r="C7819" s="85">
        <v>4.93</v>
      </c>
    </row>
    <row r="7820" spans="2:4" x14ac:dyDescent="0.25">
      <c r="B7820" s="206">
        <v>42291.416666666664</v>
      </c>
      <c r="C7820" s="85">
        <v>4.92</v>
      </c>
    </row>
    <row r="7821" spans="2:4" x14ac:dyDescent="0.25">
      <c r="B7821" s="206">
        <v>42291.5</v>
      </c>
      <c r="C7821" s="85">
        <v>4.92</v>
      </c>
    </row>
    <row r="7822" spans="2:4" x14ac:dyDescent="0.25">
      <c r="B7822" s="206">
        <v>42291.583333333336</v>
      </c>
      <c r="C7822" s="85">
        <v>4.92</v>
      </c>
    </row>
    <row r="7823" spans="2:4" x14ac:dyDescent="0.25">
      <c r="B7823" s="206">
        <v>42291.666666666664</v>
      </c>
      <c r="C7823" s="85">
        <v>4.91</v>
      </c>
    </row>
    <row r="7824" spans="2:4" x14ac:dyDescent="0.25">
      <c r="B7824" s="206">
        <v>42291.75</v>
      </c>
      <c r="C7824" s="85">
        <v>4.9000000000000004</v>
      </c>
    </row>
    <row r="7825" spans="2:3" x14ac:dyDescent="0.25">
      <c r="B7825" s="206">
        <v>42291.833333333336</v>
      </c>
      <c r="C7825" s="85">
        <v>4.9000000000000004</v>
      </c>
    </row>
    <row r="7826" spans="2:3" x14ac:dyDescent="0.25">
      <c r="B7826" s="206">
        <v>42291.916666666664</v>
      </c>
      <c r="C7826" s="85">
        <v>4.91</v>
      </c>
    </row>
    <row r="7827" spans="2:3" x14ac:dyDescent="0.25">
      <c r="B7827" s="206">
        <v>42292</v>
      </c>
      <c r="C7827" s="85">
        <v>4.92</v>
      </c>
    </row>
    <row r="7828" spans="2:3" x14ac:dyDescent="0.25">
      <c r="B7828" s="206">
        <v>42292.083333333336</v>
      </c>
      <c r="C7828" s="85">
        <v>4.9400000000000004</v>
      </c>
    </row>
    <row r="7829" spans="2:3" x14ac:dyDescent="0.25">
      <c r="B7829" s="206">
        <v>42292.166666666664</v>
      </c>
      <c r="C7829" s="85">
        <v>4.93</v>
      </c>
    </row>
    <row r="7830" spans="2:3" x14ac:dyDescent="0.25">
      <c r="B7830" s="206">
        <v>42292.25</v>
      </c>
      <c r="C7830" s="85">
        <v>4.93</v>
      </c>
    </row>
    <row r="7831" spans="2:3" x14ac:dyDescent="0.25">
      <c r="B7831" s="206">
        <v>42292.333333333336</v>
      </c>
      <c r="C7831" s="85">
        <v>4.93</v>
      </c>
    </row>
    <row r="7832" spans="2:3" x14ac:dyDescent="0.25">
      <c r="B7832" s="206">
        <v>42292.416666666664</v>
      </c>
      <c r="C7832" s="85">
        <v>4.9000000000000004</v>
      </c>
    </row>
    <row r="7833" spans="2:3" x14ac:dyDescent="0.25">
      <c r="B7833" s="206">
        <v>42292.5</v>
      </c>
      <c r="C7833" s="85">
        <v>4.91</v>
      </c>
    </row>
    <row r="7834" spans="2:3" x14ac:dyDescent="0.25">
      <c r="B7834" s="206">
        <v>42292.583333333336</v>
      </c>
      <c r="C7834" s="85">
        <v>4.93</v>
      </c>
    </row>
    <row r="7835" spans="2:3" x14ac:dyDescent="0.25">
      <c r="B7835" s="206">
        <v>42292.666666666664</v>
      </c>
      <c r="C7835" s="85">
        <v>4.93</v>
      </c>
    </row>
    <row r="7836" spans="2:3" x14ac:dyDescent="0.25">
      <c r="B7836" s="206">
        <v>42292.75</v>
      </c>
      <c r="C7836" s="85">
        <v>4.93</v>
      </c>
    </row>
    <row r="7837" spans="2:3" x14ac:dyDescent="0.25">
      <c r="B7837" s="206">
        <v>42292.833333333336</v>
      </c>
      <c r="C7837" s="85">
        <v>4.93</v>
      </c>
    </row>
    <row r="7838" spans="2:3" x14ac:dyDescent="0.25">
      <c r="B7838" s="206">
        <v>42292.916666666664</v>
      </c>
      <c r="C7838" s="85">
        <v>4.93</v>
      </c>
    </row>
    <row r="7839" spans="2:3" x14ac:dyDescent="0.25">
      <c r="B7839" s="206">
        <v>42293</v>
      </c>
      <c r="C7839" s="85">
        <v>4.9400000000000004</v>
      </c>
    </row>
    <row r="7840" spans="2:3" x14ac:dyDescent="0.25">
      <c r="B7840" s="206">
        <v>42293.083333333336</v>
      </c>
      <c r="C7840" s="85">
        <v>4.96</v>
      </c>
    </row>
    <row r="7841" spans="2:3" x14ac:dyDescent="0.25">
      <c r="B7841" s="206">
        <v>42293.166666666664</v>
      </c>
      <c r="C7841" s="85">
        <v>4.9800000000000004</v>
      </c>
    </row>
    <row r="7842" spans="2:3" x14ac:dyDescent="0.25">
      <c r="B7842" s="206">
        <v>42293.25</v>
      </c>
      <c r="C7842" s="85">
        <v>5</v>
      </c>
    </row>
    <row r="7843" spans="2:3" x14ac:dyDescent="0.25">
      <c r="B7843" s="206">
        <v>42293.333333333336</v>
      </c>
      <c r="C7843" s="85">
        <v>5</v>
      </c>
    </row>
    <row r="7844" spans="2:3" x14ac:dyDescent="0.25">
      <c r="B7844" s="206">
        <v>42293.416666666664</v>
      </c>
      <c r="C7844" s="85">
        <v>5</v>
      </c>
    </row>
    <row r="7845" spans="2:3" x14ac:dyDescent="0.25">
      <c r="B7845" s="206">
        <v>42293.5</v>
      </c>
      <c r="C7845" s="85">
        <v>5.01</v>
      </c>
    </row>
    <row r="7846" spans="2:3" x14ac:dyDescent="0.25">
      <c r="B7846" s="206">
        <v>42293.583333333336</v>
      </c>
      <c r="C7846" s="85">
        <v>5.01</v>
      </c>
    </row>
    <row r="7847" spans="2:3" x14ac:dyDescent="0.25">
      <c r="B7847" s="206">
        <v>42293.666666666664</v>
      </c>
      <c r="C7847" s="85">
        <v>4.99</v>
      </c>
    </row>
    <row r="7848" spans="2:3" x14ac:dyDescent="0.25">
      <c r="B7848" s="206">
        <v>42293.75</v>
      </c>
      <c r="C7848" s="85">
        <v>4.97</v>
      </c>
    </row>
    <row r="7849" spans="2:3" x14ac:dyDescent="0.25">
      <c r="B7849" s="206">
        <v>42293.833333333336</v>
      </c>
      <c r="C7849" s="85">
        <v>4.96</v>
      </c>
    </row>
    <row r="7850" spans="2:3" x14ac:dyDescent="0.25">
      <c r="B7850" s="206">
        <v>42293.916666666664</v>
      </c>
      <c r="C7850" s="85">
        <v>4.95</v>
      </c>
    </row>
    <row r="7851" spans="2:3" x14ac:dyDescent="0.25">
      <c r="B7851" s="206">
        <v>42294</v>
      </c>
      <c r="C7851" s="85">
        <v>4.9400000000000004</v>
      </c>
    </row>
    <row r="7852" spans="2:3" x14ac:dyDescent="0.25">
      <c r="B7852" s="206">
        <v>42294.083333333336</v>
      </c>
      <c r="C7852" s="85">
        <v>4.9400000000000004</v>
      </c>
    </row>
    <row r="7853" spans="2:3" x14ac:dyDescent="0.25">
      <c r="B7853" s="206">
        <v>42294.166666666664</v>
      </c>
      <c r="C7853" s="85">
        <v>4.9400000000000004</v>
      </c>
    </row>
    <row r="7854" spans="2:3" x14ac:dyDescent="0.25">
      <c r="B7854" s="206">
        <v>42294.25</v>
      </c>
      <c r="C7854" s="85">
        <v>4.9400000000000004</v>
      </c>
    </row>
    <row r="7855" spans="2:3" x14ac:dyDescent="0.25">
      <c r="B7855" s="206">
        <v>42294.333333333336</v>
      </c>
      <c r="C7855" s="85">
        <v>4.95</v>
      </c>
    </row>
    <row r="7856" spans="2:3" x14ac:dyDescent="0.25">
      <c r="B7856" s="206">
        <v>42294.416666666664</v>
      </c>
      <c r="C7856" s="85">
        <v>4.95</v>
      </c>
    </row>
    <row r="7857" spans="2:3" x14ac:dyDescent="0.25">
      <c r="B7857" s="206">
        <v>42294.5</v>
      </c>
      <c r="C7857" s="85">
        <v>4.95</v>
      </c>
    </row>
    <row r="7858" spans="2:3" x14ac:dyDescent="0.25">
      <c r="B7858" s="206">
        <v>42294.583333333336</v>
      </c>
      <c r="C7858" s="85">
        <v>4.95</v>
      </c>
    </row>
    <row r="7859" spans="2:3" x14ac:dyDescent="0.25">
      <c r="B7859" s="206">
        <v>42294.666666666664</v>
      </c>
      <c r="C7859" s="85">
        <v>4.9400000000000004</v>
      </c>
    </row>
    <row r="7860" spans="2:3" x14ac:dyDescent="0.25">
      <c r="B7860" s="206">
        <v>42294.75</v>
      </c>
      <c r="C7860" s="85">
        <v>4.9400000000000004</v>
      </c>
    </row>
    <row r="7861" spans="2:3" x14ac:dyDescent="0.25">
      <c r="B7861" s="206">
        <v>42294.833333333336</v>
      </c>
      <c r="C7861" s="85">
        <v>4.92</v>
      </c>
    </row>
    <row r="7862" spans="2:3" x14ac:dyDescent="0.25">
      <c r="B7862" s="206">
        <v>42294.916666666664</v>
      </c>
      <c r="C7862" s="85">
        <v>4.92</v>
      </c>
    </row>
    <row r="7863" spans="2:3" x14ac:dyDescent="0.25">
      <c r="B7863" s="206">
        <v>42295</v>
      </c>
      <c r="C7863" s="85">
        <v>4.92</v>
      </c>
    </row>
    <row r="7864" spans="2:3" x14ac:dyDescent="0.25">
      <c r="B7864" s="206">
        <v>42295.083333333336</v>
      </c>
      <c r="C7864" s="85">
        <v>4.92</v>
      </c>
    </row>
    <row r="7865" spans="2:3" x14ac:dyDescent="0.25">
      <c r="B7865" s="206">
        <v>42295.166666666664</v>
      </c>
      <c r="C7865" s="85">
        <v>4.92</v>
      </c>
    </row>
    <row r="7866" spans="2:3" x14ac:dyDescent="0.25">
      <c r="B7866" s="206">
        <v>42295.25</v>
      </c>
      <c r="C7866" s="85">
        <v>4.92</v>
      </c>
    </row>
    <row r="7867" spans="2:3" x14ac:dyDescent="0.25">
      <c r="B7867" s="206">
        <v>42295.333333333336</v>
      </c>
      <c r="C7867" s="85">
        <v>4.93</v>
      </c>
    </row>
    <row r="7868" spans="2:3" x14ac:dyDescent="0.25">
      <c r="B7868" s="206">
        <v>42295.416666666664</v>
      </c>
      <c r="C7868" s="85">
        <v>4.93</v>
      </c>
    </row>
    <row r="7869" spans="2:3" x14ac:dyDescent="0.25">
      <c r="B7869" s="206">
        <v>42295.5</v>
      </c>
      <c r="C7869" s="85">
        <v>4.93</v>
      </c>
    </row>
    <row r="7870" spans="2:3" x14ac:dyDescent="0.25">
      <c r="B7870" s="206">
        <v>42295.583333333336</v>
      </c>
      <c r="C7870" s="85">
        <v>4.9400000000000004</v>
      </c>
    </row>
    <row r="7871" spans="2:3" x14ac:dyDescent="0.25">
      <c r="B7871" s="206">
        <v>42295.666666666664</v>
      </c>
      <c r="C7871" s="85">
        <v>4.9400000000000004</v>
      </c>
    </row>
    <row r="7872" spans="2:3" x14ac:dyDescent="0.25">
      <c r="B7872" s="206">
        <v>42295.75</v>
      </c>
      <c r="C7872" s="85">
        <v>4.9400000000000004</v>
      </c>
    </row>
    <row r="7873" spans="2:3" x14ac:dyDescent="0.25">
      <c r="B7873" s="206">
        <v>42295.833333333336</v>
      </c>
      <c r="C7873" s="85">
        <v>4.9400000000000004</v>
      </c>
    </row>
    <row r="7874" spans="2:3" x14ac:dyDescent="0.25">
      <c r="B7874" s="206">
        <v>42295.916666666664</v>
      </c>
      <c r="C7874" s="85">
        <v>4.9400000000000004</v>
      </c>
    </row>
    <row r="7875" spans="2:3" x14ac:dyDescent="0.25">
      <c r="B7875" s="206">
        <v>42296</v>
      </c>
      <c r="C7875" s="85">
        <v>4.9400000000000004</v>
      </c>
    </row>
    <row r="7876" spans="2:3" x14ac:dyDescent="0.25">
      <c r="B7876" s="206">
        <v>42296.083333333336</v>
      </c>
      <c r="C7876" s="85">
        <v>4.95</v>
      </c>
    </row>
    <row r="7877" spans="2:3" x14ac:dyDescent="0.25">
      <c r="B7877" s="206">
        <v>42296.166666666664</v>
      </c>
      <c r="C7877" s="85">
        <v>4.96</v>
      </c>
    </row>
    <row r="7878" spans="2:3" x14ac:dyDescent="0.25">
      <c r="B7878" s="206">
        <v>42296.25</v>
      </c>
      <c r="C7878" s="85">
        <v>4.97</v>
      </c>
    </row>
    <row r="7879" spans="2:3" x14ac:dyDescent="0.25">
      <c r="B7879" s="206">
        <v>42296.333333333336</v>
      </c>
      <c r="C7879" s="85">
        <v>4.97</v>
      </c>
    </row>
    <row r="7880" spans="2:3" x14ac:dyDescent="0.25">
      <c r="B7880" s="206">
        <v>42296.416666666664</v>
      </c>
      <c r="C7880" s="85">
        <v>4.9800000000000004</v>
      </c>
    </row>
    <row r="7881" spans="2:3" x14ac:dyDescent="0.25">
      <c r="B7881" s="206">
        <v>42296.5</v>
      </c>
      <c r="C7881" s="85">
        <v>4.97</v>
      </c>
    </row>
    <row r="7882" spans="2:3" x14ac:dyDescent="0.25">
      <c r="B7882" s="206">
        <v>42296.583333333336</v>
      </c>
      <c r="C7882" s="85">
        <v>4.9400000000000004</v>
      </c>
    </row>
    <row r="7883" spans="2:3" x14ac:dyDescent="0.25">
      <c r="B7883" s="206">
        <v>42296.666666666664</v>
      </c>
      <c r="C7883" s="85">
        <v>4.95</v>
      </c>
    </row>
    <row r="7884" spans="2:3" x14ac:dyDescent="0.25">
      <c r="B7884" s="206">
        <v>42296.75</v>
      </c>
      <c r="C7884" s="85">
        <v>4.96</v>
      </c>
    </row>
    <row r="7885" spans="2:3" x14ac:dyDescent="0.25">
      <c r="B7885" s="206">
        <v>42296.833333333336</v>
      </c>
      <c r="C7885" s="85">
        <v>4.96</v>
      </c>
    </row>
    <row r="7886" spans="2:3" x14ac:dyDescent="0.25">
      <c r="B7886" s="206">
        <v>42296.916666666664</v>
      </c>
      <c r="C7886" s="85">
        <v>4.96</v>
      </c>
    </row>
    <row r="7887" spans="2:3" x14ac:dyDescent="0.25">
      <c r="B7887" s="206">
        <v>42297</v>
      </c>
      <c r="C7887" s="85">
        <v>4.95</v>
      </c>
    </row>
    <row r="7888" spans="2:3" x14ac:dyDescent="0.25">
      <c r="B7888" s="206">
        <v>42297.083333333336</v>
      </c>
      <c r="C7888" s="85">
        <v>4.95</v>
      </c>
    </row>
    <row r="7889" spans="2:3" x14ac:dyDescent="0.25">
      <c r="B7889" s="206">
        <v>42297.166666666664</v>
      </c>
      <c r="C7889" s="85">
        <v>4.95</v>
      </c>
    </row>
    <row r="7890" spans="2:3" x14ac:dyDescent="0.25">
      <c r="B7890" s="206">
        <v>42297.25</v>
      </c>
      <c r="C7890" s="85">
        <v>4.95</v>
      </c>
    </row>
    <row r="7891" spans="2:3" x14ac:dyDescent="0.25">
      <c r="B7891" s="206">
        <v>42297.333333333336</v>
      </c>
      <c r="C7891" s="85">
        <v>4.95</v>
      </c>
    </row>
    <row r="7892" spans="2:3" x14ac:dyDescent="0.25">
      <c r="B7892" s="206">
        <v>42297.416666666664</v>
      </c>
      <c r="C7892" s="85">
        <v>4.95</v>
      </c>
    </row>
    <row r="7893" spans="2:3" x14ac:dyDescent="0.25">
      <c r="B7893" s="206">
        <v>42297.5</v>
      </c>
      <c r="C7893" s="85">
        <v>4.96</v>
      </c>
    </row>
    <row r="7894" spans="2:3" x14ac:dyDescent="0.25">
      <c r="B7894" s="206">
        <v>42297.583333333336</v>
      </c>
      <c r="C7894" s="85">
        <v>4.9400000000000004</v>
      </c>
    </row>
    <row r="7895" spans="2:3" x14ac:dyDescent="0.25">
      <c r="B7895" s="206">
        <v>42297.666666666664</v>
      </c>
      <c r="C7895" s="85">
        <v>4.9400000000000004</v>
      </c>
    </row>
    <row r="7896" spans="2:3" x14ac:dyDescent="0.25">
      <c r="B7896" s="206">
        <v>42297.75</v>
      </c>
      <c r="C7896" s="85">
        <v>4.93</v>
      </c>
    </row>
    <row r="7897" spans="2:3" x14ac:dyDescent="0.25">
      <c r="B7897" s="206">
        <v>42297.833333333336</v>
      </c>
      <c r="C7897" s="85">
        <v>4.93</v>
      </c>
    </row>
    <row r="7898" spans="2:3" x14ac:dyDescent="0.25">
      <c r="B7898" s="206">
        <v>42297.916666666664</v>
      </c>
      <c r="C7898" s="85">
        <v>4.92</v>
      </c>
    </row>
    <row r="7899" spans="2:3" x14ac:dyDescent="0.25">
      <c r="B7899" s="206">
        <v>42298</v>
      </c>
      <c r="C7899" s="85">
        <v>4.92</v>
      </c>
    </row>
    <row r="7900" spans="2:3" x14ac:dyDescent="0.25">
      <c r="B7900" s="206">
        <v>42298.083333333336</v>
      </c>
      <c r="C7900" s="85">
        <v>4.92</v>
      </c>
    </row>
    <row r="7901" spans="2:3" x14ac:dyDescent="0.25">
      <c r="B7901" s="206">
        <v>42298.166666666664</v>
      </c>
      <c r="C7901" s="85">
        <v>4.92</v>
      </c>
    </row>
    <row r="7902" spans="2:3" x14ac:dyDescent="0.25">
      <c r="B7902" s="206">
        <v>42298.25</v>
      </c>
      <c r="C7902" s="85">
        <v>4.92</v>
      </c>
    </row>
    <row r="7903" spans="2:3" x14ac:dyDescent="0.25">
      <c r="B7903" s="206">
        <v>42298.333333333336</v>
      </c>
      <c r="C7903" s="85">
        <v>4.92</v>
      </c>
    </row>
    <row r="7904" spans="2:3" x14ac:dyDescent="0.25">
      <c r="B7904" s="206">
        <v>42298.416666666664</v>
      </c>
      <c r="C7904" s="85">
        <v>4.92</v>
      </c>
    </row>
    <row r="7905" spans="2:3" x14ac:dyDescent="0.25">
      <c r="B7905" s="206">
        <v>42298.5</v>
      </c>
      <c r="C7905" s="85">
        <v>4.92</v>
      </c>
    </row>
    <row r="7906" spans="2:3" x14ac:dyDescent="0.25">
      <c r="B7906" s="206">
        <v>42298.583333333336</v>
      </c>
      <c r="C7906" s="85">
        <v>4.93</v>
      </c>
    </row>
    <row r="7907" spans="2:3" x14ac:dyDescent="0.25">
      <c r="B7907" s="206">
        <v>42298.666666666664</v>
      </c>
      <c r="C7907" s="85">
        <v>4.93</v>
      </c>
    </row>
    <row r="7908" spans="2:3" x14ac:dyDescent="0.25">
      <c r="B7908" s="206">
        <v>42298.75</v>
      </c>
      <c r="C7908" s="85">
        <v>4.93</v>
      </c>
    </row>
    <row r="7909" spans="2:3" x14ac:dyDescent="0.25">
      <c r="B7909" s="206">
        <v>42298.833333333336</v>
      </c>
      <c r="C7909" s="85">
        <v>4.9400000000000004</v>
      </c>
    </row>
    <row r="7910" spans="2:3" x14ac:dyDescent="0.25">
      <c r="B7910" s="206">
        <v>42298.916666666664</v>
      </c>
      <c r="C7910" s="85">
        <v>4.95</v>
      </c>
    </row>
    <row r="7911" spans="2:3" x14ac:dyDescent="0.25">
      <c r="B7911" s="206">
        <v>42299</v>
      </c>
      <c r="C7911" s="85">
        <v>4.96</v>
      </c>
    </row>
    <row r="7912" spans="2:3" x14ac:dyDescent="0.25">
      <c r="B7912" s="206">
        <v>42299.083333333336</v>
      </c>
      <c r="C7912" s="85">
        <v>4.96</v>
      </c>
    </row>
    <row r="7913" spans="2:3" x14ac:dyDescent="0.25">
      <c r="B7913" s="206">
        <v>42299.166666666664</v>
      </c>
      <c r="C7913" s="85">
        <v>4.96</v>
      </c>
    </row>
    <row r="7914" spans="2:3" x14ac:dyDescent="0.25">
      <c r="B7914" s="206">
        <v>42299.25</v>
      </c>
      <c r="C7914" s="85">
        <v>4.96</v>
      </c>
    </row>
    <row r="7915" spans="2:3" x14ac:dyDescent="0.25">
      <c r="B7915" s="206">
        <v>42299.333333333336</v>
      </c>
      <c r="C7915" s="85">
        <v>4.96</v>
      </c>
    </row>
    <row r="7916" spans="2:3" x14ac:dyDescent="0.25">
      <c r="B7916" s="206">
        <v>42299.416666666664</v>
      </c>
      <c r="C7916" s="85">
        <v>4.97</v>
      </c>
    </row>
    <row r="7917" spans="2:3" x14ac:dyDescent="0.25">
      <c r="B7917" s="206">
        <v>42299.5</v>
      </c>
      <c r="C7917" s="85">
        <v>4.9800000000000004</v>
      </c>
    </row>
    <row r="7918" spans="2:3" x14ac:dyDescent="0.25">
      <c r="B7918" s="206">
        <v>42299.583333333336</v>
      </c>
      <c r="C7918" s="85">
        <v>4.9800000000000004</v>
      </c>
    </row>
    <row r="7919" spans="2:3" x14ac:dyDescent="0.25">
      <c r="B7919" s="206">
        <v>42299.666666666664</v>
      </c>
      <c r="C7919" s="85">
        <v>4.9800000000000004</v>
      </c>
    </row>
    <row r="7920" spans="2:3" x14ac:dyDescent="0.25">
      <c r="B7920" s="206">
        <v>42299.75</v>
      </c>
      <c r="C7920" s="85">
        <v>4.9800000000000004</v>
      </c>
    </row>
    <row r="7921" spans="2:3" x14ac:dyDescent="0.25">
      <c r="B7921" s="206">
        <v>42299.833333333336</v>
      </c>
      <c r="C7921" s="85">
        <v>4.99</v>
      </c>
    </row>
    <row r="7922" spans="2:3" x14ac:dyDescent="0.25">
      <c r="B7922" s="206">
        <v>42299.916666666664</v>
      </c>
      <c r="C7922" s="85">
        <v>4.99</v>
      </c>
    </row>
    <row r="7923" spans="2:3" x14ac:dyDescent="0.25">
      <c r="B7923" s="206">
        <v>42300</v>
      </c>
      <c r="C7923" s="85">
        <v>4.9800000000000004</v>
      </c>
    </row>
    <row r="7924" spans="2:3" x14ac:dyDescent="0.25">
      <c r="B7924" s="206">
        <v>42300.083333333336</v>
      </c>
      <c r="C7924" s="85">
        <v>4.9800000000000004</v>
      </c>
    </row>
    <row r="7925" spans="2:3" x14ac:dyDescent="0.25">
      <c r="B7925" s="206">
        <v>42300.166666666664</v>
      </c>
      <c r="C7925" s="85">
        <v>4.9800000000000004</v>
      </c>
    </row>
    <row r="7926" spans="2:3" x14ac:dyDescent="0.25">
      <c r="B7926" s="206">
        <v>42300.25</v>
      </c>
      <c r="C7926" s="85">
        <v>5</v>
      </c>
    </row>
    <row r="7927" spans="2:3" x14ac:dyDescent="0.25">
      <c r="B7927" s="206">
        <v>42300.333333333336</v>
      </c>
      <c r="C7927" s="85">
        <v>4.97</v>
      </c>
    </row>
    <row r="7928" spans="2:3" x14ac:dyDescent="0.25">
      <c r="B7928" s="206">
        <v>42300.416666666664</v>
      </c>
      <c r="C7928" s="85">
        <v>4.9800000000000004</v>
      </c>
    </row>
    <row r="7929" spans="2:3" x14ac:dyDescent="0.25">
      <c r="B7929" s="206">
        <v>42300.5</v>
      </c>
      <c r="C7929" s="85">
        <v>4.99</v>
      </c>
    </row>
    <row r="7930" spans="2:3" x14ac:dyDescent="0.25">
      <c r="B7930" s="206">
        <v>42300.583333333336</v>
      </c>
      <c r="C7930" s="85">
        <v>5</v>
      </c>
    </row>
    <row r="7931" spans="2:3" x14ac:dyDescent="0.25">
      <c r="B7931" s="206">
        <v>42300.666666666664</v>
      </c>
      <c r="C7931" s="85">
        <v>4.97</v>
      </c>
    </row>
    <row r="7932" spans="2:3" x14ac:dyDescent="0.25">
      <c r="B7932" s="206">
        <v>42300.75</v>
      </c>
      <c r="C7932" s="85">
        <v>4.97</v>
      </c>
    </row>
    <row r="7933" spans="2:3" x14ac:dyDescent="0.25">
      <c r="B7933" s="206">
        <v>42300.833333333336</v>
      </c>
      <c r="C7933" s="85">
        <v>4.9800000000000004</v>
      </c>
    </row>
    <row r="7934" spans="2:3" x14ac:dyDescent="0.25">
      <c r="B7934" s="206">
        <v>42300.916666666664</v>
      </c>
      <c r="C7934" s="85">
        <v>4.9800000000000004</v>
      </c>
    </row>
    <row r="7935" spans="2:3" x14ac:dyDescent="0.25">
      <c r="B7935" s="206">
        <v>42301</v>
      </c>
      <c r="C7935" s="85">
        <v>4.96</v>
      </c>
    </row>
    <row r="7936" spans="2:3" x14ac:dyDescent="0.25">
      <c r="B7936" s="206">
        <v>42301.083333333336</v>
      </c>
      <c r="C7936" s="85">
        <v>4.96</v>
      </c>
    </row>
    <row r="7937" spans="2:3" x14ac:dyDescent="0.25">
      <c r="B7937" s="206">
        <v>42301.166666666664</v>
      </c>
      <c r="C7937" s="85">
        <v>4.97</v>
      </c>
    </row>
    <row r="7938" spans="2:3" x14ac:dyDescent="0.25">
      <c r="B7938" s="206">
        <v>42301.25</v>
      </c>
      <c r="C7938" s="85">
        <v>4.9800000000000004</v>
      </c>
    </row>
    <row r="7939" spans="2:3" x14ac:dyDescent="0.25">
      <c r="B7939" s="206">
        <v>42301.333333333336</v>
      </c>
      <c r="C7939" s="85">
        <v>4.9800000000000004</v>
      </c>
    </row>
    <row r="7940" spans="2:3" x14ac:dyDescent="0.25">
      <c r="B7940" s="206">
        <v>42301.416666666664</v>
      </c>
      <c r="C7940" s="85">
        <v>4.99</v>
      </c>
    </row>
    <row r="7941" spans="2:3" x14ac:dyDescent="0.25">
      <c r="B7941" s="206">
        <v>42301.5</v>
      </c>
      <c r="C7941" s="85">
        <v>4.99</v>
      </c>
    </row>
    <row r="7942" spans="2:3" x14ac:dyDescent="0.25">
      <c r="B7942" s="206">
        <v>42301.583333333336</v>
      </c>
      <c r="C7942" s="85">
        <v>4.99</v>
      </c>
    </row>
    <row r="7943" spans="2:3" x14ac:dyDescent="0.25">
      <c r="B7943" s="206">
        <v>42301.666666666664</v>
      </c>
      <c r="C7943" s="85">
        <v>4.99</v>
      </c>
    </row>
    <row r="7944" spans="2:3" x14ac:dyDescent="0.25">
      <c r="B7944" s="206">
        <v>42301.75</v>
      </c>
      <c r="C7944" s="85">
        <v>4.99</v>
      </c>
    </row>
    <row r="7945" spans="2:3" x14ac:dyDescent="0.25">
      <c r="B7945" s="206">
        <v>42301.833333333336</v>
      </c>
      <c r="C7945" s="85">
        <v>4.99</v>
      </c>
    </row>
    <row r="7946" spans="2:3" x14ac:dyDescent="0.25">
      <c r="B7946" s="206">
        <v>42301.916666666664</v>
      </c>
      <c r="C7946" s="85">
        <v>4.99</v>
      </c>
    </row>
    <row r="7947" spans="2:3" x14ac:dyDescent="0.25">
      <c r="B7947" s="206">
        <v>42302</v>
      </c>
      <c r="C7947" s="85">
        <v>4.99</v>
      </c>
    </row>
    <row r="7948" spans="2:3" x14ac:dyDescent="0.25">
      <c r="B7948" s="206">
        <v>42302.083333333336</v>
      </c>
      <c r="C7948" s="85">
        <v>5</v>
      </c>
    </row>
    <row r="7949" spans="2:3" x14ac:dyDescent="0.25">
      <c r="B7949" s="206">
        <v>42302.166666666664</v>
      </c>
      <c r="C7949" s="85">
        <v>5.05</v>
      </c>
    </row>
    <row r="7950" spans="2:3" x14ac:dyDescent="0.25">
      <c r="B7950" s="206">
        <v>42302.25</v>
      </c>
      <c r="C7950" s="85">
        <v>5.0599999999999996</v>
      </c>
    </row>
    <row r="7951" spans="2:3" x14ac:dyDescent="0.25">
      <c r="B7951" s="206">
        <v>42302.333333333336</v>
      </c>
      <c r="C7951" s="85">
        <v>5.08</v>
      </c>
    </row>
    <row r="7952" spans="2:3" x14ac:dyDescent="0.25">
      <c r="B7952" s="206">
        <v>42302.416666666664</v>
      </c>
      <c r="C7952" s="85">
        <v>5.08</v>
      </c>
    </row>
    <row r="7953" spans="2:3" x14ac:dyDescent="0.25">
      <c r="B7953" s="206">
        <v>42302.5</v>
      </c>
      <c r="C7953" s="85">
        <v>5.08</v>
      </c>
    </row>
    <row r="7954" spans="2:3" x14ac:dyDescent="0.25">
      <c r="B7954" s="206">
        <v>42302.583333333336</v>
      </c>
      <c r="C7954" s="85">
        <v>5.09</v>
      </c>
    </row>
    <row r="7955" spans="2:3" x14ac:dyDescent="0.25">
      <c r="B7955" s="206">
        <v>42302.666666666664</v>
      </c>
      <c r="C7955" s="85">
        <v>5.09</v>
      </c>
    </row>
    <row r="7956" spans="2:3" x14ac:dyDescent="0.25">
      <c r="B7956" s="206">
        <v>42302.75</v>
      </c>
      <c r="C7956" s="85">
        <v>5.08</v>
      </c>
    </row>
    <row r="7957" spans="2:3" x14ac:dyDescent="0.25">
      <c r="B7957" s="206">
        <v>42302.833333333336</v>
      </c>
      <c r="C7957" s="85">
        <v>5.08</v>
      </c>
    </row>
    <row r="7958" spans="2:3" x14ac:dyDescent="0.25">
      <c r="B7958" s="206">
        <v>42302.916666666664</v>
      </c>
      <c r="C7958" s="85">
        <v>5.08</v>
      </c>
    </row>
    <row r="7959" spans="2:3" x14ac:dyDescent="0.25">
      <c r="B7959" s="206">
        <v>42303</v>
      </c>
      <c r="C7959" s="85">
        <v>5.08</v>
      </c>
    </row>
    <row r="7960" spans="2:3" x14ac:dyDescent="0.25">
      <c r="B7960" s="206">
        <v>42303.083333333336</v>
      </c>
      <c r="C7960" s="85">
        <v>5.09</v>
      </c>
    </row>
    <row r="7961" spans="2:3" x14ac:dyDescent="0.25">
      <c r="B7961" s="206">
        <v>42303.166666666664</v>
      </c>
      <c r="C7961" s="85">
        <v>5.09</v>
      </c>
    </row>
    <row r="7962" spans="2:3" x14ac:dyDescent="0.25">
      <c r="B7962" s="206">
        <v>42303.25</v>
      </c>
      <c r="C7962" s="85">
        <v>5.0999999999999996</v>
      </c>
    </row>
    <row r="7963" spans="2:3" x14ac:dyDescent="0.25">
      <c r="B7963" s="206">
        <v>42303.333333333336</v>
      </c>
      <c r="C7963" s="85">
        <v>5.1100000000000003</v>
      </c>
    </row>
    <row r="7964" spans="2:3" x14ac:dyDescent="0.25">
      <c r="B7964" s="206">
        <v>42303.416666666664</v>
      </c>
      <c r="C7964" s="85">
        <v>5.13</v>
      </c>
    </row>
    <row r="7965" spans="2:3" x14ac:dyDescent="0.25">
      <c r="B7965" s="206">
        <v>42303.5</v>
      </c>
      <c r="C7965" s="85">
        <v>5.14</v>
      </c>
    </row>
    <row r="7966" spans="2:3" x14ac:dyDescent="0.25">
      <c r="B7966" s="206">
        <v>42303.583333333336</v>
      </c>
      <c r="C7966" s="85">
        <v>5.14</v>
      </c>
    </row>
    <row r="7967" spans="2:3" x14ac:dyDescent="0.25">
      <c r="B7967" s="206">
        <v>42303.666666666664</v>
      </c>
      <c r="C7967" s="85">
        <v>5.14</v>
      </c>
    </row>
    <row r="7968" spans="2:3" x14ac:dyDescent="0.25">
      <c r="B7968" s="206">
        <v>42303.75</v>
      </c>
      <c r="C7968" s="85">
        <v>5.14</v>
      </c>
    </row>
    <row r="7969" spans="2:5" x14ac:dyDescent="0.25">
      <c r="B7969" s="206">
        <v>42303.833333333336</v>
      </c>
      <c r="C7969" s="85">
        <v>5.14</v>
      </c>
    </row>
    <row r="7970" spans="2:5" x14ac:dyDescent="0.25">
      <c r="B7970" s="206">
        <v>42303.916666666664</v>
      </c>
      <c r="C7970" s="85">
        <v>5.14</v>
      </c>
    </row>
    <row r="7971" spans="2:5" x14ac:dyDescent="0.25">
      <c r="B7971" s="206">
        <v>42304</v>
      </c>
      <c r="C7971" s="85">
        <v>5.14</v>
      </c>
    </row>
    <row r="7972" spans="2:5" x14ac:dyDescent="0.25">
      <c r="B7972" s="206">
        <v>42304.083333333336</v>
      </c>
      <c r="C7972" s="85">
        <v>5.14</v>
      </c>
    </row>
    <row r="7973" spans="2:5" x14ac:dyDescent="0.25">
      <c r="B7973" s="206">
        <v>42304.166666666664</v>
      </c>
      <c r="C7973" s="85">
        <v>5.13</v>
      </c>
    </row>
    <row r="7974" spans="2:5" x14ac:dyDescent="0.25">
      <c r="B7974" s="206">
        <v>42304.25</v>
      </c>
      <c r="C7974" s="85">
        <v>5.14</v>
      </c>
    </row>
    <row r="7975" spans="2:5" x14ac:dyDescent="0.25">
      <c r="B7975" s="206">
        <v>42304.333333333336</v>
      </c>
      <c r="C7975" s="85">
        <v>5.15</v>
      </c>
    </row>
    <row r="7976" spans="2:5" x14ac:dyDescent="0.25">
      <c r="B7976" s="206">
        <v>42304.416666666664</v>
      </c>
      <c r="C7976" s="85">
        <v>5.17</v>
      </c>
    </row>
    <row r="7977" spans="2:5" x14ac:dyDescent="0.25">
      <c r="B7977" s="206">
        <v>42304.5</v>
      </c>
      <c r="C7977" s="85">
        <v>5.18</v>
      </c>
    </row>
    <row r="7978" spans="2:5" x14ac:dyDescent="0.25">
      <c r="B7978" s="206">
        <v>42304.583333333336</v>
      </c>
      <c r="C7978" s="85">
        <v>5.2</v>
      </c>
      <c r="E7978" s="76">
        <v>5.2</v>
      </c>
    </row>
    <row r="7979" spans="2:5" x14ac:dyDescent="0.25">
      <c r="B7979" s="206">
        <v>42304.666666666664</v>
      </c>
      <c r="C7979" s="85">
        <v>5.18</v>
      </c>
    </row>
    <row r="7980" spans="2:5" x14ac:dyDescent="0.25">
      <c r="B7980" s="206">
        <v>42304.75</v>
      </c>
      <c r="C7980" s="85">
        <v>5.18</v>
      </c>
    </row>
    <row r="7981" spans="2:5" x14ac:dyDescent="0.25">
      <c r="B7981" s="206">
        <v>42304.833333333336</v>
      </c>
      <c r="C7981" s="85">
        <v>5.18</v>
      </c>
    </row>
    <row r="7982" spans="2:5" x14ac:dyDescent="0.25">
      <c r="B7982" s="206">
        <v>42304.916666666664</v>
      </c>
      <c r="C7982" s="85">
        <v>5.18</v>
      </c>
    </row>
    <row r="7983" spans="2:5" x14ac:dyDescent="0.25">
      <c r="B7983" s="206">
        <v>42305</v>
      </c>
      <c r="C7983" s="85">
        <v>5.18</v>
      </c>
    </row>
    <row r="7984" spans="2:5" x14ac:dyDescent="0.25">
      <c r="B7984" s="206">
        <v>42305.083333333336</v>
      </c>
      <c r="C7984" s="85">
        <v>5.18</v>
      </c>
    </row>
    <row r="7985" spans="2:3" x14ac:dyDescent="0.25">
      <c r="B7985" s="206">
        <v>42305.166666666664</v>
      </c>
      <c r="C7985" s="85">
        <v>5.2</v>
      </c>
    </row>
    <row r="7986" spans="2:3" x14ac:dyDescent="0.25">
      <c r="B7986" s="206">
        <v>42305.25</v>
      </c>
      <c r="C7986" s="85">
        <v>5.19</v>
      </c>
    </row>
    <row r="7987" spans="2:3" x14ac:dyDescent="0.25">
      <c r="B7987" s="206">
        <v>42305.333333333336</v>
      </c>
      <c r="C7987" s="85">
        <v>5.19</v>
      </c>
    </row>
    <row r="7988" spans="2:3" x14ac:dyDescent="0.25">
      <c r="B7988" s="206">
        <v>42305.416666666664</v>
      </c>
      <c r="C7988" s="85">
        <v>5.18</v>
      </c>
    </row>
    <row r="7989" spans="2:3" x14ac:dyDescent="0.25">
      <c r="B7989" s="206">
        <v>42305.5</v>
      </c>
      <c r="C7989" s="85">
        <v>5.16</v>
      </c>
    </row>
    <row r="7990" spans="2:3" x14ac:dyDescent="0.25">
      <c r="B7990" s="206">
        <v>42305.583333333336</v>
      </c>
      <c r="C7990" s="85">
        <v>5.15</v>
      </c>
    </row>
    <row r="7991" spans="2:3" x14ac:dyDescent="0.25">
      <c r="B7991" s="206">
        <v>42305.666666666664</v>
      </c>
      <c r="C7991" s="85">
        <v>5.14</v>
      </c>
    </row>
    <row r="7992" spans="2:3" x14ac:dyDescent="0.25">
      <c r="B7992" s="206">
        <v>42305.75</v>
      </c>
      <c r="C7992" s="85">
        <v>5.1100000000000003</v>
      </c>
    </row>
    <row r="7993" spans="2:3" x14ac:dyDescent="0.25">
      <c r="B7993" s="206">
        <v>42305.833333333336</v>
      </c>
      <c r="C7993" s="85">
        <v>5.08</v>
      </c>
    </row>
    <row r="7994" spans="2:3" x14ac:dyDescent="0.25">
      <c r="B7994" s="206">
        <v>42305.916666666664</v>
      </c>
      <c r="C7994" s="85">
        <v>5.04</v>
      </c>
    </row>
    <row r="7995" spans="2:3" x14ac:dyDescent="0.25">
      <c r="B7995" s="206">
        <v>42306</v>
      </c>
      <c r="C7995" s="85">
        <v>5.03</v>
      </c>
    </row>
    <row r="7996" spans="2:3" x14ac:dyDescent="0.25">
      <c r="B7996" s="206">
        <v>42306.083333333336</v>
      </c>
      <c r="C7996" s="85">
        <v>5.0199999999999996</v>
      </c>
    </row>
    <row r="7997" spans="2:3" x14ac:dyDescent="0.25">
      <c r="B7997" s="206">
        <v>42306.166666666664</v>
      </c>
      <c r="C7997" s="85">
        <v>5.0199999999999996</v>
      </c>
    </row>
    <row r="7998" spans="2:3" x14ac:dyDescent="0.25">
      <c r="B7998" s="206">
        <v>42306.25</v>
      </c>
      <c r="C7998" s="85">
        <v>5.0199999999999996</v>
      </c>
    </row>
    <row r="7999" spans="2:3" x14ac:dyDescent="0.25">
      <c r="B7999" s="206">
        <v>42306.333333333336</v>
      </c>
      <c r="C7999" s="85">
        <v>5.03</v>
      </c>
    </row>
    <row r="8000" spans="2:3" x14ac:dyDescent="0.25">
      <c r="B8000" s="206">
        <v>42306.416666666664</v>
      </c>
      <c r="C8000" s="85">
        <v>5.03</v>
      </c>
    </row>
    <row r="8001" spans="2:3" x14ac:dyDescent="0.25">
      <c r="B8001" s="206">
        <v>42306.5</v>
      </c>
      <c r="C8001" s="85">
        <v>5.0199999999999996</v>
      </c>
    </row>
    <row r="8002" spans="2:3" x14ac:dyDescent="0.25">
      <c r="B8002" s="206">
        <v>42306.583333333336</v>
      </c>
      <c r="C8002" s="85">
        <v>5.0199999999999996</v>
      </c>
    </row>
    <row r="8003" spans="2:3" x14ac:dyDescent="0.25">
      <c r="B8003" s="206">
        <v>42306.666666666664</v>
      </c>
      <c r="C8003" s="85">
        <v>5</v>
      </c>
    </row>
    <row r="8004" spans="2:3" x14ac:dyDescent="0.25">
      <c r="B8004" s="206">
        <v>42306.75</v>
      </c>
      <c r="C8004" s="85">
        <v>5</v>
      </c>
    </row>
    <row r="8005" spans="2:3" x14ac:dyDescent="0.25">
      <c r="B8005" s="206">
        <v>42306.833333333336</v>
      </c>
      <c r="C8005" s="85">
        <v>5.01</v>
      </c>
    </row>
    <row r="8006" spans="2:3" x14ac:dyDescent="0.25">
      <c r="B8006" s="206">
        <v>42306.916666666664</v>
      </c>
      <c r="C8006" s="85">
        <v>5.01</v>
      </c>
    </row>
    <row r="8007" spans="2:3" x14ac:dyDescent="0.25">
      <c r="B8007" s="206">
        <v>42307</v>
      </c>
      <c r="C8007" s="85">
        <v>5.01</v>
      </c>
    </row>
    <row r="8008" spans="2:3" x14ac:dyDescent="0.25">
      <c r="B8008" s="206">
        <v>42307.083333333336</v>
      </c>
      <c r="C8008" s="85">
        <v>5.01</v>
      </c>
    </row>
    <row r="8009" spans="2:3" x14ac:dyDescent="0.25">
      <c r="B8009" s="206">
        <v>42307.166666666664</v>
      </c>
      <c r="C8009" s="85">
        <v>5.0199999999999996</v>
      </c>
    </row>
    <row r="8010" spans="2:3" x14ac:dyDescent="0.25">
      <c r="B8010" s="206">
        <v>42307.25</v>
      </c>
      <c r="C8010" s="85">
        <v>5.0199999999999996</v>
      </c>
    </row>
    <row r="8011" spans="2:3" x14ac:dyDescent="0.25">
      <c r="B8011" s="206">
        <v>42307.333333333336</v>
      </c>
      <c r="C8011" s="85">
        <v>5.0199999999999996</v>
      </c>
    </row>
    <row r="8012" spans="2:3" x14ac:dyDescent="0.25">
      <c r="B8012" s="206">
        <v>42307.416666666664</v>
      </c>
      <c r="C8012" s="85">
        <v>5.0199999999999996</v>
      </c>
    </row>
    <row r="8013" spans="2:3" x14ac:dyDescent="0.25">
      <c r="B8013" s="206">
        <v>42307.5</v>
      </c>
      <c r="C8013" s="85">
        <v>5.0199999999999996</v>
      </c>
    </row>
    <row r="8014" spans="2:3" x14ac:dyDescent="0.25">
      <c r="B8014" s="206">
        <v>42307.583333333336</v>
      </c>
      <c r="C8014" s="85">
        <v>5.0199999999999996</v>
      </c>
    </row>
    <row r="8015" spans="2:3" x14ac:dyDescent="0.25">
      <c r="B8015" s="206">
        <v>42307.666666666664</v>
      </c>
      <c r="C8015" s="85">
        <v>5.0199999999999996</v>
      </c>
    </row>
    <row r="8016" spans="2:3" x14ac:dyDescent="0.25">
      <c r="B8016" s="206">
        <v>42307.75</v>
      </c>
      <c r="C8016" s="85">
        <v>5.0199999999999996</v>
      </c>
    </row>
    <row r="8017" spans="2:4" x14ac:dyDescent="0.25">
      <c r="B8017" s="206">
        <v>42307.833333333336</v>
      </c>
      <c r="C8017" s="85">
        <v>5.01</v>
      </c>
    </row>
    <row r="8018" spans="2:4" x14ac:dyDescent="0.25">
      <c r="B8018" s="206">
        <v>42307.916666666664</v>
      </c>
      <c r="C8018" s="85">
        <v>5</v>
      </c>
    </row>
    <row r="8019" spans="2:4" x14ac:dyDescent="0.25">
      <c r="B8019" s="206">
        <v>42308</v>
      </c>
      <c r="C8019" s="85">
        <v>4.99</v>
      </c>
    </row>
    <row r="8020" spans="2:4" x14ac:dyDescent="0.25">
      <c r="B8020" s="206">
        <v>42308.083333333336</v>
      </c>
      <c r="C8020" s="85">
        <v>4.99</v>
      </c>
    </row>
    <row r="8021" spans="2:4" x14ac:dyDescent="0.25">
      <c r="B8021" s="206">
        <v>42308.166666666664</v>
      </c>
      <c r="C8021" s="85">
        <v>4.99</v>
      </c>
    </row>
    <row r="8022" spans="2:4" x14ac:dyDescent="0.25">
      <c r="B8022" s="206">
        <v>42308.25</v>
      </c>
      <c r="C8022" s="85">
        <v>4.99</v>
      </c>
    </row>
    <row r="8023" spans="2:4" x14ac:dyDescent="0.25">
      <c r="B8023" s="206">
        <v>42308.333333333336</v>
      </c>
      <c r="C8023" s="85">
        <v>4.9800000000000004</v>
      </c>
    </row>
    <row r="8024" spans="2:4" x14ac:dyDescent="0.25">
      <c r="B8024" s="206">
        <v>42308.416666666664</v>
      </c>
      <c r="C8024" s="85">
        <v>4.99</v>
      </c>
    </row>
    <row r="8025" spans="2:4" x14ac:dyDescent="0.25">
      <c r="B8025" s="206">
        <v>42308.5</v>
      </c>
      <c r="C8025" s="85">
        <v>4.99</v>
      </c>
    </row>
    <row r="8026" spans="2:4" x14ac:dyDescent="0.25">
      <c r="B8026" s="206">
        <v>42308.583333333336</v>
      </c>
      <c r="C8026" s="85">
        <v>4.97</v>
      </c>
    </row>
    <row r="8027" spans="2:4" x14ac:dyDescent="0.25">
      <c r="B8027" s="206">
        <v>42308.666666666664</v>
      </c>
      <c r="C8027" s="85">
        <v>4.91</v>
      </c>
    </row>
    <row r="8028" spans="2:4" x14ac:dyDescent="0.25">
      <c r="B8028" s="206">
        <v>42308.75</v>
      </c>
      <c r="C8028" s="85">
        <v>4.8899999999999997</v>
      </c>
      <c r="D8028" s="76">
        <v>4.8899999999999997</v>
      </c>
    </row>
    <row r="8029" spans="2:4" x14ac:dyDescent="0.25">
      <c r="B8029" s="206">
        <v>42308.833333333336</v>
      </c>
      <c r="C8029" s="85">
        <v>4.97</v>
      </c>
    </row>
    <row r="8030" spans="2:4" x14ac:dyDescent="0.25">
      <c r="B8030" s="206">
        <v>42308.916666666664</v>
      </c>
      <c r="C8030" s="85">
        <v>4.9800000000000004</v>
      </c>
    </row>
    <row r="8031" spans="2:4" x14ac:dyDescent="0.25">
      <c r="B8031" s="206">
        <v>42309</v>
      </c>
      <c r="C8031" s="85">
        <v>4.9800000000000004</v>
      </c>
    </row>
    <row r="8032" spans="2:4" x14ac:dyDescent="0.25">
      <c r="B8032" s="206">
        <v>42309.083333333336</v>
      </c>
      <c r="C8032" s="85">
        <v>4.9800000000000004</v>
      </c>
    </row>
    <row r="8033" spans="2:3" x14ac:dyDescent="0.25">
      <c r="B8033" s="206">
        <v>42309.166666666664</v>
      </c>
      <c r="C8033" s="85">
        <v>4.9800000000000004</v>
      </c>
    </row>
    <row r="8034" spans="2:3" x14ac:dyDescent="0.25">
      <c r="B8034" s="206">
        <v>42309.25</v>
      </c>
      <c r="C8034" s="85">
        <v>4.9800000000000004</v>
      </c>
    </row>
    <row r="8035" spans="2:3" x14ac:dyDescent="0.25">
      <c r="B8035" s="206">
        <v>42309.333333333336</v>
      </c>
      <c r="C8035" s="85">
        <v>4.9800000000000004</v>
      </c>
    </row>
    <row r="8036" spans="2:3" x14ac:dyDescent="0.25">
      <c r="B8036" s="206">
        <v>42309.416666666664</v>
      </c>
      <c r="C8036" s="85">
        <v>4.99</v>
      </c>
    </row>
    <row r="8037" spans="2:3" x14ac:dyDescent="0.25">
      <c r="B8037" s="206">
        <v>42309.5</v>
      </c>
      <c r="C8037" s="85">
        <v>4.99</v>
      </c>
    </row>
    <row r="8038" spans="2:3" x14ac:dyDescent="0.25">
      <c r="B8038" s="206">
        <v>42309.583333333336</v>
      </c>
      <c r="C8038" s="85">
        <v>4.99</v>
      </c>
    </row>
    <row r="8039" spans="2:3" x14ac:dyDescent="0.25">
      <c r="B8039" s="206">
        <v>42309.666666666664</v>
      </c>
      <c r="C8039" s="85">
        <v>5</v>
      </c>
    </row>
    <row r="8040" spans="2:3" x14ac:dyDescent="0.25">
      <c r="B8040" s="206">
        <v>42309.75</v>
      </c>
      <c r="C8040" s="85">
        <v>5.0199999999999996</v>
      </c>
    </row>
    <row r="8041" spans="2:3" x14ac:dyDescent="0.25">
      <c r="B8041" s="206">
        <v>42309.833333333336</v>
      </c>
      <c r="C8041" s="85">
        <v>5.0199999999999996</v>
      </c>
    </row>
    <row r="8042" spans="2:3" x14ac:dyDescent="0.25">
      <c r="B8042" s="206">
        <v>42309.916666666664</v>
      </c>
      <c r="C8042" s="85">
        <v>5.21</v>
      </c>
    </row>
    <row r="8043" spans="2:3" x14ac:dyDescent="0.25">
      <c r="B8043" s="206">
        <v>42310</v>
      </c>
      <c r="C8043" s="85">
        <v>5.27</v>
      </c>
    </row>
    <row r="8044" spans="2:3" x14ac:dyDescent="0.25">
      <c r="B8044" s="206">
        <v>42310.083333333336</v>
      </c>
      <c r="C8044" s="85">
        <v>5.29</v>
      </c>
    </row>
    <row r="8045" spans="2:3" x14ac:dyDescent="0.25">
      <c r="B8045" s="206">
        <v>42310.166666666664</v>
      </c>
      <c r="C8045" s="85">
        <v>5.31</v>
      </c>
    </row>
    <row r="8046" spans="2:3" x14ac:dyDescent="0.25">
      <c r="B8046" s="206">
        <v>42310.25</v>
      </c>
      <c r="C8046" s="85">
        <v>5.33</v>
      </c>
    </row>
    <row r="8047" spans="2:3" x14ac:dyDescent="0.25">
      <c r="B8047" s="206">
        <v>42310.333333333336</v>
      </c>
      <c r="C8047" s="85">
        <v>5.33</v>
      </c>
    </row>
    <row r="8048" spans="2:3" x14ac:dyDescent="0.25">
      <c r="B8048" s="206">
        <v>42310.416666666664</v>
      </c>
      <c r="C8048" s="85">
        <v>5.35</v>
      </c>
    </row>
    <row r="8049" spans="2:3" x14ac:dyDescent="0.25">
      <c r="B8049" s="206">
        <v>42310.5</v>
      </c>
      <c r="C8049" s="85">
        <v>5.35</v>
      </c>
    </row>
    <row r="8050" spans="2:3" x14ac:dyDescent="0.25">
      <c r="B8050" s="206">
        <v>42310.583333333336</v>
      </c>
      <c r="C8050" s="85">
        <v>5.35</v>
      </c>
    </row>
    <row r="8051" spans="2:3" x14ac:dyDescent="0.25">
      <c r="B8051" s="206">
        <v>42310.666666666664</v>
      </c>
      <c r="C8051" s="85">
        <v>5.35</v>
      </c>
    </row>
    <row r="8052" spans="2:3" x14ac:dyDescent="0.25">
      <c r="B8052" s="206">
        <v>42310.75</v>
      </c>
      <c r="C8052" s="85">
        <v>5.35</v>
      </c>
    </row>
    <row r="8053" spans="2:3" x14ac:dyDescent="0.25">
      <c r="B8053" s="206">
        <v>42310.833333333336</v>
      </c>
      <c r="C8053" s="85">
        <v>5.35</v>
      </c>
    </row>
    <row r="8054" spans="2:3" x14ac:dyDescent="0.25">
      <c r="B8054" s="206">
        <v>42310.916666666664</v>
      </c>
      <c r="C8054" s="85">
        <v>5.35</v>
      </c>
    </row>
    <row r="8055" spans="2:3" x14ac:dyDescent="0.25">
      <c r="B8055" s="206">
        <v>42311</v>
      </c>
      <c r="C8055" s="85">
        <v>5.35</v>
      </c>
    </row>
    <row r="8056" spans="2:3" x14ac:dyDescent="0.25">
      <c r="B8056" s="206">
        <v>42311.083333333336</v>
      </c>
      <c r="C8056" s="85">
        <v>5.35</v>
      </c>
    </row>
    <row r="8057" spans="2:3" x14ac:dyDescent="0.25">
      <c r="B8057" s="206">
        <v>42311.166666666664</v>
      </c>
      <c r="C8057" s="85">
        <v>5.34</v>
      </c>
    </row>
    <row r="8058" spans="2:3" x14ac:dyDescent="0.25">
      <c r="B8058" s="206">
        <v>42311.25</v>
      </c>
      <c r="C8058" s="85">
        <v>5.34</v>
      </c>
    </row>
    <row r="8059" spans="2:3" x14ac:dyDescent="0.25">
      <c r="B8059" s="206">
        <v>42311.333333333336</v>
      </c>
      <c r="C8059" s="85">
        <v>5.33</v>
      </c>
    </row>
    <row r="8060" spans="2:3" x14ac:dyDescent="0.25">
      <c r="B8060" s="206">
        <v>42311.416666666664</v>
      </c>
      <c r="C8060" s="85">
        <v>5.33</v>
      </c>
    </row>
    <row r="8061" spans="2:3" x14ac:dyDescent="0.25">
      <c r="B8061" s="206">
        <v>42311.5</v>
      </c>
      <c r="C8061" s="85">
        <v>5.33</v>
      </c>
    </row>
    <row r="8062" spans="2:3" x14ac:dyDescent="0.25">
      <c r="B8062" s="206">
        <v>42311.583333333336</v>
      </c>
      <c r="C8062" s="85">
        <v>5.31</v>
      </c>
    </row>
    <row r="8063" spans="2:3" x14ac:dyDescent="0.25">
      <c r="B8063" s="206">
        <v>42311.666666666664</v>
      </c>
      <c r="C8063" s="85">
        <v>5.33</v>
      </c>
    </row>
    <row r="8064" spans="2:3" x14ac:dyDescent="0.25">
      <c r="B8064" s="206">
        <v>42311.75</v>
      </c>
      <c r="C8064" s="85">
        <v>5.38</v>
      </c>
    </row>
    <row r="8065" spans="2:5" x14ac:dyDescent="0.25">
      <c r="B8065" s="206">
        <v>42311.833333333336</v>
      </c>
      <c r="C8065" s="85">
        <v>5.41</v>
      </c>
    </row>
    <row r="8066" spans="2:5" x14ac:dyDescent="0.25">
      <c r="B8066" s="206">
        <v>42311.916666666664</v>
      </c>
      <c r="C8066" s="85">
        <v>5.43</v>
      </c>
    </row>
    <row r="8067" spans="2:5" x14ac:dyDescent="0.25">
      <c r="B8067" s="206">
        <v>42312</v>
      </c>
      <c r="C8067" s="85">
        <v>5.45</v>
      </c>
    </row>
    <row r="8068" spans="2:5" x14ac:dyDescent="0.25">
      <c r="B8068" s="206">
        <v>42312.083333333336</v>
      </c>
      <c r="C8068" s="85">
        <v>5.45</v>
      </c>
    </row>
    <row r="8069" spans="2:5" x14ac:dyDescent="0.25">
      <c r="B8069" s="206">
        <v>42312.166666666664</v>
      </c>
      <c r="C8069" s="85">
        <v>5.46</v>
      </c>
    </row>
    <row r="8070" spans="2:5" x14ac:dyDescent="0.25">
      <c r="B8070" s="206">
        <v>42312.25</v>
      </c>
      <c r="C8070" s="85">
        <v>5.46</v>
      </c>
    </row>
    <row r="8071" spans="2:5" x14ac:dyDescent="0.25">
      <c r="B8071" s="206">
        <v>42312.333333333336</v>
      </c>
      <c r="C8071" s="85">
        <v>5.46</v>
      </c>
    </row>
    <row r="8072" spans="2:5" x14ac:dyDescent="0.25">
      <c r="B8072" s="206">
        <v>42312.416666666664</v>
      </c>
      <c r="C8072" s="85">
        <v>5.46</v>
      </c>
    </row>
    <row r="8073" spans="2:5" x14ac:dyDescent="0.25">
      <c r="B8073" s="206">
        <v>42312.5</v>
      </c>
      <c r="C8073" s="85">
        <v>5.43</v>
      </c>
    </row>
    <row r="8074" spans="2:5" x14ac:dyDescent="0.25">
      <c r="B8074" s="206">
        <v>42312.583333333336</v>
      </c>
      <c r="C8074" s="85">
        <v>5.49</v>
      </c>
      <c r="E8074" s="76">
        <v>5.49</v>
      </c>
    </row>
    <row r="8075" spans="2:5" x14ac:dyDescent="0.25">
      <c r="B8075" s="206">
        <v>42312.666666666664</v>
      </c>
      <c r="C8075" s="85">
        <v>5.49</v>
      </c>
    </row>
    <row r="8076" spans="2:5" x14ac:dyDescent="0.25">
      <c r="B8076" s="206">
        <v>42312.75</v>
      </c>
      <c r="C8076" s="85">
        <v>5.45</v>
      </c>
    </row>
    <row r="8077" spans="2:5" x14ac:dyDescent="0.25">
      <c r="B8077" s="206">
        <v>42312.833333333336</v>
      </c>
      <c r="C8077" s="85">
        <v>5.42</v>
      </c>
    </row>
    <row r="8078" spans="2:5" x14ac:dyDescent="0.25">
      <c r="B8078" s="206">
        <v>42312.916666666664</v>
      </c>
      <c r="C8078" s="85">
        <v>5.4</v>
      </c>
    </row>
    <row r="8079" spans="2:5" x14ac:dyDescent="0.25">
      <c r="B8079" s="206">
        <v>42313</v>
      </c>
      <c r="C8079" s="85">
        <v>5.39</v>
      </c>
    </row>
    <row r="8080" spans="2:5" x14ac:dyDescent="0.25">
      <c r="B8080" s="206">
        <v>42313.083333333336</v>
      </c>
      <c r="C8080" s="85">
        <v>5.38</v>
      </c>
    </row>
    <row r="8081" spans="2:3" x14ac:dyDescent="0.25">
      <c r="B8081" s="206">
        <v>42313.166666666664</v>
      </c>
      <c r="C8081" s="85">
        <v>5.39</v>
      </c>
    </row>
    <row r="8082" spans="2:3" x14ac:dyDescent="0.25">
      <c r="B8082" s="206">
        <v>42313.25</v>
      </c>
      <c r="C8082" s="85">
        <v>5.39</v>
      </c>
    </row>
    <row r="8083" spans="2:3" x14ac:dyDescent="0.25">
      <c r="B8083" s="206">
        <v>42313.333333333336</v>
      </c>
      <c r="C8083" s="85">
        <v>5.39</v>
      </c>
    </row>
    <row r="8084" spans="2:3" x14ac:dyDescent="0.25">
      <c r="B8084" s="206">
        <v>42313.416666666664</v>
      </c>
      <c r="C8084" s="85">
        <v>5.39</v>
      </c>
    </row>
    <row r="8085" spans="2:3" x14ac:dyDescent="0.25">
      <c r="B8085" s="206">
        <v>42313.5</v>
      </c>
      <c r="C8085" s="85">
        <v>5.39</v>
      </c>
    </row>
    <row r="8086" spans="2:3" x14ac:dyDescent="0.25">
      <c r="B8086" s="206">
        <v>42313.583333333336</v>
      </c>
      <c r="C8086" s="85">
        <v>5.39</v>
      </c>
    </row>
    <row r="8087" spans="2:3" x14ac:dyDescent="0.25">
      <c r="B8087" s="206">
        <v>42313.666666666664</v>
      </c>
      <c r="C8087" s="85">
        <v>5.39</v>
      </c>
    </row>
    <row r="8088" spans="2:3" x14ac:dyDescent="0.25">
      <c r="B8088" s="206">
        <v>42313.75</v>
      </c>
      <c r="C8088" s="85">
        <v>5.39</v>
      </c>
    </row>
    <row r="8089" spans="2:3" x14ac:dyDescent="0.25">
      <c r="B8089" s="206">
        <v>42313.833333333336</v>
      </c>
      <c r="C8089" s="85">
        <v>5.38</v>
      </c>
    </row>
    <row r="8090" spans="2:3" x14ac:dyDescent="0.25">
      <c r="B8090" s="206">
        <v>42313.916666666664</v>
      </c>
      <c r="C8090" s="85">
        <v>5.38</v>
      </c>
    </row>
    <row r="8091" spans="2:3" x14ac:dyDescent="0.25">
      <c r="B8091" s="206">
        <v>42314</v>
      </c>
      <c r="C8091" s="85">
        <v>5.38</v>
      </c>
    </row>
    <row r="8092" spans="2:3" x14ac:dyDescent="0.25">
      <c r="B8092" s="206">
        <v>42314.083333333336</v>
      </c>
      <c r="C8092" s="85">
        <v>5.38</v>
      </c>
    </row>
    <row r="8093" spans="2:3" x14ac:dyDescent="0.25">
      <c r="B8093" s="206">
        <v>42314.166666666664</v>
      </c>
      <c r="C8093" s="85">
        <v>5.38</v>
      </c>
    </row>
    <row r="8094" spans="2:3" x14ac:dyDescent="0.25">
      <c r="B8094" s="206">
        <v>42314.25</v>
      </c>
      <c r="C8094" s="85">
        <v>5.38</v>
      </c>
    </row>
    <row r="8095" spans="2:3" x14ac:dyDescent="0.25">
      <c r="B8095" s="206">
        <v>42314.333333333336</v>
      </c>
      <c r="C8095" s="85">
        <v>5.37</v>
      </c>
    </row>
    <row r="8096" spans="2:3" x14ac:dyDescent="0.25">
      <c r="B8096" s="206">
        <v>42314.416666666664</v>
      </c>
      <c r="C8096" s="85">
        <v>5.37</v>
      </c>
    </row>
    <row r="8097" spans="2:3" x14ac:dyDescent="0.25">
      <c r="B8097" s="206">
        <v>42314.5</v>
      </c>
      <c r="C8097" s="85">
        <v>5.36</v>
      </c>
    </row>
    <row r="8098" spans="2:3" x14ac:dyDescent="0.25">
      <c r="B8098" s="206">
        <v>42314.583333333336</v>
      </c>
      <c r="C8098" s="85">
        <v>5.35</v>
      </c>
    </row>
    <row r="8099" spans="2:3" x14ac:dyDescent="0.25">
      <c r="B8099" s="206">
        <v>42314.666666666664</v>
      </c>
      <c r="C8099" s="85">
        <v>5.37</v>
      </c>
    </row>
    <row r="8100" spans="2:3" x14ac:dyDescent="0.25">
      <c r="B8100" s="206">
        <v>42314.75</v>
      </c>
      <c r="C8100" s="85">
        <v>5.41</v>
      </c>
    </row>
    <row r="8101" spans="2:3" x14ac:dyDescent="0.25">
      <c r="B8101" s="206">
        <v>42314.833333333336</v>
      </c>
      <c r="C8101" s="85">
        <v>5.41</v>
      </c>
    </row>
    <row r="8102" spans="2:3" x14ac:dyDescent="0.25">
      <c r="B8102" s="206">
        <v>42314.916666666664</v>
      </c>
      <c r="C8102" s="85">
        <v>5.4</v>
      </c>
    </row>
    <row r="8103" spans="2:3" x14ac:dyDescent="0.25">
      <c r="B8103" s="206">
        <v>42315</v>
      </c>
      <c r="C8103" s="85">
        <v>5.4</v>
      </c>
    </row>
    <row r="8104" spans="2:3" x14ac:dyDescent="0.25">
      <c r="B8104" s="206">
        <v>42315.083333333336</v>
      </c>
      <c r="C8104" s="85">
        <v>5.39</v>
      </c>
    </row>
    <row r="8105" spans="2:3" x14ac:dyDescent="0.25">
      <c r="B8105" s="206">
        <v>42315.166666666664</v>
      </c>
      <c r="C8105" s="85">
        <v>5.39</v>
      </c>
    </row>
    <row r="8106" spans="2:3" x14ac:dyDescent="0.25">
      <c r="B8106" s="206">
        <v>42315.25</v>
      </c>
      <c r="C8106" s="85">
        <v>5.39</v>
      </c>
    </row>
    <row r="8107" spans="2:3" x14ac:dyDescent="0.25">
      <c r="B8107" s="206">
        <v>42315.333333333336</v>
      </c>
      <c r="C8107" s="85">
        <v>5.39</v>
      </c>
    </row>
    <row r="8108" spans="2:3" x14ac:dyDescent="0.25">
      <c r="B8108" s="206">
        <v>42315.416666666664</v>
      </c>
      <c r="C8108" s="85">
        <v>5.38</v>
      </c>
    </row>
    <row r="8109" spans="2:3" x14ac:dyDescent="0.25">
      <c r="B8109" s="206">
        <v>42315.5</v>
      </c>
      <c r="C8109" s="85">
        <v>5.36</v>
      </c>
    </row>
    <row r="8110" spans="2:3" x14ac:dyDescent="0.25">
      <c r="B8110" s="206">
        <v>42315.583333333336</v>
      </c>
      <c r="C8110" s="85">
        <v>5.35</v>
      </c>
    </row>
    <row r="8111" spans="2:3" x14ac:dyDescent="0.25">
      <c r="B8111" s="206">
        <v>42315.666666666664</v>
      </c>
      <c r="C8111" s="85">
        <v>5.34</v>
      </c>
    </row>
    <row r="8112" spans="2:3" x14ac:dyDescent="0.25">
      <c r="B8112" s="206">
        <v>42315.75</v>
      </c>
      <c r="C8112" s="85">
        <v>5.33</v>
      </c>
    </row>
    <row r="8113" spans="2:3" x14ac:dyDescent="0.25">
      <c r="B8113" s="206">
        <v>42315.833333333336</v>
      </c>
      <c r="C8113" s="85">
        <v>5.33</v>
      </c>
    </row>
    <row r="8114" spans="2:3" x14ac:dyDescent="0.25">
      <c r="B8114" s="206">
        <v>42315.916666666664</v>
      </c>
      <c r="C8114" s="85">
        <v>5.33</v>
      </c>
    </row>
    <row r="8115" spans="2:3" x14ac:dyDescent="0.25">
      <c r="B8115" s="206">
        <v>42316</v>
      </c>
      <c r="C8115" s="85">
        <v>5.32</v>
      </c>
    </row>
    <row r="8116" spans="2:3" x14ac:dyDescent="0.25">
      <c r="B8116" s="206">
        <v>42316.083333333336</v>
      </c>
      <c r="C8116" s="85">
        <v>5.32</v>
      </c>
    </row>
    <row r="8117" spans="2:3" x14ac:dyDescent="0.25">
      <c r="B8117" s="206">
        <v>42316.166666666664</v>
      </c>
      <c r="C8117" s="85">
        <v>5.32</v>
      </c>
    </row>
    <row r="8118" spans="2:3" x14ac:dyDescent="0.25">
      <c r="B8118" s="206">
        <v>42316.25</v>
      </c>
      <c r="C8118" s="85">
        <v>5.32</v>
      </c>
    </row>
    <row r="8119" spans="2:3" x14ac:dyDescent="0.25">
      <c r="B8119" s="206">
        <v>42316.333333333336</v>
      </c>
      <c r="C8119" s="85">
        <v>5.32</v>
      </c>
    </row>
    <row r="8120" spans="2:3" x14ac:dyDescent="0.25">
      <c r="B8120" s="206">
        <v>42316.416666666664</v>
      </c>
      <c r="C8120" s="85">
        <v>5.28</v>
      </c>
    </row>
    <row r="8121" spans="2:3" x14ac:dyDescent="0.25">
      <c r="B8121" s="206">
        <v>42316.5</v>
      </c>
      <c r="C8121" s="85">
        <v>5.27</v>
      </c>
    </row>
    <row r="8122" spans="2:3" x14ac:dyDescent="0.25">
      <c r="B8122" s="206">
        <v>42316.583333333336</v>
      </c>
      <c r="C8122" s="85">
        <v>5.27</v>
      </c>
    </row>
    <row r="8123" spans="2:3" x14ac:dyDescent="0.25">
      <c r="B8123" s="206">
        <v>42316.666666666664</v>
      </c>
      <c r="C8123" s="85">
        <v>5.26</v>
      </c>
    </row>
    <row r="8124" spans="2:3" x14ac:dyDescent="0.25">
      <c r="B8124" s="206">
        <v>42316.75</v>
      </c>
      <c r="C8124" s="85">
        <v>5.26</v>
      </c>
    </row>
    <row r="8125" spans="2:3" x14ac:dyDescent="0.25">
      <c r="B8125" s="206">
        <v>42316.833333333336</v>
      </c>
      <c r="C8125" s="85">
        <v>5.26</v>
      </c>
    </row>
    <row r="8126" spans="2:3" x14ac:dyDescent="0.25">
      <c r="B8126" s="206">
        <v>42316.916666666664</v>
      </c>
      <c r="C8126" s="85">
        <v>5.26</v>
      </c>
    </row>
    <row r="8127" spans="2:3" x14ac:dyDescent="0.25">
      <c r="B8127" s="206">
        <v>42317</v>
      </c>
      <c r="C8127" s="85">
        <v>5.27</v>
      </c>
    </row>
    <row r="8128" spans="2:3" x14ac:dyDescent="0.25">
      <c r="B8128" s="206">
        <v>42317.083333333336</v>
      </c>
      <c r="C8128" s="85">
        <v>5.28</v>
      </c>
    </row>
    <row r="8129" spans="2:4" x14ac:dyDescent="0.25">
      <c r="B8129" s="206">
        <v>42317.166666666664</v>
      </c>
      <c r="C8129" s="85">
        <v>5.28</v>
      </c>
    </row>
    <row r="8130" spans="2:4" x14ac:dyDescent="0.25">
      <c r="B8130" s="206">
        <v>42317.25</v>
      </c>
      <c r="C8130" s="85">
        <v>5.29</v>
      </c>
    </row>
    <row r="8131" spans="2:4" x14ac:dyDescent="0.25">
      <c r="B8131" s="206">
        <v>42317.333333333336</v>
      </c>
      <c r="C8131" s="85">
        <v>5.29</v>
      </c>
    </row>
    <row r="8132" spans="2:4" x14ac:dyDescent="0.25">
      <c r="B8132" s="206">
        <v>42317.416666666664</v>
      </c>
      <c r="C8132" s="85">
        <v>5.28</v>
      </c>
    </row>
    <row r="8133" spans="2:4" x14ac:dyDescent="0.25">
      <c r="B8133" s="206">
        <v>42317.5</v>
      </c>
      <c r="C8133" s="85">
        <v>5.28</v>
      </c>
    </row>
    <row r="8134" spans="2:4" x14ac:dyDescent="0.25">
      <c r="B8134" s="206">
        <v>42317.583333333336</v>
      </c>
      <c r="C8134" s="85">
        <v>5.27</v>
      </c>
    </row>
    <row r="8135" spans="2:4" x14ac:dyDescent="0.25">
      <c r="B8135" s="206">
        <v>42317.666666666664</v>
      </c>
      <c r="C8135" s="85">
        <v>5.27</v>
      </c>
    </row>
    <row r="8136" spans="2:4" x14ac:dyDescent="0.25">
      <c r="B8136" s="206">
        <v>42317.75</v>
      </c>
      <c r="C8136" s="85">
        <v>5.28</v>
      </c>
    </row>
    <row r="8137" spans="2:4" x14ac:dyDescent="0.25">
      <c r="B8137" s="206">
        <v>42317.833333333336</v>
      </c>
      <c r="C8137" s="85">
        <v>5.28</v>
      </c>
    </row>
    <row r="8138" spans="2:4" x14ac:dyDescent="0.25">
      <c r="B8138" s="206">
        <v>42317.916666666664</v>
      </c>
      <c r="C8138" s="85">
        <v>5.24</v>
      </c>
    </row>
    <row r="8139" spans="2:4" x14ac:dyDescent="0.25">
      <c r="B8139" s="206">
        <v>42318</v>
      </c>
      <c r="C8139" s="85">
        <v>5.22</v>
      </c>
    </row>
    <row r="8140" spans="2:4" x14ac:dyDescent="0.25">
      <c r="B8140" s="206">
        <v>42318.083333333336</v>
      </c>
      <c r="C8140" s="85">
        <v>5.21</v>
      </c>
    </row>
    <row r="8141" spans="2:4" x14ac:dyDescent="0.25">
      <c r="B8141" s="206">
        <v>42318.166666666664</v>
      </c>
      <c r="C8141" s="85">
        <v>5.2</v>
      </c>
    </row>
    <row r="8142" spans="2:4" x14ac:dyDescent="0.25">
      <c r="B8142" s="206">
        <v>42318.25</v>
      </c>
      <c r="C8142" s="85">
        <v>5.2</v>
      </c>
    </row>
    <row r="8143" spans="2:4" x14ac:dyDescent="0.25">
      <c r="B8143" s="206">
        <v>42318.333333333336</v>
      </c>
      <c r="C8143" s="85">
        <v>5.19</v>
      </c>
      <c r="D8143" s="76">
        <v>5.19</v>
      </c>
    </row>
    <row r="8144" spans="2:4" x14ac:dyDescent="0.25">
      <c r="B8144" s="206">
        <v>42318.416666666664</v>
      </c>
      <c r="C8144" s="85">
        <v>5.19</v>
      </c>
    </row>
    <row r="8145" spans="2:5" x14ac:dyDescent="0.25">
      <c r="B8145" s="206">
        <v>42318.5</v>
      </c>
      <c r="C8145" s="85">
        <v>5.19</v>
      </c>
    </row>
    <row r="8146" spans="2:5" x14ac:dyDescent="0.25">
      <c r="B8146" s="206">
        <v>42318.583333333336</v>
      </c>
      <c r="C8146" s="85">
        <v>5.2</v>
      </c>
    </row>
    <row r="8147" spans="2:5" x14ac:dyDescent="0.25">
      <c r="B8147" s="206">
        <v>42318.666666666664</v>
      </c>
      <c r="C8147" s="85">
        <v>5.2</v>
      </c>
    </row>
    <row r="8148" spans="2:5" x14ac:dyDescent="0.25">
      <c r="B8148" s="206">
        <v>42318.75</v>
      </c>
      <c r="C8148" s="85">
        <v>5.21</v>
      </c>
    </row>
    <row r="8149" spans="2:5" x14ac:dyDescent="0.25">
      <c r="B8149" s="206">
        <v>42318.833333333336</v>
      </c>
      <c r="C8149" s="85">
        <v>5.2</v>
      </c>
    </row>
    <row r="8150" spans="2:5" x14ac:dyDescent="0.25">
      <c r="B8150" s="206">
        <v>42318.916666666664</v>
      </c>
      <c r="C8150" s="85">
        <v>5.22</v>
      </c>
    </row>
    <row r="8151" spans="2:5" x14ac:dyDescent="0.25">
      <c r="B8151" s="206">
        <v>42319</v>
      </c>
      <c r="C8151" s="85">
        <v>5.23</v>
      </c>
    </row>
    <row r="8152" spans="2:5" x14ac:dyDescent="0.25">
      <c r="B8152" s="206">
        <v>42319.083333333336</v>
      </c>
      <c r="C8152" s="85">
        <v>5.24</v>
      </c>
    </row>
    <row r="8153" spans="2:5" x14ac:dyDescent="0.25">
      <c r="B8153" s="206">
        <v>42319.166666666664</v>
      </c>
      <c r="C8153" s="85">
        <v>5.24</v>
      </c>
    </row>
    <row r="8154" spans="2:5" x14ac:dyDescent="0.25">
      <c r="B8154" s="206">
        <v>42319.25</v>
      </c>
      <c r="C8154" s="85">
        <v>5.24</v>
      </c>
    </row>
    <row r="8155" spans="2:5" x14ac:dyDescent="0.25">
      <c r="B8155" s="206">
        <v>42319.333333333336</v>
      </c>
      <c r="C8155" s="85">
        <v>5.24</v>
      </c>
    </row>
    <row r="8156" spans="2:5" x14ac:dyDescent="0.25">
      <c r="B8156" s="206">
        <v>42319.416666666664</v>
      </c>
      <c r="C8156" s="85">
        <v>5.24</v>
      </c>
    </row>
    <row r="8157" spans="2:5" x14ac:dyDescent="0.25">
      <c r="B8157" s="206">
        <v>42319.5</v>
      </c>
      <c r="C8157" s="85">
        <v>5.25</v>
      </c>
    </row>
    <row r="8158" spans="2:5" x14ac:dyDescent="0.25">
      <c r="B8158" s="206">
        <v>42319.583333333336</v>
      </c>
      <c r="C8158" s="85">
        <v>5.38</v>
      </c>
      <c r="E8158" s="76">
        <v>5.38</v>
      </c>
    </row>
    <row r="8159" spans="2:5" x14ac:dyDescent="0.25">
      <c r="B8159" s="206">
        <v>42319.666666666664</v>
      </c>
      <c r="C8159" s="85">
        <v>5.36</v>
      </c>
    </row>
    <row r="8160" spans="2:5" x14ac:dyDescent="0.25">
      <c r="B8160" s="206">
        <v>42319.75</v>
      </c>
      <c r="C8160" s="85">
        <v>5.33</v>
      </c>
    </row>
    <row r="8161" spans="2:3" x14ac:dyDescent="0.25">
      <c r="B8161" s="206">
        <v>42319.833333333336</v>
      </c>
      <c r="C8161" s="85">
        <v>5.32</v>
      </c>
    </row>
    <row r="8162" spans="2:3" x14ac:dyDescent="0.25">
      <c r="B8162" s="206">
        <v>42319.916666666664</v>
      </c>
      <c r="C8162" s="85">
        <v>5.31</v>
      </c>
    </row>
    <row r="8163" spans="2:3" x14ac:dyDescent="0.25">
      <c r="B8163" s="206">
        <v>42320</v>
      </c>
      <c r="C8163" s="85">
        <v>5.3</v>
      </c>
    </row>
    <row r="8164" spans="2:3" x14ac:dyDescent="0.25">
      <c r="B8164" s="206">
        <v>42320.083333333336</v>
      </c>
      <c r="C8164" s="85">
        <v>5.31</v>
      </c>
    </row>
    <row r="8165" spans="2:3" x14ac:dyDescent="0.25">
      <c r="B8165" s="206">
        <v>42320.166666666664</v>
      </c>
      <c r="C8165" s="85">
        <v>5.32</v>
      </c>
    </row>
    <row r="8166" spans="2:3" x14ac:dyDescent="0.25">
      <c r="B8166" s="206">
        <v>42320.25</v>
      </c>
      <c r="C8166" s="85">
        <v>5.33</v>
      </c>
    </row>
    <row r="8167" spans="2:3" x14ac:dyDescent="0.25">
      <c r="B8167" s="206">
        <v>42320.333333333336</v>
      </c>
      <c r="C8167" s="85">
        <v>5.34</v>
      </c>
    </row>
    <row r="8168" spans="2:3" x14ac:dyDescent="0.25">
      <c r="B8168" s="206">
        <v>42320.416666666664</v>
      </c>
      <c r="C8168" s="85">
        <v>5.35</v>
      </c>
    </row>
    <row r="8169" spans="2:3" x14ac:dyDescent="0.25">
      <c r="B8169" s="206">
        <v>42320.5</v>
      </c>
      <c r="C8169" s="85">
        <v>5.36</v>
      </c>
    </row>
    <row r="8170" spans="2:3" x14ac:dyDescent="0.25">
      <c r="B8170" s="206">
        <v>42320.583333333336</v>
      </c>
      <c r="C8170" s="85">
        <v>5.35</v>
      </c>
    </row>
    <row r="8171" spans="2:3" x14ac:dyDescent="0.25">
      <c r="B8171" s="206">
        <v>42320.666666666664</v>
      </c>
      <c r="C8171" s="85">
        <v>5.35</v>
      </c>
    </row>
    <row r="8172" spans="2:3" x14ac:dyDescent="0.25">
      <c r="B8172" s="206">
        <v>42320.75</v>
      </c>
      <c r="C8172" s="85">
        <v>5.34</v>
      </c>
    </row>
    <row r="8173" spans="2:3" x14ac:dyDescent="0.25">
      <c r="B8173" s="206">
        <v>42320.833333333336</v>
      </c>
      <c r="C8173" s="85">
        <v>5.33</v>
      </c>
    </row>
    <row r="8174" spans="2:3" x14ac:dyDescent="0.25">
      <c r="B8174" s="206">
        <v>42320.916666666664</v>
      </c>
      <c r="C8174" s="85">
        <v>5.33</v>
      </c>
    </row>
    <row r="8175" spans="2:3" x14ac:dyDescent="0.25">
      <c r="B8175" s="206">
        <v>42321</v>
      </c>
      <c r="C8175" s="85">
        <v>5.33</v>
      </c>
    </row>
    <row r="8176" spans="2:3" x14ac:dyDescent="0.25">
      <c r="B8176" s="206">
        <v>42321.083333333336</v>
      </c>
      <c r="C8176" s="85">
        <v>5.33</v>
      </c>
    </row>
    <row r="8177" spans="2:3" x14ac:dyDescent="0.25">
      <c r="B8177" s="206">
        <v>42321.166666666664</v>
      </c>
      <c r="C8177" s="85">
        <v>5.33</v>
      </c>
    </row>
    <row r="8178" spans="2:3" x14ac:dyDescent="0.25">
      <c r="B8178" s="206">
        <v>42321.25</v>
      </c>
      <c r="C8178" s="85">
        <v>5.33</v>
      </c>
    </row>
    <row r="8179" spans="2:3" x14ac:dyDescent="0.25">
      <c r="B8179" s="206">
        <v>42321.333333333336</v>
      </c>
      <c r="C8179" s="85">
        <v>5.33</v>
      </c>
    </row>
    <row r="8180" spans="2:3" x14ac:dyDescent="0.25">
      <c r="B8180" s="206">
        <v>42321.416666666664</v>
      </c>
      <c r="C8180" s="85">
        <v>5.32</v>
      </c>
    </row>
    <row r="8181" spans="2:3" x14ac:dyDescent="0.25">
      <c r="B8181" s="206">
        <v>42321.5</v>
      </c>
      <c r="C8181" s="85">
        <v>5.31</v>
      </c>
    </row>
    <row r="8182" spans="2:3" x14ac:dyDescent="0.25">
      <c r="B8182" s="206">
        <v>42321.583333333336</v>
      </c>
      <c r="C8182" s="85">
        <v>5.29</v>
      </c>
    </row>
    <row r="8183" spans="2:3" x14ac:dyDescent="0.25">
      <c r="B8183" s="206">
        <v>42321.666666666664</v>
      </c>
      <c r="C8183" s="85">
        <v>5.28</v>
      </c>
    </row>
    <row r="8184" spans="2:3" x14ac:dyDescent="0.25">
      <c r="B8184" s="206">
        <v>42321.75</v>
      </c>
      <c r="C8184" s="85">
        <v>5.27</v>
      </c>
    </row>
    <row r="8185" spans="2:3" x14ac:dyDescent="0.25">
      <c r="B8185" s="206">
        <v>42321.833333333336</v>
      </c>
      <c r="C8185" s="85">
        <v>5.26</v>
      </c>
    </row>
    <row r="8186" spans="2:3" x14ac:dyDescent="0.25">
      <c r="B8186" s="206">
        <v>42321.916666666664</v>
      </c>
      <c r="C8186" s="85">
        <v>5.26</v>
      </c>
    </row>
    <row r="8187" spans="2:3" x14ac:dyDescent="0.25">
      <c r="B8187" s="206">
        <v>42322</v>
      </c>
      <c r="C8187" s="85">
        <v>5.27</v>
      </c>
    </row>
    <row r="8188" spans="2:3" x14ac:dyDescent="0.25">
      <c r="B8188" s="206">
        <v>42322.083333333336</v>
      </c>
      <c r="C8188" s="85">
        <v>5.28</v>
      </c>
    </row>
    <row r="8189" spans="2:3" x14ac:dyDescent="0.25">
      <c r="B8189" s="206">
        <v>42322.166666666664</v>
      </c>
      <c r="C8189" s="85">
        <v>5.28</v>
      </c>
    </row>
    <row r="8190" spans="2:3" x14ac:dyDescent="0.25">
      <c r="B8190" s="206">
        <v>42322.25</v>
      </c>
      <c r="C8190" s="85">
        <v>5.28</v>
      </c>
    </row>
    <row r="8191" spans="2:3" x14ac:dyDescent="0.25">
      <c r="B8191" s="206">
        <v>42322.333333333336</v>
      </c>
      <c r="C8191" s="85">
        <v>5.28</v>
      </c>
    </row>
    <row r="8192" spans="2:3" x14ac:dyDescent="0.25">
      <c r="B8192" s="206">
        <v>42322.416666666664</v>
      </c>
      <c r="C8192" s="85">
        <v>5.27</v>
      </c>
    </row>
    <row r="8193" spans="2:3" x14ac:dyDescent="0.25">
      <c r="B8193" s="206">
        <v>42322.5</v>
      </c>
      <c r="C8193" s="85">
        <v>5.27</v>
      </c>
    </row>
    <row r="8194" spans="2:3" x14ac:dyDescent="0.25">
      <c r="B8194" s="206">
        <v>42322.583333333336</v>
      </c>
      <c r="C8194" s="85">
        <v>5.26</v>
      </c>
    </row>
    <row r="8195" spans="2:3" x14ac:dyDescent="0.25">
      <c r="B8195" s="206">
        <v>42322.666666666664</v>
      </c>
      <c r="C8195" s="85">
        <v>5.25</v>
      </c>
    </row>
    <row r="8196" spans="2:3" x14ac:dyDescent="0.25">
      <c r="B8196" s="206">
        <v>42322.75</v>
      </c>
      <c r="C8196" s="85">
        <v>5.25</v>
      </c>
    </row>
    <row r="8197" spans="2:3" x14ac:dyDescent="0.25">
      <c r="B8197" s="206">
        <v>42322.833333333336</v>
      </c>
      <c r="C8197" s="85">
        <v>5.25</v>
      </c>
    </row>
    <row r="8198" spans="2:3" x14ac:dyDescent="0.25">
      <c r="B8198" s="206">
        <v>42322.916666666664</v>
      </c>
      <c r="C8198" s="85">
        <v>5.24</v>
      </c>
    </row>
    <row r="8199" spans="2:3" x14ac:dyDescent="0.25">
      <c r="B8199" s="206">
        <v>42323</v>
      </c>
      <c r="C8199" s="85">
        <v>5.24</v>
      </c>
    </row>
    <row r="8200" spans="2:3" x14ac:dyDescent="0.25">
      <c r="B8200" s="206">
        <v>42323.083333333336</v>
      </c>
      <c r="C8200" s="85">
        <v>5.24</v>
      </c>
    </row>
    <row r="8201" spans="2:3" x14ac:dyDescent="0.25">
      <c r="B8201" s="206">
        <v>42323.166666666664</v>
      </c>
      <c r="C8201" s="85">
        <v>5.24</v>
      </c>
    </row>
    <row r="8202" spans="2:3" x14ac:dyDescent="0.25">
      <c r="B8202" s="206">
        <v>42323.25</v>
      </c>
      <c r="C8202" s="85">
        <v>5.24</v>
      </c>
    </row>
    <row r="8203" spans="2:3" x14ac:dyDescent="0.25">
      <c r="B8203" s="206">
        <v>42323.333333333336</v>
      </c>
      <c r="C8203" s="85">
        <v>5.24</v>
      </c>
    </row>
    <row r="8204" spans="2:3" x14ac:dyDescent="0.25">
      <c r="B8204" s="206">
        <v>42323.416666666664</v>
      </c>
      <c r="C8204" s="85">
        <v>5.23</v>
      </c>
    </row>
    <row r="8205" spans="2:3" x14ac:dyDescent="0.25">
      <c r="B8205" s="206">
        <v>42323.5</v>
      </c>
      <c r="C8205" s="85">
        <v>5.23</v>
      </c>
    </row>
    <row r="8206" spans="2:3" x14ac:dyDescent="0.25">
      <c r="B8206" s="206">
        <v>42323.583333333336</v>
      </c>
      <c r="C8206" s="85">
        <v>5.23</v>
      </c>
    </row>
    <row r="8207" spans="2:3" x14ac:dyDescent="0.25">
      <c r="B8207" s="206">
        <v>42323.666666666664</v>
      </c>
      <c r="C8207" s="85">
        <v>5.23</v>
      </c>
    </row>
    <row r="8208" spans="2:3" x14ac:dyDescent="0.25">
      <c r="B8208" s="206">
        <v>42323.75</v>
      </c>
      <c r="C8208" s="85">
        <v>5.22</v>
      </c>
    </row>
    <row r="8209" spans="2:3" x14ac:dyDescent="0.25">
      <c r="B8209" s="206">
        <v>42323.833333333336</v>
      </c>
      <c r="C8209" s="85">
        <v>5.22</v>
      </c>
    </row>
    <row r="8210" spans="2:3" x14ac:dyDescent="0.25">
      <c r="B8210" s="206">
        <v>42323.916666666664</v>
      </c>
      <c r="C8210" s="85">
        <v>5.22</v>
      </c>
    </row>
    <row r="8211" spans="2:3" x14ac:dyDescent="0.25">
      <c r="B8211" s="206">
        <v>42324</v>
      </c>
      <c r="C8211" s="85">
        <v>5.22</v>
      </c>
    </row>
    <row r="8212" spans="2:3" x14ac:dyDescent="0.25">
      <c r="B8212" s="206">
        <v>42324.083333333336</v>
      </c>
      <c r="C8212" s="85">
        <v>5.21</v>
      </c>
    </row>
    <row r="8213" spans="2:3" x14ac:dyDescent="0.25">
      <c r="B8213" s="206">
        <v>42324.166666666664</v>
      </c>
      <c r="C8213" s="85">
        <v>5.21</v>
      </c>
    </row>
    <row r="8214" spans="2:3" x14ac:dyDescent="0.25">
      <c r="B8214" s="206">
        <v>42324.25</v>
      </c>
      <c r="C8214" s="85">
        <v>5.22</v>
      </c>
    </row>
    <row r="8215" spans="2:3" x14ac:dyDescent="0.25">
      <c r="B8215" s="206">
        <v>42324.333333333336</v>
      </c>
      <c r="C8215" s="85">
        <v>5.21</v>
      </c>
    </row>
    <row r="8216" spans="2:3" x14ac:dyDescent="0.25">
      <c r="B8216" s="206">
        <v>42324.416666666664</v>
      </c>
      <c r="C8216" s="85">
        <v>5.21</v>
      </c>
    </row>
    <row r="8217" spans="2:3" x14ac:dyDescent="0.25">
      <c r="B8217" s="206">
        <v>42324.5</v>
      </c>
      <c r="C8217" s="85">
        <v>5.2</v>
      </c>
    </row>
    <row r="8218" spans="2:3" x14ac:dyDescent="0.25">
      <c r="B8218" s="206">
        <v>42324.583333333336</v>
      </c>
      <c r="C8218" s="85">
        <v>5.21</v>
      </c>
    </row>
    <row r="8219" spans="2:3" x14ac:dyDescent="0.25">
      <c r="B8219" s="206">
        <v>42324.666666666664</v>
      </c>
      <c r="C8219" s="85">
        <v>5.21</v>
      </c>
    </row>
    <row r="8220" spans="2:3" x14ac:dyDescent="0.25">
      <c r="B8220" s="206">
        <v>42324.75</v>
      </c>
      <c r="C8220" s="85">
        <v>5.2</v>
      </c>
    </row>
    <row r="8221" spans="2:3" x14ac:dyDescent="0.25">
      <c r="B8221" s="206">
        <v>42324.833333333336</v>
      </c>
      <c r="C8221" s="85">
        <v>5.2</v>
      </c>
    </row>
    <row r="8222" spans="2:3" x14ac:dyDescent="0.25">
      <c r="B8222" s="206">
        <v>42324.916666666664</v>
      </c>
      <c r="C8222" s="85">
        <v>5.2</v>
      </c>
    </row>
    <row r="8223" spans="2:3" x14ac:dyDescent="0.25">
      <c r="B8223" s="206">
        <v>42325</v>
      </c>
      <c r="C8223" s="85">
        <v>5.2</v>
      </c>
    </row>
    <row r="8224" spans="2:3" x14ac:dyDescent="0.25">
      <c r="B8224" s="206">
        <v>42325.083333333336</v>
      </c>
      <c r="C8224" s="85">
        <v>5.22</v>
      </c>
    </row>
    <row r="8225" spans="2:3" x14ac:dyDescent="0.25">
      <c r="B8225" s="206">
        <v>42325.166666666664</v>
      </c>
      <c r="C8225" s="85">
        <v>5.23</v>
      </c>
    </row>
    <row r="8226" spans="2:3" x14ac:dyDescent="0.25">
      <c r="B8226" s="206">
        <v>42325.25</v>
      </c>
      <c r="C8226" s="85">
        <v>5.24</v>
      </c>
    </row>
    <row r="8227" spans="2:3" x14ac:dyDescent="0.25">
      <c r="B8227" s="206">
        <v>42325.333333333336</v>
      </c>
      <c r="C8227" s="85">
        <v>5.24</v>
      </c>
    </row>
    <row r="8228" spans="2:3" x14ac:dyDescent="0.25">
      <c r="B8228" s="206">
        <v>42325.416666666664</v>
      </c>
      <c r="C8228" s="85">
        <v>5.24</v>
      </c>
    </row>
    <row r="8229" spans="2:3" x14ac:dyDescent="0.25">
      <c r="B8229" s="206">
        <v>42325.5</v>
      </c>
      <c r="C8229" s="85">
        <v>5.24</v>
      </c>
    </row>
    <row r="8230" spans="2:3" x14ac:dyDescent="0.25">
      <c r="B8230" s="206">
        <v>42325.583333333336</v>
      </c>
      <c r="C8230" s="85">
        <v>5.24</v>
      </c>
    </row>
    <row r="8231" spans="2:3" x14ac:dyDescent="0.25">
      <c r="B8231" s="206">
        <v>42325.666666666664</v>
      </c>
      <c r="C8231" s="85">
        <v>5.23</v>
      </c>
    </row>
    <row r="8232" spans="2:3" x14ac:dyDescent="0.25">
      <c r="B8232" s="206">
        <v>42325.75</v>
      </c>
      <c r="C8232" s="85">
        <v>5.22</v>
      </c>
    </row>
    <row r="8233" spans="2:3" x14ac:dyDescent="0.25">
      <c r="B8233" s="206">
        <v>42325.833333333336</v>
      </c>
      <c r="C8233" s="85">
        <v>5.22</v>
      </c>
    </row>
    <row r="8234" spans="2:3" x14ac:dyDescent="0.25">
      <c r="B8234" s="206">
        <v>42325.916666666664</v>
      </c>
      <c r="C8234" s="85">
        <v>5.23</v>
      </c>
    </row>
    <row r="8235" spans="2:3" x14ac:dyDescent="0.25">
      <c r="B8235" s="206">
        <v>42326</v>
      </c>
      <c r="C8235" s="85">
        <v>5.23</v>
      </c>
    </row>
    <row r="8236" spans="2:3" x14ac:dyDescent="0.25">
      <c r="B8236" s="206">
        <v>42326.083333333336</v>
      </c>
      <c r="C8236" s="85">
        <v>5.23</v>
      </c>
    </row>
    <row r="8237" spans="2:3" x14ac:dyDescent="0.25">
      <c r="B8237" s="206">
        <v>42326.166666666664</v>
      </c>
      <c r="C8237" s="85">
        <v>5.23</v>
      </c>
    </row>
    <row r="8238" spans="2:3" x14ac:dyDescent="0.25">
      <c r="B8238" s="206">
        <v>42326.25</v>
      </c>
      <c r="C8238" s="85">
        <v>5.23</v>
      </c>
    </row>
    <row r="8239" spans="2:3" x14ac:dyDescent="0.25">
      <c r="B8239" s="206">
        <v>42326.333333333336</v>
      </c>
      <c r="C8239" s="85">
        <v>5.3</v>
      </c>
    </row>
    <row r="8240" spans="2:3" x14ac:dyDescent="0.25">
      <c r="B8240" s="206">
        <v>42326.416666666664</v>
      </c>
      <c r="C8240" s="85">
        <v>5.29</v>
      </c>
    </row>
    <row r="8241" spans="2:3" x14ac:dyDescent="0.25">
      <c r="B8241" s="206">
        <v>42326.5</v>
      </c>
      <c r="C8241" s="85">
        <v>5.25</v>
      </c>
    </row>
    <row r="8242" spans="2:3" x14ac:dyDescent="0.25">
      <c r="B8242" s="206">
        <v>42326.583333333336</v>
      </c>
      <c r="C8242" s="85">
        <v>5.21</v>
      </c>
    </row>
    <row r="8243" spans="2:3" x14ac:dyDescent="0.25">
      <c r="B8243" s="206">
        <v>42326.666666666664</v>
      </c>
      <c r="C8243" s="85">
        <v>5.19</v>
      </c>
    </row>
    <row r="8244" spans="2:3" x14ac:dyDescent="0.25">
      <c r="B8244" s="206">
        <v>42326.75</v>
      </c>
      <c r="C8244" s="85">
        <v>5.2</v>
      </c>
    </row>
    <row r="8245" spans="2:3" x14ac:dyDescent="0.25">
      <c r="B8245" s="206">
        <v>42326.833333333336</v>
      </c>
      <c r="C8245" s="85">
        <v>5.2</v>
      </c>
    </row>
    <row r="8246" spans="2:3" x14ac:dyDescent="0.25">
      <c r="B8246" s="206">
        <v>42326.916666666664</v>
      </c>
      <c r="C8246" s="85">
        <v>5.21</v>
      </c>
    </row>
    <row r="8247" spans="2:3" x14ac:dyDescent="0.25">
      <c r="B8247" s="206">
        <v>42327</v>
      </c>
      <c r="C8247" s="85">
        <v>5.21</v>
      </c>
    </row>
    <row r="8248" spans="2:3" x14ac:dyDescent="0.25">
      <c r="B8248" s="206">
        <v>42327.083333333336</v>
      </c>
      <c r="C8248" s="85">
        <v>5.22</v>
      </c>
    </row>
    <row r="8249" spans="2:3" x14ac:dyDescent="0.25">
      <c r="B8249" s="206">
        <v>42327.166666666664</v>
      </c>
      <c r="C8249" s="85">
        <v>5.23</v>
      </c>
    </row>
    <row r="8250" spans="2:3" x14ac:dyDescent="0.25">
      <c r="B8250" s="206">
        <v>42327.25</v>
      </c>
      <c r="C8250" s="85">
        <v>5.24</v>
      </c>
    </row>
    <row r="8251" spans="2:3" x14ac:dyDescent="0.25">
      <c r="B8251" s="206">
        <v>42327.333333333336</v>
      </c>
      <c r="C8251" s="85">
        <v>5.25</v>
      </c>
    </row>
    <row r="8252" spans="2:3" x14ac:dyDescent="0.25">
      <c r="B8252" s="206">
        <v>42327.416666666664</v>
      </c>
      <c r="C8252" s="85">
        <v>5.26</v>
      </c>
    </row>
    <row r="8253" spans="2:3" x14ac:dyDescent="0.25">
      <c r="B8253" s="206">
        <v>42327.5</v>
      </c>
      <c r="C8253" s="85">
        <v>5.27</v>
      </c>
    </row>
    <row r="8254" spans="2:3" x14ac:dyDescent="0.25">
      <c r="B8254" s="206">
        <v>42327.583333333336</v>
      </c>
      <c r="C8254" s="85">
        <v>5.27</v>
      </c>
    </row>
    <row r="8255" spans="2:3" x14ac:dyDescent="0.25">
      <c r="B8255" s="206">
        <v>42327.666666666664</v>
      </c>
      <c r="C8255" s="85">
        <v>5.26</v>
      </c>
    </row>
    <row r="8256" spans="2:3" x14ac:dyDescent="0.25">
      <c r="B8256" s="206">
        <v>42327.75</v>
      </c>
      <c r="C8256" s="85">
        <v>5.21</v>
      </c>
    </row>
    <row r="8257" spans="2:3" x14ac:dyDescent="0.25">
      <c r="B8257" s="206">
        <v>42327.833333333336</v>
      </c>
      <c r="C8257" s="85">
        <v>5.19</v>
      </c>
    </row>
    <row r="8258" spans="2:3" x14ac:dyDescent="0.25">
      <c r="B8258" s="206">
        <v>42327.916666666664</v>
      </c>
      <c r="C8258" s="85">
        <v>5.2</v>
      </c>
    </row>
    <row r="8259" spans="2:3" x14ac:dyDescent="0.25">
      <c r="B8259" s="206">
        <v>42328</v>
      </c>
      <c r="C8259" s="85">
        <v>5.2</v>
      </c>
    </row>
    <row r="8260" spans="2:3" x14ac:dyDescent="0.25">
      <c r="B8260" s="206">
        <v>42328.083333333336</v>
      </c>
      <c r="C8260" s="85">
        <v>5.21</v>
      </c>
    </row>
    <row r="8261" spans="2:3" x14ac:dyDescent="0.25">
      <c r="B8261" s="206">
        <v>42328.166666666664</v>
      </c>
      <c r="C8261" s="85">
        <v>5.22</v>
      </c>
    </row>
    <row r="8262" spans="2:3" x14ac:dyDescent="0.25">
      <c r="B8262" s="206">
        <v>42328.25</v>
      </c>
      <c r="C8262" s="85">
        <v>5.23</v>
      </c>
    </row>
    <row r="8263" spans="2:3" x14ac:dyDescent="0.25">
      <c r="B8263" s="206">
        <v>42328.333333333336</v>
      </c>
      <c r="C8263" s="85">
        <v>5.18</v>
      </c>
    </row>
    <row r="8264" spans="2:3" x14ac:dyDescent="0.25">
      <c r="B8264" s="206">
        <v>42328.416666666664</v>
      </c>
      <c r="C8264" s="85">
        <v>5.17</v>
      </c>
    </row>
    <row r="8265" spans="2:3" x14ac:dyDescent="0.25">
      <c r="B8265" s="206">
        <v>42328.5</v>
      </c>
      <c r="C8265" s="85">
        <v>5.17</v>
      </c>
    </row>
    <row r="8266" spans="2:3" x14ac:dyDescent="0.25">
      <c r="B8266" s="206">
        <v>42328.583333333336</v>
      </c>
      <c r="C8266" s="85">
        <v>5.13</v>
      </c>
    </row>
    <row r="8267" spans="2:3" x14ac:dyDescent="0.25">
      <c r="B8267" s="206">
        <v>42328.666666666664</v>
      </c>
      <c r="C8267" s="85">
        <v>5.0999999999999996</v>
      </c>
    </row>
    <row r="8268" spans="2:3" x14ac:dyDescent="0.25">
      <c r="B8268" s="206">
        <v>42328.75</v>
      </c>
      <c r="C8268" s="85">
        <v>5.05</v>
      </c>
    </row>
    <row r="8269" spans="2:3" x14ac:dyDescent="0.25">
      <c r="B8269" s="206">
        <v>42328.833333333336</v>
      </c>
      <c r="C8269" s="85">
        <v>5.03</v>
      </c>
    </row>
    <row r="8270" spans="2:3" x14ac:dyDescent="0.25">
      <c r="B8270" s="206">
        <v>42328.916666666664</v>
      </c>
      <c r="C8270" s="85">
        <v>5.01</v>
      </c>
    </row>
    <row r="8271" spans="2:3" x14ac:dyDescent="0.25">
      <c r="B8271" s="206">
        <v>42329</v>
      </c>
      <c r="C8271" s="85">
        <v>5</v>
      </c>
    </row>
    <row r="8272" spans="2:3" x14ac:dyDescent="0.25">
      <c r="B8272" s="206">
        <v>42329.083333333336</v>
      </c>
      <c r="C8272" s="85">
        <v>5</v>
      </c>
    </row>
    <row r="8273" spans="2:4" x14ac:dyDescent="0.25">
      <c r="B8273" s="206">
        <v>42329.166666666664</v>
      </c>
      <c r="C8273" s="85">
        <v>5</v>
      </c>
    </row>
    <row r="8274" spans="2:4" x14ac:dyDescent="0.25">
      <c r="B8274" s="206">
        <v>42329.25</v>
      </c>
      <c r="C8274" s="85">
        <v>5</v>
      </c>
    </row>
    <row r="8275" spans="2:4" x14ac:dyDescent="0.25">
      <c r="B8275" s="206">
        <v>42329.333333333336</v>
      </c>
      <c r="C8275" s="85">
        <v>5</v>
      </c>
    </row>
    <row r="8276" spans="2:4" x14ac:dyDescent="0.25">
      <c r="B8276" s="206">
        <v>42329.416666666664</v>
      </c>
      <c r="C8276" s="85">
        <v>4.99</v>
      </c>
      <c r="D8276" s="76">
        <v>4.99</v>
      </c>
    </row>
    <row r="8277" spans="2:4" x14ac:dyDescent="0.25">
      <c r="B8277" s="206">
        <v>42329.5</v>
      </c>
      <c r="C8277" s="85">
        <v>5</v>
      </c>
    </row>
    <row r="8278" spans="2:4" x14ac:dyDescent="0.25">
      <c r="B8278" s="206">
        <v>42329.583333333336</v>
      </c>
      <c r="C8278" s="85">
        <v>5</v>
      </c>
    </row>
    <row r="8279" spans="2:4" x14ac:dyDescent="0.25">
      <c r="B8279" s="206">
        <v>42329.666666666664</v>
      </c>
      <c r="C8279" s="85">
        <v>5</v>
      </c>
    </row>
    <row r="8280" spans="2:4" x14ac:dyDescent="0.25">
      <c r="B8280" s="206">
        <v>42329.75</v>
      </c>
      <c r="C8280" s="85">
        <v>5</v>
      </c>
    </row>
    <row r="8281" spans="2:4" x14ac:dyDescent="0.25">
      <c r="B8281" s="206">
        <v>42329.833333333336</v>
      </c>
      <c r="C8281" s="85">
        <v>5.01</v>
      </c>
    </row>
    <row r="8282" spans="2:4" x14ac:dyDescent="0.25">
      <c r="B8282" s="206">
        <v>42329.916666666664</v>
      </c>
      <c r="C8282" s="85">
        <v>5.03</v>
      </c>
    </row>
    <row r="8283" spans="2:4" x14ac:dyDescent="0.25">
      <c r="B8283" s="206">
        <v>42330</v>
      </c>
      <c r="C8283" s="85">
        <v>5.04</v>
      </c>
    </row>
    <row r="8284" spans="2:4" x14ac:dyDescent="0.25">
      <c r="B8284" s="206">
        <v>42330.083333333336</v>
      </c>
      <c r="C8284" s="85">
        <v>5.04</v>
      </c>
    </row>
    <row r="8285" spans="2:4" x14ac:dyDescent="0.25">
      <c r="B8285" s="206">
        <v>42330.166666666664</v>
      </c>
      <c r="C8285" s="85">
        <v>5.05</v>
      </c>
    </row>
    <row r="8286" spans="2:4" x14ac:dyDescent="0.25">
      <c r="B8286" s="206">
        <v>42330.25</v>
      </c>
      <c r="C8286" s="85">
        <v>5.05</v>
      </c>
    </row>
    <row r="8287" spans="2:4" x14ac:dyDescent="0.25">
      <c r="B8287" s="206">
        <v>42330.333333333336</v>
      </c>
      <c r="C8287" s="85">
        <v>5.07</v>
      </c>
    </row>
    <row r="8288" spans="2:4" x14ac:dyDescent="0.25">
      <c r="B8288" s="206">
        <v>42330.416666666664</v>
      </c>
      <c r="C8288" s="85">
        <v>5.08</v>
      </c>
    </row>
    <row r="8289" spans="2:3" x14ac:dyDescent="0.25">
      <c r="B8289" s="206">
        <v>42330.5</v>
      </c>
      <c r="C8289" s="85">
        <v>5.08</v>
      </c>
    </row>
    <row r="8290" spans="2:3" x14ac:dyDescent="0.25">
      <c r="B8290" s="206">
        <v>42330.583333333336</v>
      </c>
      <c r="C8290" s="85">
        <v>5.08</v>
      </c>
    </row>
    <row r="8291" spans="2:3" x14ac:dyDescent="0.25">
      <c r="B8291" s="206">
        <v>42330.666666666664</v>
      </c>
      <c r="C8291" s="85">
        <v>5.08</v>
      </c>
    </row>
    <row r="8292" spans="2:3" x14ac:dyDescent="0.25">
      <c r="B8292" s="206">
        <v>42330.75</v>
      </c>
      <c r="C8292" s="85">
        <v>5.09</v>
      </c>
    </row>
    <row r="8293" spans="2:3" x14ac:dyDescent="0.25">
      <c r="B8293" s="206">
        <v>42330.833333333336</v>
      </c>
      <c r="C8293" s="85">
        <v>5.09</v>
      </c>
    </row>
    <row r="8294" spans="2:3" x14ac:dyDescent="0.25">
      <c r="B8294" s="206">
        <v>42330.916666666664</v>
      </c>
      <c r="C8294" s="85">
        <v>5.0999999999999996</v>
      </c>
    </row>
    <row r="8295" spans="2:3" x14ac:dyDescent="0.25">
      <c r="B8295" s="206">
        <v>42331</v>
      </c>
      <c r="C8295" s="85">
        <v>5.0999999999999996</v>
      </c>
    </row>
    <row r="8296" spans="2:3" x14ac:dyDescent="0.25">
      <c r="B8296" s="206">
        <v>42331.083333333336</v>
      </c>
      <c r="C8296" s="85">
        <v>5.1100000000000003</v>
      </c>
    </row>
    <row r="8297" spans="2:3" x14ac:dyDescent="0.25">
      <c r="B8297" s="206">
        <v>42331.166666666664</v>
      </c>
      <c r="C8297" s="85">
        <v>5.12</v>
      </c>
    </row>
    <row r="8298" spans="2:3" x14ac:dyDescent="0.25">
      <c r="B8298" s="206">
        <v>42331.25</v>
      </c>
      <c r="C8298" s="85">
        <v>5.12</v>
      </c>
    </row>
    <row r="8299" spans="2:3" x14ac:dyDescent="0.25">
      <c r="B8299" s="206">
        <v>42331.333333333336</v>
      </c>
      <c r="C8299" s="85">
        <v>5.13</v>
      </c>
    </row>
    <row r="8300" spans="2:3" x14ac:dyDescent="0.25">
      <c r="B8300" s="206">
        <v>42331.416666666664</v>
      </c>
      <c r="C8300" s="85">
        <v>5.13</v>
      </c>
    </row>
    <row r="8301" spans="2:3" x14ac:dyDescent="0.25">
      <c r="B8301" s="206">
        <v>42331.5</v>
      </c>
      <c r="C8301" s="85">
        <v>5.16</v>
      </c>
    </row>
    <row r="8302" spans="2:3" x14ac:dyDescent="0.25">
      <c r="B8302" s="206">
        <v>42331.583333333336</v>
      </c>
      <c r="C8302" s="85">
        <v>5.0999999999999996</v>
      </c>
    </row>
    <row r="8303" spans="2:3" x14ac:dyDescent="0.25">
      <c r="B8303" s="206">
        <v>42331.666666666664</v>
      </c>
      <c r="C8303" s="85">
        <v>5.0999999999999996</v>
      </c>
    </row>
    <row r="8304" spans="2:3" x14ac:dyDescent="0.25">
      <c r="B8304" s="206">
        <v>42331.75</v>
      </c>
      <c r="C8304" s="85">
        <v>5.1100000000000003</v>
      </c>
    </row>
    <row r="8305" spans="2:3" x14ac:dyDescent="0.25">
      <c r="B8305" s="206">
        <v>42331.833333333336</v>
      </c>
      <c r="C8305" s="85">
        <v>5.13</v>
      </c>
    </row>
    <row r="8306" spans="2:3" x14ac:dyDescent="0.25">
      <c r="B8306" s="206">
        <v>42331.916666666664</v>
      </c>
      <c r="C8306" s="85">
        <v>5.13</v>
      </c>
    </row>
    <row r="8307" spans="2:3" x14ac:dyDescent="0.25">
      <c r="B8307" s="206">
        <v>42332</v>
      </c>
      <c r="C8307" s="85">
        <v>5.12</v>
      </c>
    </row>
    <row r="8308" spans="2:3" x14ac:dyDescent="0.25">
      <c r="B8308" s="206">
        <v>42332.083333333336</v>
      </c>
      <c r="C8308" s="85">
        <v>5.13</v>
      </c>
    </row>
    <row r="8309" spans="2:3" x14ac:dyDescent="0.25">
      <c r="B8309" s="206">
        <v>42332.166666666664</v>
      </c>
      <c r="C8309" s="85">
        <v>5.13</v>
      </c>
    </row>
    <row r="8310" spans="2:3" x14ac:dyDescent="0.25">
      <c r="B8310" s="206">
        <v>42332.25</v>
      </c>
      <c r="C8310" s="85">
        <v>5.14</v>
      </c>
    </row>
    <row r="8311" spans="2:3" x14ac:dyDescent="0.25">
      <c r="B8311" s="206">
        <v>42332.333333333336</v>
      </c>
      <c r="C8311" s="85">
        <v>5.0999999999999996</v>
      </c>
    </row>
    <row r="8312" spans="2:3" x14ac:dyDescent="0.25">
      <c r="B8312" s="206">
        <v>42332.416666666664</v>
      </c>
      <c r="C8312" s="85">
        <v>5.13</v>
      </c>
    </row>
    <row r="8313" spans="2:3" x14ac:dyDescent="0.25">
      <c r="B8313" s="206">
        <v>42332.5</v>
      </c>
      <c r="C8313" s="85">
        <v>5.14</v>
      </c>
    </row>
    <row r="8314" spans="2:3" x14ac:dyDescent="0.25">
      <c r="B8314" s="206">
        <v>42332.583333333336</v>
      </c>
      <c r="C8314" s="85">
        <v>5.17</v>
      </c>
    </row>
    <row r="8315" spans="2:3" x14ac:dyDescent="0.25">
      <c r="B8315" s="206">
        <v>42332.666666666664</v>
      </c>
      <c r="C8315" s="85">
        <v>5.2</v>
      </c>
    </row>
    <row r="8316" spans="2:3" x14ac:dyDescent="0.25">
      <c r="B8316" s="206">
        <v>42332.75</v>
      </c>
      <c r="C8316" s="85">
        <v>5.22</v>
      </c>
    </row>
    <row r="8317" spans="2:3" x14ac:dyDescent="0.25">
      <c r="B8317" s="206">
        <v>42332.833333333336</v>
      </c>
      <c r="C8317" s="85">
        <v>5.23</v>
      </c>
    </row>
    <row r="8318" spans="2:3" x14ac:dyDescent="0.25">
      <c r="B8318" s="206">
        <v>42332.916666666664</v>
      </c>
      <c r="C8318" s="85">
        <v>5.24</v>
      </c>
    </row>
    <row r="8319" spans="2:3" x14ac:dyDescent="0.25">
      <c r="B8319" s="206">
        <v>42333</v>
      </c>
      <c r="C8319" s="85">
        <v>5.24</v>
      </c>
    </row>
    <row r="8320" spans="2:3" x14ac:dyDescent="0.25">
      <c r="B8320" s="206">
        <v>42333.083333333336</v>
      </c>
      <c r="C8320" s="85">
        <v>5.25</v>
      </c>
    </row>
    <row r="8321" spans="2:3" x14ac:dyDescent="0.25">
      <c r="B8321" s="206">
        <v>42333.166666666664</v>
      </c>
      <c r="C8321" s="85">
        <v>5.25</v>
      </c>
    </row>
    <row r="8322" spans="2:3" x14ac:dyDescent="0.25">
      <c r="B8322" s="206">
        <v>42333.25</v>
      </c>
      <c r="C8322" s="85">
        <v>5.26</v>
      </c>
    </row>
    <row r="8323" spans="2:3" x14ac:dyDescent="0.25">
      <c r="B8323" s="206">
        <v>42333.333333333336</v>
      </c>
      <c r="C8323" s="85">
        <v>5.26</v>
      </c>
    </row>
    <row r="8324" spans="2:3" x14ac:dyDescent="0.25">
      <c r="B8324" s="206">
        <v>42333.416666666664</v>
      </c>
      <c r="C8324" s="85">
        <v>5.26</v>
      </c>
    </row>
    <row r="8325" spans="2:3" x14ac:dyDescent="0.25">
      <c r="B8325" s="206">
        <v>42333.5</v>
      </c>
      <c r="C8325" s="85">
        <v>5.26</v>
      </c>
    </row>
    <row r="8326" spans="2:3" x14ac:dyDescent="0.25">
      <c r="B8326" s="206">
        <v>42333.583333333336</v>
      </c>
      <c r="C8326" s="85">
        <v>5.26</v>
      </c>
    </row>
    <row r="8327" spans="2:3" x14ac:dyDescent="0.25">
      <c r="B8327" s="206">
        <v>42333.666666666664</v>
      </c>
      <c r="C8327" s="85">
        <v>5.27</v>
      </c>
    </row>
    <row r="8328" spans="2:3" x14ac:dyDescent="0.25">
      <c r="B8328" s="206">
        <v>42333.75</v>
      </c>
      <c r="C8328" s="85">
        <v>5.26</v>
      </c>
    </row>
    <row r="8329" spans="2:3" x14ac:dyDescent="0.25">
      <c r="B8329" s="206">
        <v>42333.833333333336</v>
      </c>
      <c r="C8329" s="85">
        <v>5.26</v>
      </c>
    </row>
    <row r="8330" spans="2:3" x14ac:dyDescent="0.25">
      <c r="B8330" s="206">
        <v>42333.916666666664</v>
      </c>
      <c r="C8330" s="85">
        <v>5.26</v>
      </c>
    </row>
    <row r="8331" spans="2:3" x14ac:dyDescent="0.25">
      <c r="B8331" s="206">
        <v>42334</v>
      </c>
      <c r="C8331" s="85">
        <v>5.25</v>
      </c>
    </row>
    <row r="8332" spans="2:3" x14ac:dyDescent="0.25">
      <c r="B8332" s="206">
        <v>42334.083333333336</v>
      </c>
      <c r="C8332" s="85">
        <v>5.25</v>
      </c>
    </row>
    <row r="8333" spans="2:3" x14ac:dyDescent="0.25">
      <c r="B8333" s="206">
        <v>42334.166666666664</v>
      </c>
      <c r="C8333" s="85">
        <v>5.24</v>
      </c>
    </row>
    <row r="8334" spans="2:3" x14ac:dyDescent="0.25">
      <c r="B8334" s="206">
        <v>42334.25</v>
      </c>
      <c r="C8334" s="85">
        <v>5.24</v>
      </c>
    </row>
    <row r="8335" spans="2:3" x14ac:dyDescent="0.25">
      <c r="B8335" s="206">
        <v>42334.333333333336</v>
      </c>
      <c r="C8335" s="85">
        <v>5.23</v>
      </c>
    </row>
    <row r="8336" spans="2:3" x14ac:dyDescent="0.25">
      <c r="B8336" s="206">
        <v>42334.416666666664</v>
      </c>
      <c r="C8336" s="85">
        <v>5.21</v>
      </c>
    </row>
    <row r="8337" spans="2:3" x14ac:dyDescent="0.25">
      <c r="B8337" s="206">
        <v>42334.5</v>
      </c>
      <c r="C8337" s="85">
        <v>5.21</v>
      </c>
    </row>
    <row r="8338" spans="2:3" x14ac:dyDescent="0.25">
      <c r="B8338" s="206">
        <v>42334.583333333336</v>
      </c>
      <c r="C8338" s="85">
        <v>5.21</v>
      </c>
    </row>
    <row r="8339" spans="2:3" x14ac:dyDescent="0.25">
      <c r="B8339" s="206">
        <v>42334.666666666664</v>
      </c>
      <c r="C8339" s="85">
        <v>5.19</v>
      </c>
    </row>
    <row r="8340" spans="2:3" x14ac:dyDescent="0.25">
      <c r="B8340" s="206">
        <v>42334.75</v>
      </c>
      <c r="C8340" s="85">
        <v>5.18</v>
      </c>
    </row>
    <row r="8341" spans="2:3" x14ac:dyDescent="0.25">
      <c r="B8341" s="206">
        <v>42334.833333333336</v>
      </c>
      <c r="C8341" s="85">
        <v>5.19</v>
      </c>
    </row>
    <row r="8342" spans="2:3" x14ac:dyDescent="0.25">
      <c r="B8342" s="206">
        <v>42334.916666666664</v>
      </c>
      <c r="C8342" s="85">
        <v>5.2</v>
      </c>
    </row>
    <row r="8343" spans="2:3" x14ac:dyDescent="0.25">
      <c r="B8343" s="206">
        <v>42335</v>
      </c>
      <c r="C8343" s="85">
        <v>5.2</v>
      </c>
    </row>
    <row r="8344" spans="2:3" x14ac:dyDescent="0.25">
      <c r="B8344" s="206">
        <v>42335.083333333336</v>
      </c>
      <c r="C8344" s="85">
        <v>5.2</v>
      </c>
    </row>
    <row r="8345" spans="2:3" x14ac:dyDescent="0.25">
      <c r="B8345" s="206">
        <v>42335.166666666664</v>
      </c>
      <c r="C8345" s="85">
        <v>5.21</v>
      </c>
    </row>
    <row r="8346" spans="2:3" x14ac:dyDescent="0.25">
      <c r="B8346" s="206">
        <v>42335.25</v>
      </c>
      <c r="C8346" s="85">
        <v>5.22</v>
      </c>
    </row>
    <row r="8347" spans="2:3" x14ac:dyDescent="0.25">
      <c r="B8347" s="206">
        <v>42335.333333333336</v>
      </c>
      <c r="C8347" s="85">
        <v>5.22</v>
      </c>
    </row>
    <row r="8348" spans="2:3" x14ac:dyDescent="0.25">
      <c r="B8348" s="206">
        <v>42335.416666666664</v>
      </c>
      <c r="C8348" s="85">
        <v>5.23</v>
      </c>
    </row>
    <row r="8349" spans="2:3" x14ac:dyDescent="0.25">
      <c r="B8349" s="206">
        <v>42335.5</v>
      </c>
      <c r="C8349" s="85">
        <v>5.23</v>
      </c>
    </row>
    <row r="8350" spans="2:3" x14ac:dyDescent="0.25">
      <c r="B8350" s="206">
        <v>42335.583333333336</v>
      </c>
      <c r="C8350" s="85">
        <v>5.25</v>
      </c>
    </row>
    <row r="8351" spans="2:3" x14ac:dyDescent="0.25">
      <c r="B8351" s="206">
        <v>42335.666666666664</v>
      </c>
      <c r="C8351" s="85">
        <v>5.24</v>
      </c>
    </row>
    <row r="8352" spans="2:3" x14ac:dyDescent="0.25">
      <c r="B8352" s="206">
        <v>42335.75</v>
      </c>
      <c r="C8352" s="85">
        <v>5.22</v>
      </c>
    </row>
    <row r="8353" spans="2:3" x14ac:dyDescent="0.25">
      <c r="B8353" s="206">
        <v>42335.833333333336</v>
      </c>
      <c r="C8353" s="85">
        <v>5.22</v>
      </c>
    </row>
    <row r="8354" spans="2:3" x14ac:dyDescent="0.25">
      <c r="B8354" s="206">
        <v>42335.916666666664</v>
      </c>
      <c r="C8354" s="85">
        <v>5.22</v>
      </c>
    </row>
    <row r="8355" spans="2:3" x14ac:dyDescent="0.25">
      <c r="B8355" s="206">
        <v>42336</v>
      </c>
      <c r="C8355" s="85">
        <v>5.22</v>
      </c>
    </row>
    <row r="8356" spans="2:3" x14ac:dyDescent="0.25">
      <c r="B8356" s="206">
        <v>42336.083333333336</v>
      </c>
      <c r="C8356" s="85">
        <v>5.23</v>
      </c>
    </row>
    <row r="8357" spans="2:3" x14ac:dyDescent="0.25">
      <c r="B8357" s="206">
        <v>42336.166666666664</v>
      </c>
      <c r="C8357" s="85">
        <v>5.23</v>
      </c>
    </row>
    <row r="8358" spans="2:3" x14ac:dyDescent="0.25">
      <c r="B8358" s="206">
        <v>42336.25</v>
      </c>
      <c r="C8358" s="85">
        <v>5.23</v>
      </c>
    </row>
    <row r="8359" spans="2:3" x14ac:dyDescent="0.25">
      <c r="B8359" s="206">
        <v>42336.333333333336</v>
      </c>
      <c r="C8359" s="85">
        <v>5.31</v>
      </c>
    </row>
    <row r="8360" spans="2:3" x14ac:dyDescent="0.25">
      <c r="B8360" s="206">
        <v>42336.416666666664</v>
      </c>
      <c r="C8360" s="85">
        <v>5.24</v>
      </c>
    </row>
    <row r="8361" spans="2:3" x14ac:dyDescent="0.25">
      <c r="B8361" s="206">
        <v>42336.5</v>
      </c>
      <c r="C8361" s="85">
        <v>5.24</v>
      </c>
    </row>
    <row r="8362" spans="2:3" x14ac:dyDescent="0.25">
      <c r="B8362" s="206">
        <v>42336.583333333336</v>
      </c>
      <c r="C8362" s="85">
        <v>5.24</v>
      </c>
    </row>
    <row r="8363" spans="2:3" x14ac:dyDescent="0.25">
      <c r="B8363" s="206">
        <v>42336.666666666664</v>
      </c>
      <c r="C8363" s="85">
        <v>5.24</v>
      </c>
    </row>
    <row r="8364" spans="2:3" x14ac:dyDescent="0.25">
      <c r="B8364" s="206">
        <v>42336.75</v>
      </c>
      <c r="C8364" s="85">
        <v>5.24</v>
      </c>
    </row>
    <row r="8365" spans="2:3" x14ac:dyDescent="0.25">
      <c r="B8365" s="206">
        <v>42336.833333333336</v>
      </c>
      <c r="C8365" s="85">
        <v>5.24</v>
      </c>
    </row>
    <row r="8366" spans="2:3" x14ac:dyDescent="0.25">
      <c r="B8366" s="206">
        <v>42336.916666666664</v>
      </c>
      <c r="C8366" s="85">
        <v>5.24</v>
      </c>
    </row>
    <row r="8367" spans="2:3" x14ac:dyDescent="0.25">
      <c r="B8367" s="206">
        <v>42337</v>
      </c>
      <c r="C8367" s="85">
        <v>5.26</v>
      </c>
    </row>
    <row r="8368" spans="2:3" x14ac:dyDescent="0.25">
      <c r="B8368" s="206">
        <v>42337.083333333336</v>
      </c>
      <c r="C8368" s="85">
        <v>5.25</v>
      </c>
    </row>
    <row r="8369" spans="2:3" x14ac:dyDescent="0.25">
      <c r="B8369" s="206">
        <v>42337.166666666664</v>
      </c>
      <c r="C8369" s="85">
        <v>5.27</v>
      </c>
    </row>
    <row r="8370" spans="2:3" x14ac:dyDescent="0.25">
      <c r="B8370" s="206">
        <v>42337.25</v>
      </c>
      <c r="C8370" s="85">
        <v>5.29</v>
      </c>
    </row>
    <row r="8371" spans="2:3" x14ac:dyDescent="0.25">
      <c r="B8371" s="206">
        <v>42337.333333333336</v>
      </c>
      <c r="C8371" s="85">
        <v>5.29</v>
      </c>
    </row>
    <row r="8372" spans="2:3" x14ac:dyDescent="0.25">
      <c r="B8372" s="206">
        <v>42337.416666666664</v>
      </c>
      <c r="C8372" s="85">
        <v>5.29</v>
      </c>
    </row>
    <row r="8373" spans="2:3" x14ac:dyDescent="0.25">
      <c r="B8373" s="206">
        <v>42337.5</v>
      </c>
      <c r="C8373" s="85">
        <v>5.29</v>
      </c>
    </row>
    <row r="8374" spans="2:3" x14ac:dyDescent="0.25">
      <c r="B8374" s="206">
        <v>42337.583333333336</v>
      </c>
      <c r="C8374" s="85">
        <v>5.3</v>
      </c>
    </row>
    <row r="8375" spans="2:3" x14ac:dyDescent="0.25">
      <c r="B8375" s="206">
        <v>42337.666666666664</v>
      </c>
      <c r="C8375" s="85">
        <v>5.3</v>
      </c>
    </row>
    <row r="8376" spans="2:3" x14ac:dyDescent="0.25">
      <c r="B8376" s="206">
        <v>42337.75</v>
      </c>
      <c r="C8376" s="85">
        <v>5.3</v>
      </c>
    </row>
    <row r="8377" spans="2:3" x14ac:dyDescent="0.25">
      <c r="B8377" s="206">
        <v>42337.833333333336</v>
      </c>
      <c r="C8377" s="85">
        <v>5.29</v>
      </c>
    </row>
    <row r="8378" spans="2:3" x14ac:dyDescent="0.25">
      <c r="B8378" s="206">
        <v>42337.916666666664</v>
      </c>
      <c r="C8378" s="85">
        <v>5.28</v>
      </c>
    </row>
    <row r="8379" spans="2:3" x14ac:dyDescent="0.25">
      <c r="B8379" s="206">
        <v>42338</v>
      </c>
      <c r="C8379" s="85">
        <v>5.28</v>
      </c>
    </row>
    <row r="8380" spans="2:3" x14ac:dyDescent="0.25">
      <c r="B8380" s="206">
        <v>42338.083333333336</v>
      </c>
      <c r="C8380" s="85">
        <v>5.28</v>
      </c>
    </row>
    <row r="8381" spans="2:3" x14ac:dyDescent="0.25">
      <c r="B8381" s="206">
        <v>42338.166666666664</v>
      </c>
      <c r="C8381" s="85">
        <v>5.28</v>
      </c>
    </row>
    <row r="8382" spans="2:3" x14ac:dyDescent="0.25">
      <c r="B8382" s="206">
        <v>42338.25</v>
      </c>
      <c r="C8382" s="85">
        <v>5.28</v>
      </c>
    </row>
    <row r="8383" spans="2:3" x14ac:dyDescent="0.25">
      <c r="B8383" s="206">
        <v>42338.333333333336</v>
      </c>
      <c r="C8383" s="85">
        <v>5.27</v>
      </c>
    </row>
    <row r="8384" spans="2:3" x14ac:dyDescent="0.25">
      <c r="B8384" s="206">
        <v>42338.416666666664</v>
      </c>
      <c r="C8384" s="85">
        <v>5.31</v>
      </c>
    </row>
    <row r="8385" spans="2:3" x14ac:dyDescent="0.25">
      <c r="B8385" s="206">
        <v>42338.5</v>
      </c>
      <c r="C8385" s="85">
        <v>5.35</v>
      </c>
    </row>
    <row r="8386" spans="2:3" x14ac:dyDescent="0.25">
      <c r="B8386" s="206">
        <v>42338.583333333336</v>
      </c>
      <c r="C8386" s="85">
        <v>5.36</v>
      </c>
    </row>
    <row r="8387" spans="2:3" x14ac:dyDescent="0.25">
      <c r="B8387" s="206">
        <v>42338.666666666664</v>
      </c>
      <c r="C8387" s="85">
        <v>5.37</v>
      </c>
    </row>
    <row r="8388" spans="2:3" x14ac:dyDescent="0.25">
      <c r="B8388" s="206">
        <v>42338.75</v>
      </c>
      <c r="C8388" s="85">
        <v>5.35</v>
      </c>
    </row>
    <row r="8389" spans="2:3" x14ac:dyDescent="0.25">
      <c r="B8389" s="206">
        <v>42338.833333333336</v>
      </c>
      <c r="C8389" s="85">
        <v>5.34</v>
      </c>
    </row>
    <row r="8390" spans="2:3" x14ac:dyDescent="0.25">
      <c r="B8390" s="206">
        <v>42338.916666666664</v>
      </c>
      <c r="C8390" s="85">
        <v>5.34</v>
      </c>
    </row>
    <row r="8391" spans="2:3" x14ac:dyDescent="0.25">
      <c r="B8391" s="206">
        <v>42339</v>
      </c>
      <c r="C8391" s="85">
        <v>5.34</v>
      </c>
    </row>
    <row r="8392" spans="2:3" x14ac:dyDescent="0.25">
      <c r="B8392" s="206">
        <v>42339.083333333336</v>
      </c>
      <c r="C8392" s="85">
        <v>5.34</v>
      </c>
    </row>
    <row r="8393" spans="2:3" x14ac:dyDescent="0.25">
      <c r="B8393" s="206">
        <v>42339.166666666664</v>
      </c>
      <c r="C8393" s="85">
        <v>5.34</v>
      </c>
    </row>
    <row r="8394" spans="2:3" x14ac:dyDescent="0.25">
      <c r="B8394" s="206">
        <v>42339.25</v>
      </c>
      <c r="C8394" s="85">
        <v>5.35</v>
      </c>
    </row>
    <row r="8395" spans="2:3" x14ac:dyDescent="0.25">
      <c r="B8395" s="206">
        <v>42339.333333333336</v>
      </c>
      <c r="C8395" s="85">
        <v>5.35</v>
      </c>
    </row>
    <row r="8396" spans="2:3" x14ac:dyDescent="0.25">
      <c r="B8396" s="206">
        <v>42339.416666666664</v>
      </c>
      <c r="C8396" s="85">
        <v>5.36</v>
      </c>
    </row>
    <row r="8397" spans="2:3" x14ac:dyDescent="0.25">
      <c r="B8397" s="206">
        <v>42339.5</v>
      </c>
      <c r="C8397" s="85">
        <v>5.37</v>
      </c>
    </row>
    <row r="8398" spans="2:3" x14ac:dyDescent="0.25">
      <c r="B8398" s="206">
        <v>42339.583333333336</v>
      </c>
      <c r="C8398" s="85">
        <v>5.36</v>
      </c>
    </row>
    <row r="8399" spans="2:3" x14ac:dyDescent="0.25">
      <c r="B8399" s="206">
        <v>42339.666666666664</v>
      </c>
      <c r="C8399" s="85">
        <v>5.36</v>
      </c>
    </row>
    <row r="8400" spans="2:3" x14ac:dyDescent="0.25">
      <c r="B8400" s="206">
        <v>42339.75</v>
      </c>
      <c r="C8400" s="85">
        <v>5.34</v>
      </c>
    </row>
    <row r="8401" spans="2:3" x14ac:dyDescent="0.25">
      <c r="B8401" s="206">
        <v>42339.833333333336</v>
      </c>
      <c r="C8401" s="85">
        <v>5.33</v>
      </c>
    </row>
    <row r="8402" spans="2:3" x14ac:dyDescent="0.25">
      <c r="B8402" s="206">
        <v>42339.916666666664</v>
      </c>
      <c r="C8402" s="85">
        <v>5.33</v>
      </c>
    </row>
    <row r="8403" spans="2:3" x14ac:dyDescent="0.25">
      <c r="B8403" s="206">
        <v>42340</v>
      </c>
      <c r="C8403" s="85">
        <v>5.34</v>
      </c>
    </row>
    <row r="8404" spans="2:3" x14ac:dyDescent="0.25">
      <c r="B8404" s="206">
        <v>42340.083333333336</v>
      </c>
      <c r="C8404" s="85">
        <v>5.35</v>
      </c>
    </row>
    <row r="8405" spans="2:3" x14ac:dyDescent="0.25">
      <c r="B8405" s="206">
        <v>42340.166666666664</v>
      </c>
      <c r="C8405" s="85">
        <v>5.36</v>
      </c>
    </row>
    <row r="8406" spans="2:3" x14ac:dyDescent="0.25">
      <c r="B8406" s="206">
        <v>42340.25</v>
      </c>
      <c r="C8406" s="85">
        <v>5.37</v>
      </c>
    </row>
    <row r="8407" spans="2:3" x14ac:dyDescent="0.25">
      <c r="B8407" s="206">
        <v>42340.333333333336</v>
      </c>
      <c r="C8407" s="85">
        <v>5.36</v>
      </c>
    </row>
    <row r="8408" spans="2:3" x14ac:dyDescent="0.25">
      <c r="B8408" s="206">
        <v>42340.416666666664</v>
      </c>
      <c r="C8408" s="85">
        <v>5.36</v>
      </c>
    </row>
    <row r="8409" spans="2:3" x14ac:dyDescent="0.25">
      <c r="B8409" s="206">
        <v>42340.5</v>
      </c>
      <c r="C8409" s="85">
        <v>5.35</v>
      </c>
    </row>
    <row r="8410" spans="2:3" x14ac:dyDescent="0.25">
      <c r="B8410" s="206">
        <v>42340.583333333336</v>
      </c>
      <c r="C8410" s="85">
        <v>5.36</v>
      </c>
    </row>
    <row r="8411" spans="2:3" x14ac:dyDescent="0.25">
      <c r="B8411" s="206">
        <v>42340.666666666664</v>
      </c>
      <c r="C8411" s="85">
        <v>5.36</v>
      </c>
    </row>
    <row r="8412" spans="2:3" x14ac:dyDescent="0.25">
      <c r="B8412" s="206">
        <v>42340.75</v>
      </c>
      <c r="C8412" s="85">
        <v>5.36</v>
      </c>
    </row>
    <row r="8413" spans="2:3" x14ac:dyDescent="0.25">
      <c r="B8413" s="206">
        <v>42340.833333333336</v>
      </c>
      <c r="C8413" s="85">
        <v>5.35</v>
      </c>
    </row>
    <row r="8414" spans="2:3" x14ac:dyDescent="0.25">
      <c r="B8414" s="206">
        <v>42340.916666666664</v>
      </c>
      <c r="C8414" s="85">
        <v>5.35</v>
      </c>
    </row>
    <row r="8415" spans="2:3" x14ac:dyDescent="0.25">
      <c r="B8415" s="206">
        <v>42341</v>
      </c>
      <c r="C8415" s="85">
        <v>5.34</v>
      </c>
    </row>
    <row r="8416" spans="2:3" x14ac:dyDescent="0.25">
      <c r="B8416" s="206">
        <v>42341.083333333336</v>
      </c>
      <c r="C8416" s="85">
        <v>5.35</v>
      </c>
    </row>
    <row r="8417" spans="2:3" x14ac:dyDescent="0.25">
      <c r="B8417" s="206">
        <v>42341.166666666664</v>
      </c>
      <c r="C8417" s="85">
        <v>5.35</v>
      </c>
    </row>
    <row r="8418" spans="2:3" x14ac:dyDescent="0.25">
      <c r="B8418" s="206">
        <v>42341.25</v>
      </c>
      <c r="C8418" s="85">
        <v>5.34</v>
      </c>
    </row>
    <row r="8419" spans="2:3" x14ac:dyDescent="0.25">
      <c r="B8419" s="206">
        <v>42341.333333333336</v>
      </c>
      <c r="C8419" s="85">
        <v>5.34</v>
      </c>
    </row>
    <row r="8420" spans="2:3" x14ac:dyDescent="0.25">
      <c r="B8420" s="206">
        <v>42341.416666666664</v>
      </c>
      <c r="C8420" s="85">
        <v>5.34</v>
      </c>
    </row>
    <row r="8421" spans="2:3" x14ac:dyDescent="0.25">
      <c r="B8421" s="206">
        <v>42341.5</v>
      </c>
      <c r="C8421" s="85">
        <v>5.44</v>
      </c>
    </row>
    <row r="8422" spans="2:3" x14ac:dyDescent="0.25">
      <c r="B8422" s="206">
        <v>42341.583333333336</v>
      </c>
      <c r="C8422" s="85">
        <v>5.46</v>
      </c>
    </row>
    <row r="8423" spans="2:3" x14ac:dyDescent="0.25">
      <c r="B8423" s="206">
        <v>42341.666666666664</v>
      </c>
      <c r="C8423" s="85">
        <v>5.47</v>
      </c>
    </row>
    <row r="8424" spans="2:3" x14ac:dyDescent="0.25">
      <c r="B8424" s="206">
        <v>42341.75</v>
      </c>
      <c r="C8424" s="85">
        <v>5.49</v>
      </c>
    </row>
    <row r="8425" spans="2:3" x14ac:dyDescent="0.25">
      <c r="B8425" s="206">
        <v>42341.833333333336</v>
      </c>
      <c r="C8425" s="85">
        <v>5.5</v>
      </c>
    </row>
    <row r="8426" spans="2:3" x14ac:dyDescent="0.25">
      <c r="B8426" s="206">
        <v>42341.916666666664</v>
      </c>
      <c r="C8426" s="85">
        <v>5.5</v>
      </c>
    </row>
    <row r="8427" spans="2:3" x14ac:dyDescent="0.25">
      <c r="B8427" s="206">
        <v>42342</v>
      </c>
      <c r="C8427" s="85">
        <v>5.5</v>
      </c>
    </row>
    <row r="8428" spans="2:3" x14ac:dyDescent="0.25">
      <c r="B8428" s="206">
        <v>42342.083333333336</v>
      </c>
      <c r="C8428" s="85">
        <v>5.5</v>
      </c>
    </row>
    <row r="8429" spans="2:3" x14ac:dyDescent="0.25">
      <c r="B8429" s="206">
        <v>42342.166666666664</v>
      </c>
      <c r="C8429" s="85">
        <v>5.5</v>
      </c>
    </row>
    <row r="8430" spans="2:3" x14ac:dyDescent="0.25">
      <c r="B8430" s="206">
        <v>42342.25</v>
      </c>
      <c r="C8430" s="85">
        <v>5.51</v>
      </c>
    </row>
    <row r="8431" spans="2:3" x14ac:dyDescent="0.25">
      <c r="B8431" s="206">
        <v>42342.333333333336</v>
      </c>
      <c r="C8431" s="85">
        <v>5.51</v>
      </c>
    </row>
    <row r="8432" spans="2:3" x14ac:dyDescent="0.25">
      <c r="B8432" s="206">
        <v>42342.416666666664</v>
      </c>
      <c r="C8432" s="85">
        <v>5.49</v>
      </c>
    </row>
    <row r="8433" spans="2:3" x14ac:dyDescent="0.25">
      <c r="B8433" s="206">
        <v>42342.5</v>
      </c>
      <c r="C8433" s="85">
        <v>5.53</v>
      </c>
    </row>
    <row r="8434" spans="2:3" x14ac:dyDescent="0.25">
      <c r="B8434" s="206">
        <v>42342.583333333336</v>
      </c>
      <c r="C8434" s="85">
        <v>5.53</v>
      </c>
    </row>
    <row r="8435" spans="2:3" x14ac:dyDescent="0.25">
      <c r="B8435" s="206">
        <v>42342.666666666664</v>
      </c>
      <c r="C8435" s="85">
        <v>5.53</v>
      </c>
    </row>
    <row r="8436" spans="2:3" x14ac:dyDescent="0.25">
      <c r="B8436" s="206">
        <v>42342.75</v>
      </c>
      <c r="C8436" s="85">
        <v>5.53</v>
      </c>
    </row>
    <row r="8437" spans="2:3" x14ac:dyDescent="0.25">
      <c r="B8437" s="206">
        <v>42342.833333333336</v>
      </c>
      <c r="C8437" s="85">
        <v>5.52</v>
      </c>
    </row>
    <row r="8438" spans="2:3" x14ac:dyDescent="0.25">
      <c r="B8438" s="206">
        <v>42342.916666666664</v>
      </c>
      <c r="C8438" s="85">
        <v>5.52</v>
      </c>
    </row>
    <row r="8439" spans="2:3" x14ac:dyDescent="0.25">
      <c r="B8439" s="206">
        <v>42343</v>
      </c>
      <c r="C8439" s="85">
        <v>5.52</v>
      </c>
    </row>
    <row r="8440" spans="2:3" x14ac:dyDescent="0.25">
      <c r="B8440" s="206">
        <v>42343.083333333336</v>
      </c>
      <c r="C8440" s="85">
        <v>5.52</v>
      </c>
    </row>
    <row r="8441" spans="2:3" x14ac:dyDescent="0.25">
      <c r="B8441" s="206">
        <v>42343.166666666664</v>
      </c>
      <c r="C8441" s="85">
        <v>5.53</v>
      </c>
    </row>
    <row r="8442" spans="2:3" x14ac:dyDescent="0.25">
      <c r="B8442" s="206">
        <v>42343.25</v>
      </c>
      <c r="C8442" s="85">
        <v>5.54</v>
      </c>
    </row>
    <row r="8443" spans="2:3" x14ac:dyDescent="0.25">
      <c r="B8443" s="206">
        <v>42343.333333333336</v>
      </c>
      <c r="C8443" s="85">
        <v>5.54</v>
      </c>
    </row>
    <row r="8444" spans="2:3" x14ac:dyDescent="0.25">
      <c r="B8444" s="206">
        <v>42343.416666666664</v>
      </c>
      <c r="C8444" s="85">
        <v>5.55</v>
      </c>
    </row>
    <row r="8445" spans="2:3" x14ac:dyDescent="0.25">
      <c r="B8445" s="206">
        <v>42343.5</v>
      </c>
      <c r="C8445" s="85">
        <v>5.54</v>
      </c>
    </row>
    <row r="8446" spans="2:3" x14ac:dyDescent="0.25">
      <c r="B8446" s="206">
        <v>42343.583333333336</v>
      </c>
      <c r="C8446" s="85">
        <v>5.53</v>
      </c>
    </row>
    <row r="8447" spans="2:3" x14ac:dyDescent="0.25">
      <c r="B8447" s="206">
        <v>42343.666666666664</v>
      </c>
      <c r="C8447" s="85">
        <v>5.52</v>
      </c>
    </row>
    <row r="8448" spans="2:3" x14ac:dyDescent="0.25">
      <c r="B8448" s="206">
        <v>42343.75</v>
      </c>
      <c r="C8448" s="85">
        <v>5.51</v>
      </c>
    </row>
    <row r="8449" spans="2:3" x14ac:dyDescent="0.25">
      <c r="B8449" s="206">
        <v>42343.833333333336</v>
      </c>
      <c r="C8449" s="85">
        <v>5.5</v>
      </c>
    </row>
    <row r="8450" spans="2:3" x14ac:dyDescent="0.25">
      <c r="B8450" s="206">
        <v>42343.916666666664</v>
      </c>
      <c r="C8450" s="85">
        <v>5.5</v>
      </c>
    </row>
    <row r="8451" spans="2:3" x14ac:dyDescent="0.25">
      <c r="B8451" s="206">
        <v>42344</v>
      </c>
      <c r="C8451" s="85">
        <v>5.49</v>
      </c>
    </row>
    <row r="8452" spans="2:3" x14ac:dyDescent="0.25">
      <c r="B8452" s="206">
        <v>42344.083333333336</v>
      </c>
      <c r="C8452" s="85">
        <v>5.5</v>
      </c>
    </row>
    <row r="8453" spans="2:3" x14ac:dyDescent="0.25">
      <c r="B8453" s="206">
        <v>42344.166666666664</v>
      </c>
      <c r="C8453" s="85">
        <v>5.51</v>
      </c>
    </row>
    <row r="8454" spans="2:3" x14ac:dyDescent="0.25">
      <c r="B8454" s="206">
        <v>42344.25</v>
      </c>
      <c r="C8454" s="85">
        <v>5.51</v>
      </c>
    </row>
    <row r="8455" spans="2:3" x14ac:dyDescent="0.25">
      <c r="B8455" s="206">
        <v>42344.333333333336</v>
      </c>
      <c r="C8455" s="85">
        <v>5.52</v>
      </c>
    </row>
    <row r="8456" spans="2:3" x14ac:dyDescent="0.25">
      <c r="B8456" s="206">
        <v>42344.416666666664</v>
      </c>
      <c r="C8456" s="85">
        <v>5.53</v>
      </c>
    </row>
    <row r="8457" spans="2:3" x14ac:dyDescent="0.25">
      <c r="B8457" s="206">
        <v>42344.5</v>
      </c>
      <c r="C8457" s="85">
        <v>5.54</v>
      </c>
    </row>
    <row r="8458" spans="2:3" x14ac:dyDescent="0.25">
      <c r="B8458" s="206">
        <v>42344.583333333336</v>
      </c>
      <c r="C8458" s="85">
        <v>5.5</v>
      </c>
    </row>
    <row r="8459" spans="2:3" x14ac:dyDescent="0.25">
      <c r="B8459" s="206">
        <v>42344.666666666664</v>
      </c>
      <c r="C8459" s="85">
        <v>5.56</v>
      </c>
    </row>
    <row r="8460" spans="2:3" x14ac:dyDescent="0.25">
      <c r="B8460" s="206">
        <v>42344.75</v>
      </c>
      <c r="C8460" s="85">
        <v>5.61</v>
      </c>
    </row>
    <row r="8461" spans="2:3" x14ac:dyDescent="0.25">
      <c r="B8461" s="206">
        <v>42344.833333333336</v>
      </c>
      <c r="C8461" s="85">
        <v>5.63</v>
      </c>
    </row>
    <row r="8462" spans="2:3" x14ac:dyDescent="0.25">
      <c r="B8462" s="206">
        <v>42344.916666666664</v>
      </c>
      <c r="C8462" s="85">
        <v>5.63</v>
      </c>
    </row>
    <row r="8463" spans="2:3" x14ac:dyDescent="0.25">
      <c r="B8463" s="206">
        <v>42345</v>
      </c>
      <c r="C8463" s="85">
        <v>5.64</v>
      </c>
    </row>
    <row r="8464" spans="2:3" x14ac:dyDescent="0.25">
      <c r="B8464" s="206">
        <v>42345.083333333336</v>
      </c>
      <c r="C8464" s="85">
        <v>5.66</v>
      </c>
    </row>
    <row r="8465" spans="2:5" x14ac:dyDescent="0.25">
      <c r="B8465" s="206">
        <v>42345.166666666664</v>
      </c>
      <c r="C8465" s="85">
        <v>5.66</v>
      </c>
    </row>
    <row r="8466" spans="2:5" x14ac:dyDescent="0.25">
      <c r="B8466" s="206">
        <v>42345.25</v>
      </c>
      <c r="C8466" s="85">
        <v>5.67</v>
      </c>
      <c r="E8466" s="76">
        <v>5.67</v>
      </c>
    </row>
    <row r="8467" spans="2:5" x14ac:dyDescent="0.25">
      <c r="B8467" s="206">
        <v>42345.333333333336</v>
      </c>
      <c r="C8467" s="85">
        <v>5.67</v>
      </c>
    </row>
    <row r="8468" spans="2:5" x14ac:dyDescent="0.25">
      <c r="B8468" s="206">
        <v>42345.416666666664</v>
      </c>
      <c r="C8468" s="85">
        <v>5.67</v>
      </c>
    </row>
    <row r="8469" spans="2:5" x14ac:dyDescent="0.25">
      <c r="B8469" s="206">
        <v>42345.5</v>
      </c>
      <c r="C8469" s="85">
        <v>5.65</v>
      </c>
    </row>
    <row r="8470" spans="2:5" x14ac:dyDescent="0.25">
      <c r="B8470" s="206">
        <v>42345.583333333336</v>
      </c>
      <c r="C8470" s="85">
        <v>5.62</v>
      </c>
    </row>
    <row r="8471" spans="2:5" x14ac:dyDescent="0.25">
      <c r="B8471" s="206">
        <v>42345.666666666664</v>
      </c>
      <c r="C8471" s="85">
        <v>5.63</v>
      </c>
    </row>
    <row r="8472" spans="2:5" x14ac:dyDescent="0.25">
      <c r="B8472" s="206">
        <v>42345.75</v>
      </c>
      <c r="C8472" s="85">
        <v>5.64</v>
      </c>
    </row>
    <row r="8473" spans="2:5" x14ac:dyDescent="0.25">
      <c r="B8473" s="206">
        <v>42345.833333333336</v>
      </c>
      <c r="C8473" s="85">
        <v>5.65</v>
      </c>
    </row>
    <row r="8474" spans="2:5" x14ac:dyDescent="0.25">
      <c r="B8474" s="206">
        <v>42345.916666666664</v>
      </c>
      <c r="C8474" s="85">
        <v>5.64</v>
      </c>
    </row>
    <row r="8475" spans="2:5" x14ac:dyDescent="0.25">
      <c r="B8475" s="206">
        <v>42346</v>
      </c>
      <c r="C8475" s="85">
        <v>5.62</v>
      </c>
    </row>
    <row r="8476" spans="2:5" x14ac:dyDescent="0.25">
      <c r="B8476" s="206">
        <v>42346.083333333336</v>
      </c>
      <c r="C8476" s="85">
        <v>5.6</v>
      </c>
    </row>
    <row r="8477" spans="2:5" x14ac:dyDescent="0.25">
      <c r="B8477" s="206">
        <v>42346.166666666664</v>
      </c>
      <c r="C8477" s="85">
        <v>5.61</v>
      </c>
    </row>
    <row r="8478" spans="2:5" x14ac:dyDescent="0.25">
      <c r="B8478" s="206">
        <v>42346.25</v>
      </c>
      <c r="C8478" s="85">
        <v>5.62</v>
      </c>
    </row>
    <row r="8479" spans="2:5" x14ac:dyDescent="0.25">
      <c r="B8479" s="206">
        <v>42346.333333333336</v>
      </c>
      <c r="C8479" s="85">
        <v>5.63</v>
      </c>
    </row>
    <row r="8480" spans="2:5" x14ac:dyDescent="0.25">
      <c r="B8480" s="206">
        <v>42346.416666666664</v>
      </c>
      <c r="C8480" s="85">
        <v>5.63</v>
      </c>
    </row>
    <row r="8481" spans="2:3" x14ac:dyDescent="0.25">
      <c r="B8481" s="206">
        <v>42346.5</v>
      </c>
      <c r="C8481" s="85">
        <v>5.63</v>
      </c>
    </row>
    <row r="8482" spans="2:3" x14ac:dyDescent="0.25">
      <c r="B8482" s="206">
        <v>42346.583333333336</v>
      </c>
      <c r="C8482" s="85">
        <v>5.63</v>
      </c>
    </row>
    <row r="8483" spans="2:3" x14ac:dyDescent="0.25">
      <c r="B8483" s="206">
        <v>42346.666666666664</v>
      </c>
      <c r="C8483" s="85">
        <v>5.64</v>
      </c>
    </row>
    <row r="8484" spans="2:3" x14ac:dyDescent="0.25">
      <c r="B8484" s="206">
        <v>42346.75</v>
      </c>
      <c r="C8484" s="85">
        <v>5.64</v>
      </c>
    </row>
    <row r="8485" spans="2:3" x14ac:dyDescent="0.25">
      <c r="B8485" s="206">
        <v>42346.833333333336</v>
      </c>
      <c r="C8485" s="85">
        <v>5.63</v>
      </c>
    </row>
    <row r="8486" spans="2:3" x14ac:dyDescent="0.25">
      <c r="B8486" s="206">
        <v>42346.916666666664</v>
      </c>
      <c r="C8486" s="85">
        <v>5.63</v>
      </c>
    </row>
    <row r="8487" spans="2:3" x14ac:dyDescent="0.25">
      <c r="B8487" s="206">
        <v>42347</v>
      </c>
      <c r="C8487" s="85">
        <v>5.62</v>
      </c>
    </row>
    <row r="8488" spans="2:3" x14ac:dyDescent="0.25">
      <c r="B8488" s="206">
        <v>42347.083333333336</v>
      </c>
      <c r="C8488" s="85">
        <v>5.62</v>
      </c>
    </row>
    <row r="8489" spans="2:3" x14ac:dyDescent="0.25">
      <c r="B8489" s="206">
        <v>42347.166666666664</v>
      </c>
      <c r="C8489" s="85">
        <v>5.62</v>
      </c>
    </row>
    <row r="8490" spans="2:3" x14ac:dyDescent="0.25">
      <c r="B8490" s="206">
        <v>42347.25</v>
      </c>
      <c r="C8490" s="85">
        <v>5.63</v>
      </c>
    </row>
    <row r="8491" spans="2:3" x14ac:dyDescent="0.25">
      <c r="B8491" s="206">
        <v>42347.333333333336</v>
      </c>
      <c r="C8491" s="85">
        <v>5.63</v>
      </c>
    </row>
    <row r="8492" spans="2:3" x14ac:dyDescent="0.25">
      <c r="B8492" s="206">
        <v>42347.416666666664</v>
      </c>
      <c r="C8492" s="85">
        <v>5.62</v>
      </c>
    </row>
    <row r="8493" spans="2:3" x14ac:dyDescent="0.25">
      <c r="B8493" s="206">
        <v>42347.5</v>
      </c>
      <c r="C8493" s="85">
        <v>5.62</v>
      </c>
    </row>
    <row r="8494" spans="2:3" x14ac:dyDescent="0.25">
      <c r="B8494" s="206">
        <v>42347.583333333336</v>
      </c>
      <c r="C8494" s="85">
        <v>5.61</v>
      </c>
    </row>
    <row r="8495" spans="2:3" x14ac:dyDescent="0.25">
      <c r="B8495" s="206">
        <v>42347.666666666664</v>
      </c>
      <c r="C8495" s="85">
        <v>5.59</v>
      </c>
    </row>
    <row r="8496" spans="2:3" x14ac:dyDescent="0.25">
      <c r="B8496" s="206">
        <v>42347.75</v>
      </c>
      <c r="C8496" s="85">
        <v>5.58</v>
      </c>
    </row>
    <row r="8497" spans="2:4" x14ac:dyDescent="0.25">
      <c r="B8497" s="206">
        <v>42347.833333333336</v>
      </c>
      <c r="C8497" s="85">
        <v>5.56</v>
      </c>
    </row>
    <row r="8498" spans="2:4" x14ac:dyDescent="0.25">
      <c r="B8498" s="206">
        <v>42347.916666666664</v>
      </c>
      <c r="C8498" s="85">
        <v>5.55</v>
      </c>
    </row>
    <row r="8499" spans="2:4" x14ac:dyDescent="0.25">
      <c r="B8499" s="206">
        <v>42348</v>
      </c>
      <c r="C8499" s="85">
        <v>5.54</v>
      </c>
    </row>
    <row r="8500" spans="2:4" x14ac:dyDescent="0.25">
      <c r="B8500" s="206">
        <v>42348.083333333336</v>
      </c>
      <c r="C8500" s="85">
        <v>5.54</v>
      </c>
    </row>
    <row r="8501" spans="2:4" x14ac:dyDescent="0.25">
      <c r="B8501" s="206">
        <v>42348.166666666664</v>
      </c>
      <c r="C8501" s="85">
        <v>5.54</v>
      </c>
    </row>
    <row r="8502" spans="2:4" x14ac:dyDescent="0.25">
      <c r="B8502" s="206">
        <v>42348.25</v>
      </c>
      <c r="C8502" s="85">
        <v>5.53</v>
      </c>
    </row>
    <row r="8503" spans="2:4" x14ac:dyDescent="0.25">
      <c r="B8503" s="206">
        <v>42348.333333333336</v>
      </c>
      <c r="C8503" s="85">
        <v>5.53</v>
      </c>
    </row>
    <row r="8504" spans="2:4" x14ac:dyDescent="0.25">
      <c r="B8504" s="206">
        <v>42348.416666666664</v>
      </c>
      <c r="C8504" s="85">
        <v>5.52</v>
      </c>
    </row>
    <row r="8505" spans="2:4" x14ac:dyDescent="0.25">
      <c r="B8505" s="206">
        <v>42348.5</v>
      </c>
      <c r="C8505" s="85">
        <v>5.52</v>
      </c>
    </row>
    <row r="8506" spans="2:4" x14ac:dyDescent="0.25">
      <c r="B8506" s="206">
        <v>42348.583333333336</v>
      </c>
      <c r="C8506" s="85">
        <v>5.52</v>
      </c>
    </row>
    <row r="8507" spans="2:4" x14ac:dyDescent="0.25">
      <c r="B8507" s="206">
        <v>42348.666666666664</v>
      </c>
      <c r="C8507" s="85">
        <v>5.52</v>
      </c>
    </row>
    <row r="8508" spans="2:4" x14ac:dyDescent="0.25">
      <c r="B8508" s="206">
        <v>42348.75</v>
      </c>
      <c r="C8508" s="85">
        <v>5.51</v>
      </c>
    </row>
    <row r="8509" spans="2:4" x14ac:dyDescent="0.25">
      <c r="B8509" s="206">
        <v>42348.833333333336</v>
      </c>
      <c r="C8509" s="85">
        <v>5.51</v>
      </c>
    </row>
    <row r="8510" spans="2:4" x14ac:dyDescent="0.25">
      <c r="B8510" s="206">
        <v>42348.916666666664</v>
      </c>
      <c r="C8510" s="85">
        <v>5.51</v>
      </c>
    </row>
    <row r="8511" spans="2:4" x14ac:dyDescent="0.25">
      <c r="B8511" s="206">
        <v>42349</v>
      </c>
      <c r="C8511" s="85">
        <v>5.5</v>
      </c>
      <c r="D8511" s="76">
        <v>5.5</v>
      </c>
    </row>
    <row r="8512" spans="2:4" x14ac:dyDescent="0.25">
      <c r="B8512" s="206">
        <v>42349.083333333336</v>
      </c>
      <c r="C8512" s="85">
        <v>5.5</v>
      </c>
    </row>
    <row r="8513" spans="2:3" x14ac:dyDescent="0.25">
      <c r="B8513" s="206">
        <v>42349.166666666664</v>
      </c>
      <c r="C8513" s="85">
        <v>5.51</v>
      </c>
    </row>
    <row r="8514" spans="2:3" x14ac:dyDescent="0.25">
      <c r="B8514" s="206">
        <v>42349.25</v>
      </c>
      <c r="C8514" s="85">
        <v>5.51</v>
      </c>
    </row>
    <row r="8515" spans="2:3" x14ac:dyDescent="0.25">
      <c r="B8515" s="206">
        <v>42349.333333333336</v>
      </c>
      <c r="C8515" s="85">
        <v>5.52</v>
      </c>
    </row>
    <row r="8516" spans="2:3" x14ac:dyDescent="0.25">
      <c r="B8516" s="206">
        <v>42349.416666666664</v>
      </c>
      <c r="C8516" s="85">
        <v>5.52</v>
      </c>
    </row>
    <row r="8517" spans="2:3" x14ac:dyDescent="0.25">
      <c r="B8517" s="206">
        <v>42349.5</v>
      </c>
      <c r="C8517" s="85">
        <v>5.52</v>
      </c>
    </row>
    <row r="8518" spans="2:3" x14ac:dyDescent="0.25">
      <c r="B8518" s="206">
        <v>42349.583333333336</v>
      </c>
      <c r="C8518" s="85">
        <v>5.53</v>
      </c>
    </row>
    <row r="8519" spans="2:3" x14ac:dyDescent="0.25">
      <c r="B8519" s="206">
        <v>42349.666666666664</v>
      </c>
      <c r="C8519" s="85">
        <v>5.53</v>
      </c>
    </row>
    <row r="8520" spans="2:3" x14ac:dyDescent="0.25">
      <c r="B8520" s="206">
        <v>42349.75</v>
      </c>
      <c r="C8520" s="85">
        <v>5.53</v>
      </c>
    </row>
    <row r="8521" spans="2:3" x14ac:dyDescent="0.25">
      <c r="B8521" s="206">
        <v>42349.833333333336</v>
      </c>
      <c r="C8521" s="85">
        <v>5.54</v>
      </c>
    </row>
    <row r="8522" spans="2:3" x14ac:dyDescent="0.25">
      <c r="B8522" s="206">
        <v>42349.916666666664</v>
      </c>
      <c r="C8522" s="85">
        <v>5.54</v>
      </c>
    </row>
    <row r="8523" spans="2:3" x14ac:dyDescent="0.25">
      <c r="B8523" s="206">
        <v>42350</v>
      </c>
      <c r="C8523" s="85">
        <v>5.55</v>
      </c>
    </row>
    <row r="8524" spans="2:3" x14ac:dyDescent="0.25">
      <c r="B8524" s="206">
        <v>42350.083333333336</v>
      </c>
      <c r="C8524" s="85">
        <v>5.56</v>
      </c>
    </row>
    <row r="8525" spans="2:3" x14ac:dyDescent="0.25">
      <c r="B8525" s="206">
        <v>42350.166666666664</v>
      </c>
      <c r="C8525" s="85">
        <v>5.58</v>
      </c>
    </row>
    <row r="8526" spans="2:3" x14ac:dyDescent="0.25">
      <c r="B8526" s="206">
        <v>42350.25</v>
      </c>
      <c r="C8526" s="85">
        <v>5.59</v>
      </c>
    </row>
    <row r="8527" spans="2:3" x14ac:dyDescent="0.25">
      <c r="B8527" s="206">
        <v>42350.333333333336</v>
      </c>
      <c r="C8527" s="85">
        <v>5.6</v>
      </c>
    </row>
    <row r="8528" spans="2:3" x14ac:dyDescent="0.25">
      <c r="B8528" s="206">
        <v>42350.416666666664</v>
      </c>
      <c r="C8528" s="85">
        <v>5.63</v>
      </c>
    </row>
    <row r="8529" spans="2:5" x14ac:dyDescent="0.25">
      <c r="B8529" s="206">
        <v>42350.5</v>
      </c>
      <c r="C8529" s="85">
        <v>5.66</v>
      </c>
      <c r="E8529" s="76">
        <v>5.66</v>
      </c>
    </row>
    <row r="8530" spans="2:5" x14ac:dyDescent="0.25">
      <c r="B8530" s="206">
        <v>42350.583333333336</v>
      </c>
      <c r="C8530" s="85">
        <v>5.66</v>
      </c>
    </row>
    <row r="8531" spans="2:5" x14ac:dyDescent="0.25">
      <c r="B8531" s="206">
        <v>42350.666666666664</v>
      </c>
      <c r="C8531" s="85">
        <v>5.6</v>
      </c>
    </row>
    <row r="8532" spans="2:5" x14ac:dyDescent="0.25">
      <c r="B8532" s="206">
        <v>42350.75</v>
      </c>
      <c r="C8532" s="85">
        <v>5.53</v>
      </c>
    </row>
    <row r="8533" spans="2:5" x14ac:dyDescent="0.25">
      <c r="B8533" s="206">
        <v>42350.833333333336</v>
      </c>
      <c r="C8533" s="85">
        <v>5.51</v>
      </c>
      <c r="D8533" s="76">
        <v>5.51</v>
      </c>
    </row>
    <row r="8534" spans="2:5" x14ac:dyDescent="0.25">
      <c r="B8534" s="206">
        <v>42350.916666666664</v>
      </c>
      <c r="C8534" s="85">
        <v>5.55</v>
      </c>
    </row>
    <row r="8535" spans="2:5" x14ac:dyDescent="0.25">
      <c r="B8535" s="206">
        <v>42351</v>
      </c>
      <c r="C8535" s="85">
        <v>5.63</v>
      </c>
    </row>
    <row r="8536" spans="2:5" x14ac:dyDescent="0.25">
      <c r="B8536" s="206">
        <v>42351.083333333336</v>
      </c>
      <c r="C8536" s="85">
        <v>5.66</v>
      </c>
    </row>
    <row r="8537" spans="2:5" x14ac:dyDescent="0.25">
      <c r="B8537" s="206">
        <v>42351.166666666664</v>
      </c>
      <c r="C8537" s="85">
        <v>5.66</v>
      </c>
    </row>
    <row r="8538" spans="2:5" x14ac:dyDescent="0.25">
      <c r="B8538" s="206">
        <v>42351.25</v>
      </c>
      <c r="C8538" s="85">
        <v>5.68</v>
      </c>
    </row>
    <row r="8539" spans="2:5" x14ac:dyDescent="0.25">
      <c r="B8539" s="206">
        <v>42351.333333333336</v>
      </c>
      <c r="C8539" s="85">
        <v>5.72</v>
      </c>
    </row>
    <row r="8540" spans="2:5" x14ac:dyDescent="0.25">
      <c r="B8540" s="206">
        <v>42351.416666666664</v>
      </c>
      <c r="C8540" s="85">
        <v>5.73</v>
      </c>
      <c r="E8540" s="76">
        <v>5.73</v>
      </c>
    </row>
    <row r="8541" spans="2:5" x14ac:dyDescent="0.25">
      <c r="B8541" s="206">
        <v>42351.5</v>
      </c>
      <c r="C8541" s="85">
        <v>5.7</v>
      </c>
    </row>
    <row r="8542" spans="2:5" x14ac:dyDescent="0.25">
      <c r="B8542" s="206">
        <v>42351.583333333336</v>
      </c>
      <c r="C8542" s="85">
        <v>5.68</v>
      </c>
    </row>
    <row r="8543" spans="2:5" x14ac:dyDescent="0.25">
      <c r="B8543" s="206">
        <v>42351.666666666664</v>
      </c>
      <c r="C8543" s="85">
        <v>5.66</v>
      </c>
    </row>
    <row r="8544" spans="2:5" x14ac:dyDescent="0.25">
      <c r="B8544" s="206">
        <v>42351.75</v>
      </c>
      <c r="C8544" s="85">
        <v>5.66</v>
      </c>
    </row>
    <row r="8545" spans="2:3" x14ac:dyDescent="0.25">
      <c r="B8545" s="206">
        <v>42351.833333333336</v>
      </c>
      <c r="C8545" s="85">
        <v>5.66</v>
      </c>
    </row>
    <row r="8546" spans="2:3" x14ac:dyDescent="0.25">
      <c r="B8546" s="206">
        <v>42351.916666666664</v>
      </c>
      <c r="C8546" s="85">
        <v>5.65</v>
      </c>
    </row>
    <row r="8547" spans="2:3" x14ac:dyDescent="0.25">
      <c r="B8547" s="206">
        <v>42352</v>
      </c>
      <c r="C8547" s="85">
        <v>5.65</v>
      </c>
    </row>
    <row r="8548" spans="2:3" x14ac:dyDescent="0.25">
      <c r="B8548" s="206">
        <v>42352.083333333336</v>
      </c>
      <c r="C8548" s="85">
        <v>5.66</v>
      </c>
    </row>
    <row r="8549" spans="2:3" x14ac:dyDescent="0.25">
      <c r="B8549" s="206">
        <v>42352.166666666664</v>
      </c>
      <c r="C8549" s="85">
        <v>5.66</v>
      </c>
    </row>
    <row r="8550" spans="2:3" x14ac:dyDescent="0.25">
      <c r="B8550" s="206">
        <v>42352.25</v>
      </c>
      <c r="C8550" s="85">
        <v>5.67</v>
      </c>
    </row>
    <row r="8551" spans="2:3" x14ac:dyDescent="0.25">
      <c r="B8551" s="206">
        <v>42352.333333333336</v>
      </c>
      <c r="C8551" s="85">
        <v>5.68</v>
      </c>
    </row>
    <row r="8552" spans="2:3" x14ac:dyDescent="0.25">
      <c r="B8552" s="206">
        <v>42352.416666666664</v>
      </c>
      <c r="C8552" s="85">
        <v>5.68</v>
      </c>
    </row>
    <row r="8553" spans="2:3" x14ac:dyDescent="0.25">
      <c r="B8553" s="206">
        <v>42352.5</v>
      </c>
      <c r="C8553" s="85">
        <v>5.67</v>
      </c>
    </row>
    <row r="8554" spans="2:3" x14ac:dyDescent="0.25">
      <c r="B8554" s="206">
        <v>42352.583333333336</v>
      </c>
      <c r="C8554" s="85">
        <v>5.65</v>
      </c>
    </row>
    <row r="8555" spans="2:3" x14ac:dyDescent="0.25">
      <c r="B8555" s="206">
        <v>42352.666666666664</v>
      </c>
      <c r="C8555" s="85">
        <v>5.65</v>
      </c>
    </row>
    <row r="8556" spans="2:3" x14ac:dyDescent="0.25">
      <c r="B8556" s="206">
        <v>42352.75</v>
      </c>
      <c r="C8556" s="85">
        <v>5.65</v>
      </c>
    </row>
    <row r="8557" spans="2:3" x14ac:dyDescent="0.25">
      <c r="B8557" s="206">
        <v>42352.833333333336</v>
      </c>
      <c r="C8557" s="85">
        <v>5.66</v>
      </c>
    </row>
    <row r="8558" spans="2:3" x14ac:dyDescent="0.25">
      <c r="B8558" s="206">
        <v>42352.916666666664</v>
      </c>
      <c r="C8558" s="85">
        <v>5.66</v>
      </c>
    </row>
    <row r="8559" spans="2:3" x14ac:dyDescent="0.25">
      <c r="B8559" s="206">
        <v>42353</v>
      </c>
      <c r="C8559" s="85">
        <v>5.66</v>
      </c>
    </row>
    <row r="8560" spans="2:3" x14ac:dyDescent="0.25">
      <c r="B8560" s="206">
        <v>42353.083333333336</v>
      </c>
      <c r="C8560" s="85">
        <v>5.67</v>
      </c>
    </row>
    <row r="8561" spans="2:3" x14ac:dyDescent="0.25">
      <c r="B8561" s="206">
        <v>42353.166666666664</v>
      </c>
      <c r="C8561" s="85">
        <v>5.67</v>
      </c>
    </row>
    <row r="8562" spans="2:3" x14ac:dyDescent="0.25">
      <c r="B8562" s="206">
        <v>42353.25</v>
      </c>
      <c r="C8562" s="85">
        <v>5.68</v>
      </c>
    </row>
    <row r="8563" spans="2:3" x14ac:dyDescent="0.25">
      <c r="B8563" s="206">
        <v>42353.333333333336</v>
      </c>
      <c r="C8563" s="85">
        <v>5.68</v>
      </c>
    </row>
    <row r="8564" spans="2:3" x14ac:dyDescent="0.25">
      <c r="B8564" s="206">
        <v>42353.416666666664</v>
      </c>
      <c r="C8564" s="85">
        <v>5.68</v>
      </c>
    </row>
    <row r="8565" spans="2:3" x14ac:dyDescent="0.25">
      <c r="B8565" s="206">
        <v>42353.5</v>
      </c>
      <c r="C8565" s="85">
        <v>5.67</v>
      </c>
    </row>
    <row r="8566" spans="2:3" x14ac:dyDescent="0.25">
      <c r="B8566" s="206">
        <v>42353.583333333336</v>
      </c>
      <c r="C8566" s="85">
        <v>5.67</v>
      </c>
    </row>
    <row r="8567" spans="2:3" x14ac:dyDescent="0.25">
      <c r="B8567" s="206">
        <v>42353.666666666664</v>
      </c>
      <c r="C8567" s="85">
        <v>5.66</v>
      </c>
    </row>
    <row r="8568" spans="2:3" x14ac:dyDescent="0.25">
      <c r="B8568" s="206">
        <v>42353.75</v>
      </c>
      <c r="C8568" s="85">
        <v>5.65</v>
      </c>
    </row>
    <row r="8569" spans="2:3" x14ac:dyDescent="0.25">
      <c r="B8569" s="206">
        <v>42353.833333333336</v>
      </c>
      <c r="C8569" s="85">
        <v>5.66</v>
      </c>
    </row>
    <row r="8570" spans="2:3" x14ac:dyDescent="0.25">
      <c r="B8570" s="206">
        <v>42353.916666666664</v>
      </c>
      <c r="C8570" s="85">
        <v>5.65</v>
      </c>
    </row>
    <row r="8571" spans="2:3" x14ac:dyDescent="0.25">
      <c r="B8571" s="206">
        <v>42354</v>
      </c>
      <c r="C8571" s="85">
        <v>5.65</v>
      </c>
    </row>
    <row r="8572" spans="2:3" x14ac:dyDescent="0.25">
      <c r="B8572" s="206">
        <v>42354.083333333336</v>
      </c>
      <c r="C8572" s="85">
        <v>5.65</v>
      </c>
    </row>
    <row r="8573" spans="2:3" x14ac:dyDescent="0.25">
      <c r="B8573" s="206">
        <v>42354.166666666664</v>
      </c>
      <c r="C8573" s="85">
        <v>5.65</v>
      </c>
    </row>
    <row r="8574" spans="2:3" x14ac:dyDescent="0.25">
      <c r="B8574" s="206">
        <v>42354.25</v>
      </c>
      <c r="C8574" s="85">
        <v>5.66</v>
      </c>
    </row>
    <row r="8575" spans="2:3" x14ac:dyDescent="0.25">
      <c r="B8575" s="206">
        <v>42354.333333333336</v>
      </c>
      <c r="C8575" s="85">
        <v>5.66</v>
      </c>
    </row>
    <row r="8576" spans="2:3" x14ac:dyDescent="0.25">
      <c r="B8576" s="206">
        <v>42354.416666666664</v>
      </c>
      <c r="C8576" s="85">
        <v>5.66</v>
      </c>
    </row>
    <row r="8577" spans="2:3" x14ac:dyDescent="0.25">
      <c r="B8577" s="206">
        <v>42354.5</v>
      </c>
      <c r="C8577" s="85">
        <v>5.67</v>
      </c>
    </row>
    <row r="8578" spans="2:3" x14ac:dyDescent="0.25">
      <c r="B8578" s="206">
        <v>42354.583333333336</v>
      </c>
      <c r="C8578" s="85">
        <v>5.67</v>
      </c>
    </row>
    <row r="8579" spans="2:3" x14ac:dyDescent="0.25">
      <c r="B8579" s="206">
        <v>42354.666666666664</v>
      </c>
      <c r="C8579" s="85">
        <v>5.67</v>
      </c>
    </row>
    <row r="8580" spans="2:3" x14ac:dyDescent="0.25">
      <c r="B8580" s="206">
        <v>42354.75</v>
      </c>
      <c r="C8580" s="85">
        <v>5.67</v>
      </c>
    </row>
    <row r="8581" spans="2:3" x14ac:dyDescent="0.25">
      <c r="B8581" s="206">
        <v>42354.833333333336</v>
      </c>
      <c r="C8581" s="85">
        <v>5.67</v>
      </c>
    </row>
    <row r="8582" spans="2:3" x14ac:dyDescent="0.25">
      <c r="B8582" s="206">
        <v>42354.916666666664</v>
      </c>
      <c r="C8582" s="85">
        <v>5.67</v>
      </c>
    </row>
    <row r="8583" spans="2:3" x14ac:dyDescent="0.25">
      <c r="B8583" s="206">
        <v>42355</v>
      </c>
      <c r="C8583" s="85">
        <v>5.67</v>
      </c>
    </row>
    <row r="8584" spans="2:3" x14ac:dyDescent="0.25">
      <c r="B8584" s="206">
        <v>42355.083333333336</v>
      </c>
      <c r="C8584" s="85">
        <v>5.67</v>
      </c>
    </row>
    <row r="8585" spans="2:3" x14ac:dyDescent="0.25">
      <c r="B8585" s="206">
        <v>42355.166666666664</v>
      </c>
      <c r="C8585" s="85">
        <v>5.68</v>
      </c>
    </row>
    <row r="8586" spans="2:3" x14ac:dyDescent="0.25">
      <c r="B8586" s="206">
        <v>42355.25</v>
      </c>
      <c r="C8586" s="85">
        <v>5.68</v>
      </c>
    </row>
    <row r="8587" spans="2:3" x14ac:dyDescent="0.25">
      <c r="B8587" s="206">
        <v>42355.333333333336</v>
      </c>
      <c r="C8587" s="85">
        <v>5.68</v>
      </c>
    </row>
    <row r="8588" spans="2:3" x14ac:dyDescent="0.25">
      <c r="B8588" s="206">
        <v>42355.416666666664</v>
      </c>
      <c r="C8588" s="85">
        <v>5.68</v>
      </c>
    </row>
    <row r="8589" spans="2:3" x14ac:dyDescent="0.25">
      <c r="B8589" s="206">
        <v>42355.5</v>
      </c>
      <c r="C8589" s="85">
        <v>5.69</v>
      </c>
    </row>
    <row r="8590" spans="2:3" x14ac:dyDescent="0.25">
      <c r="B8590" s="206">
        <v>42355.583333333336</v>
      </c>
      <c r="C8590" s="85">
        <v>5.68</v>
      </c>
    </row>
    <row r="8591" spans="2:3" x14ac:dyDescent="0.25">
      <c r="B8591" s="206">
        <v>42355.666666666664</v>
      </c>
      <c r="C8591" s="85">
        <v>5.67</v>
      </c>
    </row>
    <row r="8592" spans="2:3" x14ac:dyDescent="0.25">
      <c r="B8592" s="206">
        <v>42355.75</v>
      </c>
      <c r="C8592" s="85">
        <v>5.65</v>
      </c>
    </row>
    <row r="8593" spans="2:5" x14ac:dyDescent="0.25">
      <c r="B8593" s="206">
        <v>42355.833333333336</v>
      </c>
      <c r="C8593" s="85">
        <v>5.65</v>
      </c>
    </row>
    <row r="8594" spans="2:5" x14ac:dyDescent="0.25">
      <c r="B8594" s="206">
        <v>42355.916666666664</v>
      </c>
      <c r="C8594" s="85">
        <v>5.65</v>
      </c>
    </row>
    <row r="8595" spans="2:5" x14ac:dyDescent="0.25">
      <c r="B8595" s="206">
        <v>42356</v>
      </c>
      <c r="C8595" s="85">
        <v>5.64</v>
      </c>
    </row>
    <row r="8596" spans="2:5" x14ac:dyDescent="0.25">
      <c r="B8596" s="206">
        <v>42356.083333333336</v>
      </c>
      <c r="C8596" s="85">
        <v>5.64</v>
      </c>
    </row>
    <row r="8597" spans="2:5" x14ac:dyDescent="0.25">
      <c r="B8597" s="206">
        <v>42356.166666666664</v>
      </c>
      <c r="C8597" s="85">
        <v>5.64</v>
      </c>
    </row>
    <row r="8598" spans="2:5" x14ac:dyDescent="0.25">
      <c r="B8598" s="206">
        <v>42356.25</v>
      </c>
      <c r="C8598" s="85">
        <v>5.65</v>
      </c>
    </row>
    <row r="8599" spans="2:5" x14ac:dyDescent="0.25">
      <c r="B8599" s="206">
        <v>42356.333333333336</v>
      </c>
      <c r="C8599" s="85">
        <v>5.65</v>
      </c>
    </row>
    <row r="8600" spans="2:5" x14ac:dyDescent="0.25">
      <c r="B8600" s="206">
        <v>42356.416666666664</v>
      </c>
      <c r="C8600" s="85">
        <v>5.64</v>
      </c>
    </row>
    <row r="8601" spans="2:5" x14ac:dyDescent="0.25">
      <c r="B8601" s="206">
        <v>42356.5</v>
      </c>
      <c r="C8601" s="85">
        <v>5.63</v>
      </c>
    </row>
    <row r="8602" spans="2:5" x14ac:dyDescent="0.25">
      <c r="B8602" s="206">
        <v>42356.583333333336</v>
      </c>
      <c r="C8602" s="85">
        <v>5.63</v>
      </c>
    </row>
    <row r="8603" spans="2:5" x14ac:dyDescent="0.25">
      <c r="B8603" s="206">
        <v>42356.666666666664</v>
      </c>
      <c r="C8603" s="85">
        <v>5.63</v>
      </c>
    </row>
    <row r="8604" spans="2:5" x14ac:dyDescent="0.25">
      <c r="B8604" s="206">
        <v>42356.75</v>
      </c>
      <c r="C8604" s="85">
        <v>5.61</v>
      </c>
    </row>
    <row r="8605" spans="2:5" x14ac:dyDescent="0.25">
      <c r="B8605" s="206">
        <v>42356.833333333336</v>
      </c>
      <c r="C8605" s="85">
        <v>5.61</v>
      </c>
    </row>
    <row r="8606" spans="2:5" x14ac:dyDescent="0.25">
      <c r="B8606" s="206">
        <v>42356.916666666664</v>
      </c>
      <c r="C8606" s="85">
        <v>5.55</v>
      </c>
    </row>
    <row r="8607" spans="2:5" x14ac:dyDescent="0.25">
      <c r="B8607" s="206">
        <v>42357</v>
      </c>
      <c r="C8607" s="85">
        <v>5.42</v>
      </c>
      <c r="D8607" s="76">
        <v>5.42</v>
      </c>
    </row>
    <row r="8608" spans="2:5" x14ac:dyDescent="0.25">
      <c r="B8608" s="206">
        <v>42357.083333333336</v>
      </c>
      <c r="C8608" s="85">
        <v>5.54</v>
      </c>
      <c r="E8608" s="76">
        <v>5.54</v>
      </c>
    </row>
    <row r="8609" spans="2:4" x14ac:dyDescent="0.25">
      <c r="B8609" s="206">
        <v>42357.166666666664</v>
      </c>
      <c r="C8609" s="85">
        <v>5.47</v>
      </c>
    </row>
    <row r="8610" spans="2:4" x14ac:dyDescent="0.25">
      <c r="B8610" s="206">
        <v>42357.25</v>
      </c>
      <c r="C8610" s="85">
        <v>5.45</v>
      </c>
    </row>
    <row r="8611" spans="2:4" x14ac:dyDescent="0.25">
      <c r="B8611" s="206">
        <v>42357.333333333336</v>
      </c>
      <c r="C8611" s="85">
        <v>5.43</v>
      </c>
    </row>
    <row r="8612" spans="2:4" x14ac:dyDescent="0.25">
      <c r="B8612" s="206">
        <v>42357.416666666664</v>
      </c>
      <c r="C8612" s="85">
        <v>5.41</v>
      </c>
    </row>
    <row r="8613" spans="2:4" x14ac:dyDescent="0.25">
      <c r="B8613" s="206">
        <v>42357.5</v>
      </c>
      <c r="C8613" s="85">
        <v>5.39</v>
      </c>
      <c r="D8613" s="76">
        <v>5.39</v>
      </c>
    </row>
    <row r="8614" spans="2:4" x14ac:dyDescent="0.25">
      <c r="B8614" s="206">
        <v>42357.583333333336</v>
      </c>
      <c r="C8614" s="85">
        <v>5.39</v>
      </c>
    </row>
    <row r="8615" spans="2:4" x14ac:dyDescent="0.25">
      <c r="B8615" s="206">
        <v>42357.666666666664</v>
      </c>
      <c r="C8615" s="85">
        <v>5.39</v>
      </c>
    </row>
    <row r="8616" spans="2:4" x14ac:dyDescent="0.25">
      <c r="B8616" s="206">
        <v>42357.75</v>
      </c>
      <c r="C8616" s="85">
        <v>5.39</v>
      </c>
    </row>
    <row r="8617" spans="2:4" x14ac:dyDescent="0.25">
      <c r="B8617" s="206">
        <v>42357.833333333336</v>
      </c>
      <c r="C8617" s="85">
        <v>5.39</v>
      </c>
    </row>
    <row r="8618" spans="2:4" x14ac:dyDescent="0.25">
      <c r="B8618" s="206">
        <v>42357.916666666664</v>
      </c>
      <c r="C8618" s="85">
        <v>5.39</v>
      </c>
    </row>
    <row r="8619" spans="2:4" x14ac:dyDescent="0.25">
      <c r="B8619" s="206">
        <v>42358</v>
      </c>
      <c r="C8619" s="85">
        <v>5.55</v>
      </c>
    </row>
    <row r="8620" spans="2:4" x14ac:dyDescent="0.25">
      <c r="B8620" s="206">
        <v>42358.083333333336</v>
      </c>
      <c r="C8620" s="85">
        <v>5.65</v>
      </c>
    </row>
    <row r="8621" spans="2:4" x14ac:dyDescent="0.25">
      <c r="B8621" s="206">
        <v>42358.166666666664</v>
      </c>
      <c r="C8621" s="85">
        <v>5.68</v>
      </c>
    </row>
    <row r="8622" spans="2:4" x14ac:dyDescent="0.25">
      <c r="B8622" s="206">
        <v>42358.25</v>
      </c>
      <c r="C8622" s="85">
        <v>5.69</v>
      </c>
    </row>
    <row r="8623" spans="2:4" x14ac:dyDescent="0.25">
      <c r="B8623" s="206">
        <v>42358.333333333336</v>
      </c>
      <c r="C8623" s="85">
        <v>5.71</v>
      </c>
    </row>
    <row r="8624" spans="2:4" x14ac:dyDescent="0.25">
      <c r="B8624" s="206">
        <v>42358.416666666664</v>
      </c>
      <c r="C8624" s="85">
        <v>5.72</v>
      </c>
    </row>
    <row r="8625" spans="2:3" x14ac:dyDescent="0.25">
      <c r="B8625" s="206">
        <v>42358.5</v>
      </c>
      <c r="C8625" s="85">
        <v>5.73</v>
      </c>
    </row>
    <row r="8626" spans="2:3" x14ac:dyDescent="0.25">
      <c r="B8626" s="206">
        <v>42358.583333333336</v>
      </c>
      <c r="C8626" s="85">
        <v>5.74</v>
      </c>
    </row>
    <row r="8627" spans="2:3" x14ac:dyDescent="0.25">
      <c r="B8627" s="206">
        <v>42358.666666666664</v>
      </c>
      <c r="C8627" s="85">
        <v>5.75</v>
      </c>
    </row>
    <row r="8628" spans="2:3" x14ac:dyDescent="0.25">
      <c r="B8628" s="206">
        <v>42358.75</v>
      </c>
      <c r="C8628" s="85">
        <v>5.76</v>
      </c>
    </row>
    <row r="8629" spans="2:3" x14ac:dyDescent="0.25">
      <c r="B8629" s="206">
        <v>42358.833333333336</v>
      </c>
      <c r="C8629" s="85">
        <v>5.76</v>
      </c>
    </row>
    <row r="8630" spans="2:3" x14ac:dyDescent="0.25">
      <c r="B8630" s="206">
        <v>42358.916666666664</v>
      </c>
      <c r="C8630" s="85">
        <v>5.77</v>
      </c>
    </row>
    <row r="8631" spans="2:3" x14ac:dyDescent="0.25">
      <c r="B8631" s="206">
        <v>42359</v>
      </c>
      <c r="C8631" s="85">
        <v>5.78</v>
      </c>
    </row>
    <row r="8632" spans="2:3" x14ac:dyDescent="0.25">
      <c r="B8632" s="206">
        <v>42359.083333333336</v>
      </c>
      <c r="C8632" s="85">
        <v>5.78</v>
      </c>
    </row>
    <row r="8633" spans="2:3" x14ac:dyDescent="0.25">
      <c r="B8633" s="206">
        <v>42359.166666666664</v>
      </c>
      <c r="C8633" s="85">
        <v>5.79</v>
      </c>
    </row>
    <row r="8634" spans="2:3" x14ac:dyDescent="0.25">
      <c r="B8634" s="206">
        <v>42359.25</v>
      </c>
      <c r="C8634" s="85">
        <v>5.8</v>
      </c>
    </row>
    <row r="8635" spans="2:3" x14ac:dyDescent="0.25">
      <c r="B8635" s="206">
        <v>42359.333333333336</v>
      </c>
      <c r="C8635" s="85">
        <v>5.8</v>
      </c>
    </row>
    <row r="8636" spans="2:3" x14ac:dyDescent="0.25">
      <c r="B8636" s="206">
        <v>42359.416666666664</v>
      </c>
      <c r="C8636" s="85">
        <v>5.81</v>
      </c>
    </row>
    <row r="8637" spans="2:3" x14ac:dyDescent="0.25">
      <c r="B8637" s="206">
        <v>42359.5</v>
      </c>
      <c r="C8637" s="85">
        <v>5.81</v>
      </c>
    </row>
    <row r="8638" spans="2:3" x14ac:dyDescent="0.25">
      <c r="B8638" s="206">
        <v>42359.583333333336</v>
      </c>
      <c r="C8638" s="85">
        <v>5.81</v>
      </c>
    </row>
    <row r="8639" spans="2:3" x14ac:dyDescent="0.25">
      <c r="B8639" s="206">
        <v>42359.666666666664</v>
      </c>
      <c r="C8639" s="85">
        <v>5.79</v>
      </c>
    </row>
    <row r="8640" spans="2:3" x14ac:dyDescent="0.25">
      <c r="B8640" s="206">
        <v>42359.75</v>
      </c>
      <c r="C8640" s="85">
        <v>5.8</v>
      </c>
    </row>
    <row r="8641" spans="2:3" x14ac:dyDescent="0.25">
      <c r="B8641" s="206">
        <v>42359.833333333336</v>
      </c>
      <c r="C8641" s="85">
        <v>5.81</v>
      </c>
    </row>
    <row r="8642" spans="2:3" x14ac:dyDescent="0.25">
      <c r="B8642" s="206">
        <v>42359.916666666664</v>
      </c>
      <c r="C8642" s="85">
        <v>5.78</v>
      </c>
    </row>
    <row r="8643" spans="2:3" x14ac:dyDescent="0.25">
      <c r="B8643" s="206">
        <v>42360</v>
      </c>
      <c r="C8643" s="85">
        <v>5.78</v>
      </c>
    </row>
    <row r="8644" spans="2:3" x14ac:dyDescent="0.25">
      <c r="B8644" s="206">
        <v>42360.083333333336</v>
      </c>
      <c r="C8644" s="85">
        <v>5.78</v>
      </c>
    </row>
    <row r="8645" spans="2:3" x14ac:dyDescent="0.25">
      <c r="B8645" s="206">
        <v>42360.166666666664</v>
      </c>
      <c r="C8645" s="85">
        <v>5.78</v>
      </c>
    </row>
    <row r="8646" spans="2:3" x14ac:dyDescent="0.25">
      <c r="B8646" s="206">
        <v>42360.25</v>
      </c>
      <c r="C8646" s="85">
        <v>5.78</v>
      </c>
    </row>
    <row r="8647" spans="2:3" x14ac:dyDescent="0.25">
      <c r="B8647" s="206">
        <v>42360.333333333336</v>
      </c>
      <c r="C8647" s="85">
        <v>5.79</v>
      </c>
    </row>
    <row r="8648" spans="2:3" x14ac:dyDescent="0.25">
      <c r="B8648" s="206">
        <v>42360.416666666664</v>
      </c>
      <c r="C8648" s="85">
        <v>5.8</v>
      </c>
    </row>
    <row r="8649" spans="2:3" x14ac:dyDescent="0.25">
      <c r="B8649" s="206">
        <v>42360.5</v>
      </c>
      <c r="C8649" s="85">
        <v>5.76</v>
      </c>
    </row>
    <row r="8650" spans="2:3" x14ac:dyDescent="0.25">
      <c r="B8650" s="206">
        <v>42360.583333333336</v>
      </c>
      <c r="C8650" s="85">
        <v>5.8</v>
      </c>
    </row>
    <row r="8651" spans="2:3" x14ac:dyDescent="0.25">
      <c r="B8651" s="206">
        <v>42360.666666666664</v>
      </c>
      <c r="C8651" s="85">
        <v>5.83</v>
      </c>
    </row>
    <row r="8652" spans="2:3" x14ac:dyDescent="0.25">
      <c r="B8652" s="206">
        <v>42360.75</v>
      </c>
      <c r="C8652" s="85">
        <v>5.83</v>
      </c>
    </row>
    <row r="8653" spans="2:3" x14ac:dyDescent="0.25">
      <c r="B8653" s="206">
        <v>42360.833333333336</v>
      </c>
      <c r="C8653" s="85">
        <v>5.83</v>
      </c>
    </row>
    <row r="8654" spans="2:3" x14ac:dyDescent="0.25">
      <c r="B8654" s="206">
        <v>42360.916666666664</v>
      </c>
      <c r="C8654" s="85">
        <v>5.84</v>
      </c>
    </row>
    <row r="8655" spans="2:3" x14ac:dyDescent="0.25">
      <c r="B8655" s="206">
        <v>42361</v>
      </c>
      <c r="C8655" s="85">
        <v>5.84</v>
      </c>
    </row>
    <row r="8656" spans="2:3" x14ac:dyDescent="0.25">
      <c r="B8656" s="206">
        <v>42361.083333333336</v>
      </c>
      <c r="C8656" s="85">
        <v>5.84</v>
      </c>
    </row>
    <row r="8657" spans="2:3" x14ac:dyDescent="0.25">
      <c r="B8657" s="206">
        <v>42361.166666666664</v>
      </c>
      <c r="C8657" s="85">
        <v>5.83</v>
      </c>
    </row>
    <row r="8658" spans="2:3" x14ac:dyDescent="0.25">
      <c r="B8658" s="206">
        <v>42361.25</v>
      </c>
      <c r="C8658" s="85">
        <v>5.85</v>
      </c>
    </row>
    <row r="8659" spans="2:3" x14ac:dyDescent="0.25">
      <c r="B8659" s="206">
        <v>42361.333333333336</v>
      </c>
      <c r="C8659" s="85">
        <v>5.86</v>
      </c>
    </row>
    <row r="8660" spans="2:3" x14ac:dyDescent="0.25">
      <c r="B8660" s="206">
        <v>42361.416666666664</v>
      </c>
      <c r="C8660" s="85">
        <v>5.87</v>
      </c>
    </row>
    <row r="8661" spans="2:3" x14ac:dyDescent="0.25">
      <c r="B8661" s="206">
        <v>42361.5</v>
      </c>
      <c r="C8661" s="85">
        <v>5.87</v>
      </c>
    </row>
    <row r="8662" spans="2:3" x14ac:dyDescent="0.25">
      <c r="B8662" s="206">
        <v>42361.583333333336</v>
      </c>
      <c r="C8662" s="85">
        <v>5.87</v>
      </c>
    </row>
    <row r="8663" spans="2:3" x14ac:dyDescent="0.25">
      <c r="B8663" s="206">
        <v>42361.666666666664</v>
      </c>
      <c r="C8663" s="85">
        <v>6.16</v>
      </c>
    </row>
    <row r="8664" spans="2:3" x14ac:dyDescent="0.25">
      <c r="B8664" s="206">
        <v>42361.75</v>
      </c>
      <c r="C8664" s="85">
        <v>6.26</v>
      </c>
    </row>
    <row r="8665" spans="2:3" x14ac:dyDescent="0.25">
      <c r="B8665" s="206">
        <v>42361.833333333336</v>
      </c>
      <c r="C8665" s="85">
        <v>6.27</v>
      </c>
    </row>
    <row r="8666" spans="2:3" x14ac:dyDescent="0.25">
      <c r="B8666" s="206">
        <v>42361.916666666664</v>
      </c>
      <c r="C8666" s="85">
        <v>6.27</v>
      </c>
    </row>
    <row r="8667" spans="2:3" x14ac:dyDescent="0.25">
      <c r="B8667" s="206">
        <v>42362</v>
      </c>
      <c r="C8667" s="85">
        <v>6.27</v>
      </c>
    </row>
    <row r="8668" spans="2:3" x14ac:dyDescent="0.25">
      <c r="B8668" s="206">
        <v>42362.083333333336</v>
      </c>
      <c r="C8668" s="85">
        <v>6.27</v>
      </c>
    </row>
    <row r="8669" spans="2:3" x14ac:dyDescent="0.25">
      <c r="B8669" s="206">
        <v>42362.166666666664</v>
      </c>
      <c r="C8669" s="85">
        <v>6.27</v>
      </c>
    </row>
    <row r="8670" spans="2:3" x14ac:dyDescent="0.25">
      <c r="B8670" s="206">
        <v>42362.25</v>
      </c>
      <c r="C8670" s="85">
        <v>6.27</v>
      </c>
    </row>
    <row r="8671" spans="2:3" x14ac:dyDescent="0.25">
      <c r="B8671" s="206">
        <v>42362.333333333336</v>
      </c>
      <c r="C8671" s="85">
        <v>6.3</v>
      </c>
    </row>
    <row r="8672" spans="2:3" x14ac:dyDescent="0.25">
      <c r="B8672" s="206">
        <v>42362.416666666664</v>
      </c>
      <c r="C8672" s="85">
        <v>6.3</v>
      </c>
    </row>
    <row r="8673" spans="2:5" x14ac:dyDescent="0.25">
      <c r="B8673" s="206">
        <v>42362.5</v>
      </c>
      <c r="C8673" s="85">
        <v>6.32</v>
      </c>
    </row>
    <row r="8674" spans="2:5" x14ac:dyDescent="0.25">
      <c r="B8674" s="206">
        <v>42362.583333333336</v>
      </c>
      <c r="C8674" s="85">
        <v>6.33</v>
      </c>
    </row>
    <row r="8675" spans="2:5" x14ac:dyDescent="0.25">
      <c r="B8675" s="206">
        <v>42362.666666666664</v>
      </c>
      <c r="C8675" s="85">
        <v>6.34</v>
      </c>
      <c r="E8675" s="76">
        <v>6.34</v>
      </c>
    </row>
    <row r="8676" spans="2:5" x14ac:dyDescent="0.25">
      <c r="B8676" s="206">
        <v>42362.75</v>
      </c>
      <c r="C8676" s="85">
        <v>6.34</v>
      </c>
    </row>
    <row r="8677" spans="2:5" x14ac:dyDescent="0.25">
      <c r="B8677" s="206">
        <v>42362.833333333336</v>
      </c>
      <c r="C8677" s="85">
        <v>6.34</v>
      </c>
    </row>
    <row r="8678" spans="2:5" x14ac:dyDescent="0.25">
      <c r="B8678" s="206">
        <v>42362.916666666664</v>
      </c>
      <c r="C8678" s="85">
        <v>6.31</v>
      </c>
    </row>
    <row r="8679" spans="2:5" x14ac:dyDescent="0.25">
      <c r="B8679" s="206">
        <v>42363</v>
      </c>
      <c r="C8679" s="85">
        <v>6.3</v>
      </c>
    </row>
    <row r="8680" spans="2:5" x14ac:dyDescent="0.25">
      <c r="B8680" s="206">
        <v>42363.083333333336</v>
      </c>
      <c r="C8680" s="85">
        <v>6.3</v>
      </c>
    </row>
    <row r="8681" spans="2:5" x14ac:dyDescent="0.25">
      <c r="B8681" s="206">
        <v>42363.166666666664</v>
      </c>
      <c r="C8681" s="85">
        <v>6.31</v>
      </c>
    </row>
    <row r="8682" spans="2:5" x14ac:dyDescent="0.25">
      <c r="B8682" s="206">
        <v>42363.25</v>
      </c>
      <c r="C8682" s="85">
        <v>6.31</v>
      </c>
    </row>
    <row r="8683" spans="2:5" x14ac:dyDescent="0.25">
      <c r="B8683" s="206">
        <v>42363.333333333336</v>
      </c>
      <c r="C8683" s="85">
        <v>6.32</v>
      </c>
    </row>
    <row r="8684" spans="2:5" x14ac:dyDescent="0.25">
      <c r="B8684" s="206">
        <v>42363.416666666664</v>
      </c>
      <c r="C8684" s="85">
        <v>6.33</v>
      </c>
    </row>
    <row r="8685" spans="2:5" x14ac:dyDescent="0.25">
      <c r="B8685" s="206">
        <v>42363.5</v>
      </c>
      <c r="C8685" s="85">
        <v>6.33</v>
      </c>
    </row>
    <row r="8686" spans="2:5" x14ac:dyDescent="0.25">
      <c r="B8686" s="206">
        <v>42363.583333333336</v>
      </c>
      <c r="C8686" s="85">
        <v>6.32</v>
      </c>
    </row>
    <row r="8687" spans="2:5" x14ac:dyDescent="0.25">
      <c r="B8687" s="206">
        <v>42363.666666666664</v>
      </c>
      <c r="C8687" s="85">
        <v>6.04</v>
      </c>
    </row>
    <row r="8688" spans="2:5" x14ac:dyDescent="0.25">
      <c r="B8688" s="206">
        <v>42363.75</v>
      </c>
      <c r="C8688" s="85">
        <v>5.97</v>
      </c>
    </row>
    <row r="8689" spans="2:5" x14ac:dyDescent="0.25">
      <c r="B8689" s="206">
        <v>42363.833333333336</v>
      </c>
      <c r="C8689" s="85">
        <v>5.94</v>
      </c>
    </row>
    <row r="8690" spans="2:5" x14ac:dyDescent="0.25">
      <c r="B8690" s="206">
        <v>42363.916666666664</v>
      </c>
      <c r="C8690" s="85">
        <v>5.92</v>
      </c>
    </row>
    <row r="8691" spans="2:5" x14ac:dyDescent="0.25">
      <c r="B8691" s="206">
        <v>42364</v>
      </c>
      <c r="C8691" s="85">
        <v>5.91</v>
      </c>
    </row>
    <row r="8692" spans="2:5" x14ac:dyDescent="0.25">
      <c r="B8692" s="206">
        <v>42364.083333333336</v>
      </c>
      <c r="C8692" s="85">
        <v>5.92</v>
      </c>
    </row>
    <row r="8693" spans="2:5" x14ac:dyDescent="0.25">
      <c r="B8693" s="206">
        <v>42364.166666666664</v>
      </c>
      <c r="C8693" s="85">
        <v>5.91</v>
      </c>
    </row>
    <row r="8694" spans="2:5" x14ac:dyDescent="0.25">
      <c r="B8694" s="206">
        <v>42364.25</v>
      </c>
      <c r="C8694" s="85">
        <v>5.91</v>
      </c>
    </row>
    <row r="8695" spans="2:5" x14ac:dyDescent="0.25">
      <c r="B8695" s="206">
        <v>42364.333333333336</v>
      </c>
      <c r="C8695" s="85">
        <v>5.91</v>
      </c>
    </row>
    <row r="8696" spans="2:5" x14ac:dyDescent="0.25">
      <c r="B8696" s="206">
        <v>42364.416666666664</v>
      </c>
      <c r="C8696" s="85">
        <v>5.9</v>
      </c>
      <c r="D8696" s="76">
        <v>5.9</v>
      </c>
    </row>
    <row r="8697" spans="2:5" x14ac:dyDescent="0.25">
      <c r="B8697" s="206">
        <v>42364.5</v>
      </c>
      <c r="C8697" s="85">
        <v>6.23</v>
      </c>
    </row>
    <row r="8698" spans="2:5" x14ac:dyDescent="0.25">
      <c r="B8698" s="206">
        <v>42364.583333333336</v>
      </c>
      <c r="C8698" s="85">
        <v>6.25</v>
      </c>
    </row>
    <row r="8699" spans="2:5" x14ac:dyDescent="0.25">
      <c r="B8699" s="206">
        <v>42364.666666666664</v>
      </c>
      <c r="C8699" s="85">
        <v>6.25</v>
      </c>
    </row>
    <row r="8700" spans="2:5" x14ac:dyDescent="0.25">
      <c r="B8700" s="206">
        <v>42364.75</v>
      </c>
      <c r="C8700" s="85">
        <v>6.27</v>
      </c>
      <c r="E8700" s="76">
        <v>6.27</v>
      </c>
    </row>
    <row r="8701" spans="2:5" x14ac:dyDescent="0.25">
      <c r="B8701" s="206">
        <v>42364.833333333336</v>
      </c>
      <c r="C8701" s="85">
        <v>6</v>
      </c>
    </row>
    <row r="8702" spans="2:5" x14ac:dyDescent="0.25">
      <c r="B8702" s="206">
        <v>42364.916666666664</v>
      </c>
      <c r="C8702" s="85">
        <v>5.94</v>
      </c>
    </row>
    <row r="8703" spans="2:5" x14ac:dyDescent="0.25">
      <c r="B8703" s="206">
        <v>42365</v>
      </c>
      <c r="C8703" s="85">
        <v>5.92</v>
      </c>
    </row>
    <row r="8704" spans="2:5" x14ac:dyDescent="0.25">
      <c r="B8704" s="206">
        <v>42365.083333333336</v>
      </c>
      <c r="C8704" s="85">
        <v>5.92</v>
      </c>
    </row>
    <row r="8705" spans="2:3" x14ac:dyDescent="0.25">
      <c r="B8705" s="206">
        <v>42365.166666666664</v>
      </c>
      <c r="C8705" s="85">
        <v>5.92</v>
      </c>
    </row>
    <row r="8706" spans="2:3" x14ac:dyDescent="0.25">
      <c r="B8706" s="206">
        <v>42365.25</v>
      </c>
      <c r="C8706" s="85">
        <v>5.92</v>
      </c>
    </row>
    <row r="8707" spans="2:3" x14ac:dyDescent="0.25">
      <c r="B8707" s="206">
        <v>42365.333333333336</v>
      </c>
      <c r="C8707" s="85">
        <v>5.91</v>
      </c>
    </row>
    <row r="8708" spans="2:3" x14ac:dyDescent="0.25">
      <c r="B8708" s="206">
        <v>42365.416666666664</v>
      </c>
      <c r="C8708" s="85">
        <v>5.9</v>
      </c>
    </row>
    <row r="8709" spans="2:3" x14ac:dyDescent="0.25">
      <c r="B8709" s="206">
        <v>42365.5</v>
      </c>
      <c r="C8709" s="85">
        <v>5.89</v>
      </c>
    </row>
    <row r="8710" spans="2:3" x14ac:dyDescent="0.25">
      <c r="B8710" s="206">
        <v>42365.583333333336</v>
      </c>
      <c r="C8710" s="85">
        <v>5.88</v>
      </c>
    </row>
    <row r="8711" spans="2:3" x14ac:dyDescent="0.25">
      <c r="B8711" s="206">
        <v>42365.666666666664</v>
      </c>
      <c r="C8711" s="85">
        <v>5.88</v>
      </c>
    </row>
    <row r="8712" spans="2:3" x14ac:dyDescent="0.25">
      <c r="B8712" s="206">
        <v>42365.75</v>
      </c>
      <c r="C8712" s="85">
        <v>5.88</v>
      </c>
    </row>
    <row r="8713" spans="2:3" x14ac:dyDescent="0.25">
      <c r="B8713" s="206">
        <v>42365.833333333336</v>
      </c>
      <c r="C8713" s="85">
        <v>5.87</v>
      </c>
    </row>
    <row r="8714" spans="2:3" x14ac:dyDescent="0.25">
      <c r="B8714" s="206">
        <v>42365.916666666664</v>
      </c>
      <c r="C8714" s="85">
        <v>5.87</v>
      </c>
    </row>
    <row r="8715" spans="2:3" x14ac:dyDescent="0.25">
      <c r="B8715" s="206">
        <v>42366</v>
      </c>
      <c r="C8715" s="85">
        <v>5.87</v>
      </c>
    </row>
    <row r="8716" spans="2:3" x14ac:dyDescent="0.25">
      <c r="B8716" s="206">
        <v>42366.083333333336</v>
      </c>
      <c r="C8716" s="85">
        <v>5.86</v>
      </c>
    </row>
    <row r="8717" spans="2:3" x14ac:dyDescent="0.25">
      <c r="B8717" s="206">
        <v>42366.166666666664</v>
      </c>
      <c r="C8717" s="85">
        <v>5.86</v>
      </c>
    </row>
    <row r="8718" spans="2:3" x14ac:dyDescent="0.25">
      <c r="B8718" s="206">
        <v>42366.25</v>
      </c>
      <c r="C8718" s="85">
        <v>5.86</v>
      </c>
    </row>
    <row r="8719" spans="2:3" x14ac:dyDescent="0.25">
      <c r="B8719" s="206">
        <v>42366.333333333336</v>
      </c>
      <c r="C8719" s="85">
        <v>5.86</v>
      </c>
    </row>
    <row r="8720" spans="2:3" x14ac:dyDescent="0.25">
      <c r="B8720" s="206">
        <v>42366.416666666664</v>
      </c>
      <c r="C8720" s="85">
        <v>5.86</v>
      </c>
    </row>
    <row r="8721" spans="2:4" x14ac:dyDescent="0.25">
      <c r="B8721" s="206">
        <v>42366.5</v>
      </c>
      <c r="C8721" s="85">
        <v>5.85</v>
      </c>
    </row>
    <row r="8722" spans="2:4" x14ac:dyDescent="0.25">
      <c r="B8722" s="206">
        <v>42366.583333333336</v>
      </c>
      <c r="C8722" s="85">
        <v>5.85</v>
      </c>
    </row>
    <row r="8723" spans="2:4" x14ac:dyDescent="0.25">
      <c r="B8723" s="206">
        <v>42366.666666666664</v>
      </c>
      <c r="C8723" s="85">
        <v>5.83</v>
      </c>
    </row>
    <row r="8724" spans="2:4" x14ac:dyDescent="0.25">
      <c r="B8724" s="206">
        <v>42366.75</v>
      </c>
      <c r="C8724" s="85">
        <v>5.82</v>
      </c>
    </row>
    <row r="8725" spans="2:4" x14ac:dyDescent="0.25">
      <c r="B8725" s="206">
        <v>42366.833333333336</v>
      </c>
      <c r="C8725" s="85">
        <v>5.81</v>
      </c>
    </row>
    <row r="8726" spans="2:4" x14ac:dyDescent="0.25">
      <c r="B8726" s="206">
        <v>42366.916666666664</v>
      </c>
      <c r="C8726" s="85">
        <v>5.8</v>
      </c>
      <c r="D8726" s="76">
        <v>5.8</v>
      </c>
    </row>
    <row r="8727" spans="2:4" x14ac:dyDescent="0.25">
      <c r="B8727" s="206">
        <v>42367</v>
      </c>
      <c r="C8727" s="85">
        <v>5.8</v>
      </c>
    </row>
    <row r="8728" spans="2:4" x14ac:dyDescent="0.25">
      <c r="B8728" s="206">
        <v>42367.083333333336</v>
      </c>
      <c r="C8728" s="85">
        <v>5.8</v>
      </c>
    </row>
    <row r="8729" spans="2:4" x14ac:dyDescent="0.25">
      <c r="B8729" s="206">
        <v>42367.166666666664</v>
      </c>
      <c r="C8729" s="85">
        <v>5.81</v>
      </c>
    </row>
    <row r="8730" spans="2:4" x14ac:dyDescent="0.25">
      <c r="B8730" s="206">
        <v>42367.25</v>
      </c>
      <c r="C8730" s="85">
        <v>5.82</v>
      </c>
    </row>
    <row r="8731" spans="2:4" x14ac:dyDescent="0.25">
      <c r="B8731" s="206">
        <v>42367.333333333336</v>
      </c>
      <c r="C8731" s="85">
        <v>5.83</v>
      </c>
    </row>
    <row r="8732" spans="2:4" x14ac:dyDescent="0.25">
      <c r="B8732" s="206">
        <v>42367.416666666664</v>
      </c>
      <c r="C8732" s="85">
        <v>6.02</v>
      </c>
    </row>
    <row r="8733" spans="2:4" x14ac:dyDescent="0.25">
      <c r="B8733" s="206">
        <v>42367.5</v>
      </c>
      <c r="C8733" s="85">
        <v>6.03</v>
      </c>
    </row>
    <row r="8734" spans="2:4" x14ac:dyDescent="0.25">
      <c r="B8734" s="206">
        <v>42367.583333333336</v>
      </c>
      <c r="C8734" s="85">
        <v>6.09</v>
      </c>
    </row>
    <row r="8735" spans="2:4" x14ac:dyDescent="0.25">
      <c r="B8735" s="206">
        <v>42367.666666666664</v>
      </c>
      <c r="C8735" s="85">
        <v>6.27</v>
      </c>
    </row>
    <row r="8736" spans="2:4" x14ac:dyDescent="0.25">
      <c r="B8736" s="206">
        <v>42367.75</v>
      </c>
      <c r="C8736" s="85">
        <v>6.34</v>
      </c>
    </row>
    <row r="8737" spans="2:5" x14ac:dyDescent="0.25">
      <c r="B8737" s="206">
        <v>42367.833333333336</v>
      </c>
      <c r="C8737" s="85">
        <v>6.35</v>
      </c>
    </row>
    <row r="8738" spans="2:5" x14ac:dyDescent="0.25">
      <c r="B8738" s="206">
        <v>42367.916666666664</v>
      </c>
      <c r="C8738" s="85">
        <v>6.36</v>
      </c>
    </row>
    <row r="8739" spans="2:5" x14ac:dyDescent="0.25">
      <c r="B8739" s="206">
        <v>42368</v>
      </c>
      <c r="C8739" s="85">
        <v>6.38</v>
      </c>
    </row>
    <row r="8740" spans="2:5" x14ac:dyDescent="0.25">
      <c r="B8740" s="206">
        <v>42368.083333333336</v>
      </c>
      <c r="C8740" s="85">
        <v>6.38</v>
      </c>
    </row>
    <row r="8741" spans="2:5" x14ac:dyDescent="0.25">
      <c r="B8741" s="206">
        <v>42368.166666666664</v>
      </c>
      <c r="C8741" s="85">
        <v>6.39</v>
      </c>
    </row>
    <row r="8742" spans="2:5" x14ac:dyDescent="0.25">
      <c r="B8742" s="206">
        <v>42368.25</v>
      </c>
      <c r="C8742" s="85">
        <v>6.4</v>
      </c>
      <c r="E8742" s="76">
        <v>6.4</v>
      </c>
    </row>
    <row r="8743" spans="2:5" x14ac:dyDescent="0.25">
      <c r="B8743" s="206">
        <v>42368.333333333336</v>
      </c>
      <c r="C8743" s="85">
        <v>6.39</v>
      </c>
    </row>
    <row r="8744" spans="2:5" x14ac:dyDescent="0.25">
      <c r="B8744" s="206">
        <v>42368.416666666664</v>
      </c>
      <c r="C8744" s="85">
        <v>6.37</v>
      </c>
    </row>
    <row r="8745" spans="2:5" x14ac:dyDescent="0.25">
      <c r="B8745" s="206">
        <v>42368.5</v>
      </c>
      <c r="C8745" s="85">
        <v>6.34</v>
      </c>
    </row>
    <row r="8746" spans="2:5" x14ac:dyDescent="0.25">
      <c r="B8746" s="206">
        <v>42368.583333333336</v>
      </c>
      <c r="C8746" s="85">
        <v>6.33</v>
      </c>
    </row>
    <row r="8747" spans="2:5" x14ac:dyDescent="0.25">
      <c r="B8747" s="206">
        <v>42368.666666666664</v>
      </c>
      <c r="C8747" s="85">
        <v>6.33</v>
      </c>
    </row>
    <row r="8748" spans="2:5" x14ac:dyDescent="0.25">
      <c r="B8748" s="206">
        <v>42368.75</v>
      </c>
      <c r="C8748" s="85">
        <v>6.33</v>
      </c>
    </row>
    <row r="8749" spans="2:5" x14ac:dyDescent="0.25">
      <c r="B8749" s="206">
        <v>42368.833333333336</v>
      </c>
      <c r="C8749" s="85">
        <v>6.34</v>
      </c>
    </row>
    <row r="8750" spans="2:5" x14ac:dyDescent="0.25">
      <c r="B8750" s="206">
        <v>42368.916666666664</v>
      </c>
      <c r="C8750" s="85">
        <v>6.33</v>
      </c>
    </row>
    <row r="8751" spans="2:5" x14ac:dyDescent="0.25">
      <c r="B8751" s="206">
        <v>42369</v>
      </c>
      <c r="C8751" s="85">
        <v>6.33</v>
      </c>
    </row>
    <row r="8752" spans="2:5" x14ac:dyDescent="0.25">
      <c r="B8752" s="206">
        <v>42369.083333333336</v>
      </c>
      <c r="C8752" s="85">
        <v>6.32</v>
      </c>
    </row>
    <row r="8753" spans="2:3" x14ac:dyDescent="0.25">
      <c r="B8753" s="206">
        <v>42369.166666666664</v>
      </c>
      <c r="C8753" s="85">
        <v>6.31</v>
      </c>
    </row>
    <row r="8754" spans="2:3" x14ac:dyDescent="0.25">
      <c r="B8754" s="206">
        <v>42369.25</v>
      </c>
      <c r="C8754" s="85">
        <v>6.29</v>
      </c>
    </row>
    <row r="8755" spans="2:3" x14ac:dyDescent="0.25">
      <c r="B8755" s="206">
        <v>42369.333333333336</v>
      </c>
      <c r="C8755" s="85">
        <v>6.28</v>
      </c>
    </row>
    <row r="8756" spans="2:3" x14ac:dyDescent="0.25">
      <c r="B8756" s="206">
        <v>42369.416666666664</v>
      </c>
      <c r="C8756" s="85">
        <v>6.28</v>
      </c>
    </row>
    <row r="8757" spans="2:3" x14ac:dyDescent="0.25">
      <c r="B8757" s="206">
        <v>42369.5</v>
      </c>
      <c r="C8757" s="85">
        <v>6.28</v>
      </c>
    </row>
    <row r="8758" spans="2:3" x14ac:dyDescent="0.25">
      <c r="B8758" s="206">
        <v>42369.583333333336</v>
      </c>
      <c r="C8758" s="85">
        <v>6.28</v>
      </c>
    </row>
    <row r="8759" spans="2:3" x14ac:dyDescent="0.25">
      <c r="B8759" s="206">
        <v>42369.666666666664</v>
      </c>
      <c r="C8759" s="85">
        <v>6.28</v>
      </c>
    </row>
    <row r="8760" spans="2:3" x14ac:dyDescent="0.25">
      <c r="B8760" s="206">
        <v>42369.75</v>
      </c>
      <c r="C8760" s="85">
        <v>6.29</v>
      </c>
    </row>
    <row r="8761" spans="2:3" x14ac:dyDescent="0.25">
      <c r="B8761" s="206">
        <v>42369.833333333336</v>
      </c>
      <c r="C8761" s="85">
        <v>6.26</v>
      </c>
    </row>
    <row r="8762" spans="2:3" x14ac:dyDescent="0.25">
      <c r="B8762" s="206">
        <v>42369.916666666664</v>
      </c>
      <c r="C8762" s="85">
        <v>6.26</v>
      </c>
    </row>
    <row r="8763" spans="2:3" x14ac:dyDescent="0.25">
      <c r="B8763" s="206">
        <v>42370</v>
      </c>
      <c r="C8763" s="85">
        <v>6.26</v>
      </c>
    </row>
    <row r="8764" spans="2:3" x14ac:dyDescent="0.25">
      <c r="B8764" s="206">
        <v>42370.083333333336</v>
      </c>
      <c r="C8764" s="85">
        <v>6.26</v>
      </c>
    </row>
    <row r="8765" spans="2:3" x14ac:dyDescent="0.25">
      <c r="B8765" s="206">
        <v>42370.166666666664</v>
      </c>
      <c r="C8765" s="85">
        <v>6.26</v>
      </c>
    </row>
    <row r="8766" spans="2:3" x14ac:dyDescent="0.25">
      <c r="B8766" s="206">
        <v>42370.25</v>
      </c>
      <c r="C8766" s="85">
        <v>6.26</v>
      </c>
    </row>
    <row r="8767" spans="2:3" x14ac:dyDescent="0.25">
      <c r="B8767" s="206">
        <v>42370.333333333336</v>
      </c>
      <c r="C8767" s="85">
        <v>6.27</v>
      </c>
    </row>
    <row r="8768" spans="2:3" x14ac:dyDescent="0.25">
      <c r="B8768" s="206">
        <v>42370.416666666664</v>
      </c>
      <c r="C8768" s="85">
        <v>6.27</v>
      </c>
    </row>
    <row r="8769" spans="2:3" x14ac:dyDescent="0.25">
      <c r="B8769" s="206">
        <v>42370.5</v>
      </c>
      <c r="C8769" s="85">
        <v>6.27</v>
      </c>
    </row>
    <row r="8770" spans="2:3" x14ac:dyDescent="0.25">
      <c r="B8770" s="206">
        <v>42370.583333333336</v>
      </c>
      <c r="C8770" s="85">
        <v>6.27</v>
      </c>
    </row>
    <row r="8771" spans="2:3" x14ac:dyDescent="0.25">
      <c r="B8771" s="206">
        <v>42370.666666666664</v>
      </c>
      <c r="C8771" s="85">
        <v>6.27</v>
      </c>
    </row>
    <row r="8772" spans="2:3" x14ac:dyDescent="0.25">
      <c r="B8772" s="206">
        <v>42370.75</v>
      </c>
      <c r="C8772" s="85">
        <v>6.26</v>
      </c>
    </row>
    <row r="8773" spans="2:3" x14ac:dyDescent="0.25">
      <c r="B8773" s="206">
        <v>42370.833333333336</v>
      </c>
      <c r="C8773" s="85">
        <v>6.25</v>
      </c>
    </row>
    <row r="8774" spans="2:3" x14ac:dyDescent="0.25">
      <c r="B8774" s="206">
        <v>42370.916666666664</v>
      </c>
      <c r="C8774" s="85">
        <v>6.24</v>
      </c>
    </row>
    <row r="8775" spans="2:3" x14ac:dyDescent="0.25">
      <c r="B8775" s="206">
        <v>42371</v>
      </c>
      <c r="C8775" s="85">
        <v>6.24</v>
      </c>
    </row>
    <row r="8776" spans="2:3" x14ac:dyDescent="0.25">
      <c r="B8776" s="206">
        <v>42371.083333333336</v>
      </c>
      <c r="C8776" s="85">
        <v>6.23</v>
      </c>
    </row>
    <row r="8777" spans="2:3" x14ac:dyDescent="0.25">
      <c r="B8777" s="206">
        <v>42371.166666666664</v>
      </c>
      <c r="C8777" s="85">
        <v>6.24</v>
      </c>
    </row>
    <row r="8778" spans="2:3" x14ac:dyDescent="0.25">
      <c r="B8778" s="206">
        <v>42371.25</v>
      </c>
      <c r="C8778" s="85">
        <v>6.24</v>
      </c>
    </row>
    <row r="8779" spans="2:3" x14ac:dyDescent="0.25">
      <c r="B8779" s="206">
        <v>42371.333333333336</v>
      </c>
      <c r="C8779" s="85">
        <v>6.25</v>
      </c>
    </row>
    <row r="8780" spans="2:3" x14ac:dyDescent="0.25">
      <c r="B8780" s="206">
        <v>42371.416666666664</v>
      </c>
      <c r="C8780" s="85">
        <v>6.25</v>
      </c>
    </row>
    <row r="8781" spans="2:3" x14ac:dyDescent="0.25">
      <c r="B8781" s="206">
        <v>42371.5</v>
      </c>
      <c r="C8781" s="85">
        <v>6.25</v>
      </c>
    </row>
    <row r="8782" spans="2:3" x14ac:dyDescent="0.25">
      <c r="B8782" s="206">
        <v>42371.583333333336</v>
      </c>
      <c r="C8782" s="85">
        <v>6.25</v>
      </c>
    </row>
    <row r="8783" spans="2:3" x14ac:dyDescent="0.25">
      <c r="B8783" s="206">
        <v>42371.666666666664</v>
      </c>
      <c r="C8783" s="85">
        <v>6.24</v>
      </c>
    </row>
    <row r="8784" spans="2:3" x14ac:dyDescent="0.25">
      <c r="B8784" s="206">
        <v>42371.75</v>
      </c>
      <c r="C8784" s="85">
        <v>6.24</v>
      </c>
    </row>
    <row r="8785" spans="2:3" x14ac:dyDescent="0.25">
      <c r="B8785" s="206">
        <v>42371.833333333336</v>
      </c>
      <c r="C8785" s="85">
        <v>6.24</v>
      </c>
    </row>
    <row r="8786" spans="2:3" x14ac:dyDescent="0.25">
      <c r="B8786" s="206">
        <v>42371.916666666664</v>
      </c>
      <c r="C8786" s="85">
        <v>6.23</v>
      </c>
    </row>
    <row r="8787" spans="2:3" x14ac:dyDescent="0.25">
      <c r="B8787" s="206">
        <v>42372</v>
      </c>
      <c r="C8787" s="85">
        <v>6.23</v>
      </c>
    </row>
    <row r="8788" spans="2:3" x14ac:dyDescent="0.25">
      <c r="B8788" s="206">
        <v>42372.083333333336</v>
      </c>
      <c r="C8788" s="85">
        <v>6.23</v>
      </c>
    </row>
    <row r="8789" spans="2:3" x14ac:dyDescent="0.25">
      <c r="B8789" s="206">
        <v>42372.166666666664</v>
      </c>
      <c r="C8789" s="85">
        <v>6.23</v>
      </c>
    </row>
    <row r="8790" spans="2:3" x14ac:dyDescent="0.25">
      <c r="B8790" s="206">
        <v>42372.25</v>
      </c>
      <c r="C8790" s="85">
        <v>6.23</v>
      </c>
    </row>
    <row r="8791" spans="2:3" x14ac:dyDescent="0.25">
      <c r="B8791" s="206">
        <v>42372.333333333336</v>
      </c>
      <c r="C8791" s="85">
        <v>6.23</v>
      </c>
    </row>
    <row r="8792" spans="2:3" x14ac:dyDescent="0.25">
      <c r="B8792" s="206">
        <v>42372.416666666664</v>
      </c>
      <c r="C8792" s="85">
        <v>6.23</v>
      </c>
    </row>
    <row r="8793" spans="2:3" x14ac:dyDescent="0.25">
      <c r="B8793" s="206">
        <v>42372.5</v>
      </c>
      <c r="C8793" s="85">
        <v>6.23</v>
      </c>
    </row>
    <row r="8794" spans="2:3" x14ac:dyDescent="0.25">
      <c r="B8794" s="206">
        <v>42372.583333333336</v>
      </c>
      <c r="C8794" s="85">
        <v>6.23</v>
      </c>
    </row>
    <row r="8795" spans="2:3" x14ac:dyDescent="0.25">
      <c r="B8795" s="206">
        <v>42372.666666666664</v>
      </c>
      <c r="C8795" s="85">
        <v>6.23</v>
      </c>
    </row>
    <row r="8796" spans="2:3" x14ac:dyDescent="0.25">
      <c r="B8796" s="206">
        <v>42372.75</v>
      </c>
      <c r="C8796" s="85">
        <v>6.23</v>
      </c>
    </row>
    <row r="8797" spans="2:3" x14ac:dyDescent="0.25">
      <c r="B8797" s="206">
        <v>42372.833333333336</v>
      </c>
      <c r="C8797" s="85">
        <v>6.23</v>
      </c>
    </row>
    <row r="8798" spans="2:3" x14ac:dyDescent="0.25">
      <c r="B8798" s="206">
        <v>42372.916666666664</v>
      </c>
      <c r="C8798" s="85">
        <v>6.23</v>
      </c>
    </row>
    <row r="8799" spans="2:3" x14ac:dyDescent="0.25">
      <c r="B8799" s="206">
        <v>42373</v>
      </c>
      <c r="C8799" s="85">
        <v>6.23</v>
      </c>
    </row>
    <row r="8800" spans="2:3" x14ac:dyDescent="0.25">
      <c r="B8800" s="206">
        <v>42373.083333333336</v>
      </c>
      <c r="C8800" s="85">
        <v>6.23</v>
      </c>
    </row>
    <row r="8801" spans="2:3" x14ac:dyDescent="0.25">
      <c r="B8801" s="206">
        <v>42373.166666666664</v>
      </c>
      <c r="C8801" s="85">
        <v>6.24</v>
      </c>
    </row>
    <row r="8802" spans="2:3" x14ac:dyDescent="0.25">
      <c r="B8802" s="206">
        <v>42373.25</v>
      </c>
      <c r="C8802" s="85">
        <v>6.25</v>
      </c>
    </row>
    <row r="8803" spans="2:3" x14ac:dyDescent="0.25">
      <c r="B8803" s="206">
        <v>42373.333333333336</v>
      </c>
      <c r="C8803" s="85">
        <v>6.25</v>
      </c>
    </row>
    <row r="8804" spans="2:3" x14ac:dyDescent="0.25">
      <c r="B8804" s="206">
        <v>42373.416666666664</v>
      </c>
      <c r="C8804" s="85">
        <v>6.24</v>
      </c>
    </row>
    <row r="8805" spans="2:3" x14ac:dyDescent="0.25">
      <c r="B8805" s="206">
        <v>42373.5</v>
      </c>
      <c r="C8805" s="85">
        <v>6.24</v>
      </c>
    </row>
    <row r="8806" spans="2:3" x14ac:dyDescent="0.25">
      <c r="B8806" s="206">
        <v>42373.583333333336</v>
      </c>
      <c r="C8806" s="85">
        <v>6.24</v>
      </c>
    </row>
    <row r="8807" spans="2:3" x14ac:dyDescent="0.25">
      <c r="B8807" s="206">
        <v>42373.666666666664</v>
      </c>
      <c r="C8807" s="85">
        <v>6.24</v>
      </c>
    </row>
    <row r="8808" spans="2:3" x14ac:dyDescent="0.25">
      <c r="B8808" s="206">
        <v>42373.75</v>
      </c>
      <c r="C8808" s="85">
        <v>6.24</v>
      </c>
    </row>
    <row r="8809" spans="2:3" x14ac:dyDescent="0.25">
      <c r="B8809" s="206">
        <v>42373.833333333336</v>
      </c>
      <c r="C8809" s="85">
        <v>6.23</v>
      </c>
    </row>
    <row r="8810" spans="2:3" x14ac:dyDescent="0.25">
      <c r="B8810" s="206">
        <v>42373.916666666664</v>
      </c>
      <c r="C8810" s="85">
        <v>6.23</v>
      </c>
    </row>
    <row r="8811" spans="2:3" x14ac:dyDescent="0.25">
      <c r="B8811" s="206">
        <v>42374</v>
      </c>
      <c r="C8811" s="85">
        <v>6.21</v>
      </c>
    </row>
    <row r="8812" spans="2:3" x14ac:dyDescent="0.25">
      <c r="B8812" s="206">
        <v>42374.083333333336</v>
      </c>
      <c r="C8812" s="85">
        <v>6.21</v>
      </c>
    </row>
    <row r="8813" spans="2:3" x14ac:dyDescent="0.25">
      <c r="B8813" s="206">
        <v>42374.166666666664</v>
      </c>
      <c r="C8813" s="85">
        <v>6.21</v>
      </c>
    </row>
    <row r="8814" spans="2:3" x14ac:dyDescent="0.25">
      <c r="B8814" s="206">
        <v>42374.25</v>
      </c>
      <c r="C8814" s="85">
        <v>6.21</v>
      </c>
    </row>
    <row r="8815" spans="2:3" x14ac:dyDescent="0.25">
      <c r="B8815" s="206">
        <v>42374.333333333336</v>
      </c>
      <c r="C8815" s="85">
        <v>6.23</v>
      </c>
    </row>
    <row r="8816" spans="2:3" x14ac:dyDescent="0.25">
      <c r="B8816" s="206">
        <v>42374.416666666664</v>
      </c>
      <c r="C8816" s="85">
        <v>6.23</v>
      </c>
    </row>
    <row r="8817" spans="2:3" x14ac:dyDescent="0.25">
      <c r="B8817" s="206">
        <v>42374.5</v>
      </c>
      <c r="C8817" s="85">
        <v>6.22</v>
      </c>
    </row>
    <row r="8818" spans="2:3" x14ac:dyDescent="0.25">
      <c r="B8818" s="206">
        <v>42374.583333333336</v>
      </c>
      <c r="C8818" s="85">
        <v>6.22</v>
      </c>
    </row>
    <row r="8819" spans="2:3" x14ac:dyDescent="0.25">
      <c r="B8819" s="206">
        <v>42374.666666666664</v>
      </c>
      <c r="C8819" s="85">
        <v>6.22</v>
      </c>
    </row>
    <row r="8820" spans="2:3" x14ac:dyDescent="0.25">
      <c r="B8820" s="206">
        <v>42374.75</v>
      </c>
      <c r="C8820" s="85">
        <v>6.22</v>
      </c>
    </row>
    <row r="8821" spans="2:3" x14ac:dyDescent="0.25">
      <c r="B8821" s="206">
        <v>42374.833333333336</v>
      </c>
      <c r="C8821" s="85">
        <v>6.22</v>
      </c>
    </row>
    <row r="8822" spans="2:3" x14ac:dyDescent="0.25">
      <c r="B8822" s="206">
        <v>42374.916666666664</v>
      </c>
      <c r="C8822" s="85">
        <v>6.22</v>
      </c>
    </row>
    <row r="8823" spans="2:3" x14ac:dyDescent="0.25">
      <c r="B8823" s="206">
        <v>42375</v>
      </c>
      <c r="C8823" s="85">
        <v>6.22</v>
      </c>
    </row>
    <row r="8824" spans="2:3" x14ac:dyDescent="0.25">
      <c r="B8824" s="206">
        <v>42375.083333333336</v>
      </c>
      <c r="C8824" s="85">
        <v>6.22</v>
      </c>
    </row>
    <row r="8825" spans="2:3" x14ac:dyDescent="0.25">
      <c r="B8825" s="206">
        <v>42375.166666666664</v>
      </c>
      <c r="C8825" s="85">
        <v>6.22</v>
      </c>
    </row>
    <row r="8826" spans="2:3" x14ac:dyDescent="0.25">
      <c r="B8826" s="206">
        <v>42375.25</v>
      </c>
      <c r="C8826" s="85">
        <v>6.22</v>
      </c>
    </row>
    <row r="8827" spans="2:3" x14ac:dyDescent="0.25">
      <c r="B8827" s="206">
        <v>42375.333333333336</v>
      </c>
      <c r="C8827" s="85">
        <v>6.23</v>
      </c>
    </row>
    <row r="8828" spans="2:3" x14ac:dyDescent="0.25">
      <c r="B8828" s="206">
        <v>42375.416666666664</v>
      </c>
      <c r="C8828" s="85">
        <v>6.23</v>
      </c>
    </row>
    <row r="8829" spans="2:3" x14ac:dyDescent="0.25">
      <c r="B8829" s="206">
        <v>42375.5</v>
      </c>
      <c r="C8829" s="85">
        <v>6.23</v>
      </c>
    </row>
    <row r="8830" spans="2:3" x14ac:dyDescent="0.25">
      <c r="B8830" s="206">
        <v>42375.583333333336</v>
      </c>
      <c r="C8830" s="85">
        <v>6.23</v>
      </c>
    </row>
    <row r="8831" spans="2:3" x14ac:dyDescent="0.25">
      <c r="B8831" s="206">
        <v>42375.666666666664</v>
      </c>
      <c r="C8831" s="85">
        <v>6.23</v>
      </c>
    </row>
    <row r="8832" spans="2:3" x14ac:dyDescent="0.25">
      <c r="B8832" s="206">
        <v>42375.75</v>
      </c>
      <c r="C8832" s="85">
        <v>6.22</v>
      </c>
    </row>
    <row r="8833" spans="2:3" x14ac:dyDescent="0.25">
      <c r="B8833" s="206">
        <v>42375.833333333336</v>
      </c>
      <c r="C8833" s="85">
        <v>6.22</v>
      </c>
    </row>
    <row r="8834" spans="2:3" x14ac:dyDescent="0.25">
      <c r="B8834" s="206">
        <v>42375.916666666664</v>
      </c>
      <c r="C8834" s="85">
        <v>6.22</v>
      </c>
    </row>
    <row r="8835" spans="2:3" x14ac:dyDescent="0.25">
      <c r="B8835" s="206">
        <v>42376</v>
      </c>
      <c r="C8835" s="85">
        <v>6.22</v>
      </c>
    </row>
    <row r="8836" spans="2:3" x14ac:dyDescent="0.25">
      <c r="B8836" s="206">
        <v>42376.083333333336</v>
      </c>
      <c r="C8836" s="85">
        <v>6.22</v>
      </c>
    </row>
    <row r="8837" spans="2:3" x14ac:dyDescent="0.25">
      <c r="B8837" s="206">
        <v>42376.166666666664</v>
      </c>
      <c r="C8837" s="85">
        <v>6.21</v>
      </c>
    </row>
    <row r="8838" spans="2:3" x14ac:dyDescent="0.25">
      <c r="B8838" s="206">
        <v>42376.25</v>
      </c>
      <c r="C8838" s="85">
        <v>6.21</v>
      </c>
    </row>
    <row r="8839" spans="2:3" x14ac:dyDescent="0.25">
      <c r="B8839" s="206">
        <v>42376.333333333336</v>
      </c>
      <c r="C8839" s="85">
        <v>6.21</v>
      </c>
    </row>
    <row r="8840" spans="2:3" x14ac:dyDescent="0.25">
      <c r="B8840" s="206">
        <v>42376.416666666664</v>
      </c>
      <c r="C8840" s="85">
        <v>6.21</v>
      </c>
    </row>
    <row r="8841" spans="2:3" x14ac:dyDescent="0.25">
      <c r="B8841" s="206">
        <v>42376.5</v>
      </c>
      <c r="C8841" s="85">
        <v>6.19</v>
      </c>
    </row>
    <row r="8842" spans="2:3" x14ac:dyDescent="0.25">
      <c r="B8842" s="206">
        <v>42376.583333333336</v>
      </c>
      <c r="C8842" s="85">
        <v>6.19</v>
      </c>
    </row>
    <row r="8843" spans="2:3" x14ac:dyDescent="0.25">
      <c r="B8843" s="206">
        <v>42376.666666666664</v>
      </c>
      <c r="C8843" s="85">
        <v>6.19</v>
      </c>
    </row>
    <row r="8844" spans="2:3" x14ac:dyDescent="0.25">
      <c r="B8844" s="206">
        <v>42376.75</v>
      </c>
      <c r="C8844" s="85">
        <v>6.18</v>
      </c>
    </row>
    <row r="8845" spans="2:3" x14ac:dyDescent="0.25">
      <c r="B8845" s="206">
        <v>42376.833333333336</v>
      </c>
      <c r="C8845" s="85">
        <v>6.17</v>
      </c>
    </row>
    <row r="8846" spans="2:3" x14ac:dyDescent="0.25">
      <c r="B8846" s="206">
        <v>42376.916666666664</v>
      </c>
      <c r="C8846" s="85">
        <v>6.16</v>
      </c>
    </row>
    <row r="8847" spans="2:3" x14ac:dyDescent="0.25">
      <c r="B8847" s="206">
        <v>42377</v>
      </c>
      <c r="C8847" s="85">
        <v>6.16</v>
      </c>
    </row>
    <row r="8848" spans="2:3" x14ac:dyDescent="0.25">
      <c r="B8848" s="206">
        <v>42377.083333333336</v>
      </c>
      <c r="C8848" s="85">
        <v>6.16</v>
      </c>
    </row>
    <row r="8849" spans="2:4" x14ac:dyDescent="0.25">
      <c r="B8849" s="206">
        <v>42377.166666666664</v>
      </c>
      <c r="C8849" s="85">
        <v>6.16</v>
      </c>
    </row>
    <row r="8850" spans="2:4" x14ac:dyDescent="0.25">
      <c r="B8850" s="206">
        <v>42377.25</v>
      </c>
      <c r="C8850" s="85">
        <v>6.15</v>
      </c>
    </row>
    <row r="8851" spans="2:4" x14ac:dyDescent="0.25">
      <c r="B8851" s="206">
        <v>42377.333333333336</v>
      </c>
      <c r="C8851" s="85">
        <v>6.14</v>
      </c>
    </row>
    <row r="8852" spans="2:4" x14ac:dyDescent="0.25">
      <c r="B8852" s="206">
        <v>42377.416666666664</v>
      </c>
      <c r="C8852" s="85">
        <v>6.14</v>
      </c>
    </row>
    <row r="8853" spans="2:4" x14ac:dyDescent="0.25">
      <c r="B8853" s="206">
        <v>42377.5</v>
      </c>
      <c r="C8853" s="85">
        <v>6.14</v>
      </c>
    </row>
    <row r="8854" spans="2:4" x14ac:dyDescent="0.25">
      <c r="B8854" s="206">
        <v>42377.583333333336</v>
      </c>
      <c r="C8854" s="85">
        <v>6.14</v>
      </c>
    </row>
    <row r="8855" spans="2:4" x14ac:dyDescent="0.25">
      <c r="B8855" s="206">
        <v>42377.666666666664</v>
      </c>
      <c r="C8855" s="85">
        <v>6.14</v>
      </c>
    </row>
    <row r="8856" spans="2:4" x14ac:dyDescent="0.25">
      <c r="B8856" s="206">
        <v>42377.75</v>
      </c>
      <c r="C8856" s="85">
        <v>6.14</v>
      </c>
    </row>
    <row r="8857" spans="2:4" x14ac:dyDescent="0.25">
      <c r="B8857" s="206">
        <v>42377.833333333336</v>
      </c>
      <c r="C8857" s="85">
        <v>6.13</v>
      </c>
      <c r="D8857" s="76">
        <v>6.13</v>
      </c>
    </row>
    <row r="8858" spans="2:4" x14ac:dyDescent="0.25">
      <c r="B8858" s="206">
        <v>42377.916666666664</v>
      </c>
      <c r="C8858" s="85">
        <v>6.13</v>
      </c>
    </row>
    <row r="8859" spans="2:4" x14ac:dyDescent="0.25">
      <c r="B8859" s="206">
        <v>42378</v>
      </c>
      <c r="C8859" s="85">
        <v>6.13</v>
      </c>
    </row>
    <row r="8860" spans="2:4" x14ac:dyDescent="0.25">
      <c r="B8860" s="206">
        <v>42378.083333333336</v>
      </c>
      <c r="C8860" s="85">
        <v>6.14</v>
      </c>
    </row>
    <row r="8861" spans="2:4" x14ac:dyDescent="0.25">
      <c r="B8861" s="206">
        <v>42378.166666666664</v>
      </c>
      <c r="C8861" s="85">
        <v>6.14</v>
      </c>
    </row>
    <row r="8862" spans="2:4" x14ac:dyDescent="0.25">
      <c r="B8862" s="206">
        <v>42378.25</v>
      </c>
      <c r="C8862" s="85">
        <v>6.16</v>
      </c>
    </row>
    <row r="8863" spans="2:4" x14ac:dyDescent="0.25">
      <c r="B8863" s="206">
        <v>42378.333333333336</v>
      </c>
      <c r="C8863" s="85">
        <v>6.17</v>
      </c>
    </row>
    <row r="8864" spans="2:4" x14ac:dyDescent="0.25">
      <c r="B8864" s="206">
        <v>42378.416666666664</v>
      </c>
      <c r="C8864" s="85">
        <v>6.18</v>
      </c>
    </row>
    <row r="8865" spans="2:3" x14ac:dyDescent="0.25">
      <c r="B8865" s="206">
        <v>42378.5</v>
      </c>
      <c r="C8865" s="85">
        <v>6.19</v>
      </c>
    </row>
    <row r="8866" spans="2:3" x14ac:dyDescent="0.25">
      <c r="B8866" s="206">
        <v>42378.583333333336</v>
      </c>
      <c r="C8866" s="85">
        <v>6.19</v>
      </c>
    </row>
    <row r="8867" spans="2:3" x14ac:dyDescent="0.25">
      <c r="B8867" s="206">
        <v>42378.666666666664</v>
      </c>
      <c r="C8867" s="85">
        <v>6.19</v>
      </c>
    </row>
    <row r="8868" spans="2:3" x14ac:dyDescent="0.25">
      <c r="B8868" s="206">
        <v>42378.75</v>
      </c>
      <c r="C8868" s="85">
        <v>6.2</v>
      </c>
    </row>
    <row r="8869" spans="2:3" x14ac:dyDescent="0.25">
      <c r="B8869" s="206">
        <v>42378.833333333336</v>
      </c>
      <c r="C8869" s="85">
        <v>6.2</v>
      </c>
    </row>
    <row r="8870" spans="2:3" x14ac:dyDescent="0.25">
      <c r="B8870" s="206">
        <v>42378.916666666664</v>
      </c>
      <c r="C8870" s="85">
        <v>6.2</v>
      </c>
    </row>
    <row r="8871" spans="2:3" x14ac:dyDescent="0.25">
      <c r="B8871" s="206">
        <v>42379</v>
      </c>
      <c r="C8871" s="85">
        <v>6.21</v>
      </c>
    </row>
    <row r="8872" spans="2:3" x14ac:dyDescent="0.25">
      <c r="B8872" s="206">
        <v>42379.083333333336</v>
      </c>
      <c r="C8872" s="85">
        <v>6.21</v>
      </c>
    </row>
    <row r="8873" spans="2:3" x14ac:dyDescent="0.25">
      <c r="B8873" s="206">
        <v>42379.166666666664</v>
      </c>
      <c r="C8873" s="85">
        <v>6.21</v>
      </c>
    </row>
    <row r="8874" spans="2:3" x14ac:dyDescent="0.25">
      <c r="B8874" s="206">
        <v>42379.25</v>
      </c>
      <c r="C8874" s="85">
        <v>6.22</v>
      </c>
    </row>
    <row r="8875" spans="2:3" x14ac:dyDescent="0.25">
      <c r="B8875" s="206">
        <v>42379.333333333336</v>
      </c>
      <c r="C8875" s="85">
        <v>6.23</v>
      </c>
    </row>
    <row r="8876" spans="2:3" x14ac:dyDescent="0.25">
      <c r="B8876" s="206">
        <v>42379.416666666664</v>
      </c>
      <c r="C8876" s="85">
        <v>6.23</v>
      </c>
    </row>
    <row r="8877" spans="2:3" x14ac:dyDescent="0.25">
      <c r="B8877" s="206">
        <v>42379.5</v>
      </c>
      <c r="C8877" s="85">
        <v>6.24</v>
      </c>
    </row>
    <row r="8878" spans="2:3" x14ac:dyDescent="0.25">
      <c r="B8878" s="206">
        <v>42379.583333333336</v>
      </c>
      <c r="C8878" s="85">
        <v>6.24</v>
      </c>
    </row>
    <row r="8879" spans="2:3" x14ac:dyDescent="0.25">
      <c r="B8879" s="206">
        <v>42379.666666666664</v>
      </c>
      <c r="C8879" s="85">
        <v>6.25</v>
      </c>
    </row>
    <row r="8880" spans="2:3" x14ac:dyDescent="0.25">
      <c r="B8880" s="206">
        <v>42379.75</v>
      </c>
      <c r="C8880" s="85">
        <v>6.25</v>
      </c>
    </row>
    <row r="8881" spans="2:5" x14ac:dyDescent="0.25">
      <c r="B8881" s="206">
        <v>42379.833333333336</v>
      </c>
      <c r="C8881" s="85">
        <v>6.26</v>
      </c>
    </row>
    <row r="8882" spans="2:5" x14ac:dyDescent="0.25">
      <c r="B8882" s="206">
        <v>42379.916666666664</v>
      </c>
      <c r="C8882" s="85">
        <v>6.26</v>
      </c>
    </row>
    <row r="8883" spans="2:5" x14ac:dyDescent="0.25">
      <c r="B8883" s="206">
        <v>42380</v>
      </c>
      <c r="C8883" s="85">
        <v>6.27</v>
      </c>
    </row>
    <row r="8884" spans="2:5" x14ac:dyDescent="0.25">
      <c r="B8884" s="206">
        <v>42380.083333333336</v>
      </c>
      <c r="C8884" s="85">
        <v>6.27</v>
      </c>
    </row>
    <row r="8885" spans="2:5" x14ac:dyDescent="0.25">
      <c r="B8885" s="206">
        <v>42380.166666666664</v>
      </c>
      <c r="C8885" s="85">
        <v>6.27</v>
      </c>
    </row>
    <row r="8886" spans="2:5" x14ac:dyDescent="0.25">
      <c r="B8886" s="206">
        <v>42380.25</v>
      </c>
      <c r="C8886" s="85">
        <v>6.28</v>
      </c>
    </row>
    <row r="8887" spans="2:5" x14ac:dyDescent="0.25">
      <c r="B8887" s="206">
        <v>42380.333333333336</v>
      </c>
      <c r="C8887" s="85">
        <v>6.28</v>
      </c>
    </row>
    <row r="8888" spans="2:5" x14ac:dyDescent="0.25">
      <c r="B8888" s="206">
        <v>42380.416666666664</v>
      </c>
      <c r="C8888" s="85">
        <v>6.28</v>
      </c>
    </row>
    <row r="8889" spans="2:5" x14ac:dyDescent="0.25">
      <c r="B8889" s="206">
        <v>42380.5</v>
      </c>
      <c r="C8889" s="85">
        <v>6.28</v>
      </c>
    </row>
    <row r="8890" spans="2:5" x14ac:dyDescent="0.25">
      <c r="B8890" s="206">
        <v>42380.583333333336</v>
      </c>
      <c r="C8890" s="85">
        <v>6.29</v>
      </c>
    </row>
    <row r="8891" spans="2:5" x14ac:dyDescent="0.25">
      <c r="B8891" s="206">
        <v>42380.666666666664</v>
      </c>
      <c r="C8891" s="85">
        <v>6.29</v>
      </c>
    </row>
    <row r="8892" spans="2:5" x14ac:dyDescent="0.25">
      <c r="B8892" s="206">
        <v>42380.75</v>
      </c>
      <c r="C8892" s="85">
        <v>6.29</v>
      </c>
    </row>
    <row r="8893" spans="2:5" x14ac:dyDescent="0.25">
      <c r="B8893" s="206">
        <v>42380.833333333336</v>
      </c>
      <c r="C8893" s="85">
        <v>6.3</v>
      </c>
      <c r="E8893" s="76">
        <v>6.3</v>
      </c>
    </row>
    <row r="8894" spans="2:5" x14ac:dyDescent="0.25">
      <c r="B8894" s="206">
        <v>42380.916666666664</v>
      </c>
      <c r="C8894" s="85">
        <v>6.3</v>
      </c>
    </row>
    <row r="8895" spans="2:5" x14ac:dyDescent="0.25">
      <c r="B8895" s="206">
        <v>42381</v>
      </c>
      <c r="C8895" s="85">
        <v>6.3</v>
      </c>
    </row>
    <row r="8896" spans="2:5" x14ac:dyDescent="0.25">
      <c r="B8896" s="206">
        <v>42381.083333333336</v>
      </c>
      <c r="C8896" s="85">
        <v>6.3</v>
      </c>
    </row>
    <row r="8897" spans="2:3" x14ac:dyDescent="0.25">
      <c r="B8897" s="206">
        <v>42381.166666666664</v>
      </c>
      <c r="C8897" s="85">
        <v>6.3</v>
      </c>
    </row>
    <row r="8898" spans="2:3" x14ac:dyDescent="0.25">
      <c r="B8898" s="206">
        <v>42381.25</v>
      </c>
      <c r="C8898" s="85">
        <v>6.3</v>
      </c>
    </row>
    <row r="8899" spans="2:3" x14ac:dyDescent="0.25">
      <c r="B8899" s="206">
        <v>42381.333333333336</v>
      </c>
      <c r="C8899" s="85">
        <v>6.29</v>
      </c>
    </row>
    <row r="8900" spans="2:3" x14ac:dyDescent="0.25">
      <c r="B8900" s="206">
        <v>42381.416666666664</v>
      </c>
      <c r="C8900" s="85">
        <v>6.29</v>
      </c>
    </row>
    <row r="8901" spans="2:3" x14ac:dyDescent="0.25">
      <c r="B8901" s="206">
        <v>42381.5</v>
      </c>
      <c r="C8901" s="85">
        <v>6.28</v>
      </c>
    </row>
    <row r="8902" spans="2:3" x14ac:dyDescent="0.25">
      <c r="B8902" s="206">
        <v>42381.583333333336</v>
      </c>
      <c r="C8902" s="85">
        <v>6.28</v>
      </c>
    </row>
    <row r="8903" spans="2:3" x14ac:dyDescent="0.25">
      <c r="B8903" s="206">
        <v>42381.666666666664</v>
      </c>
      <c r="C8903" s="85">
        <v>6.27</v>
      </c>
    </row>
    <row r="8904" spans="2:3" x14ac:dyDescent="0.25">
      <c r="B8904" s="206">
        <v>42381.75</v>
      </c>
      <c r="C8904" s="85">
        <v>6.27</v>
      </c>
    </row>
    <row r="8905" spans="2:3" x14ac:dyDescent="0.25">
      <c r="B8905" s="206">
        <v>42381.833333333336</v>
      </c>
      <c r="C8905" s="85">
        <v>6.27</v>
      </c>
    </row>
    <row r="8906" spans="2:3" x14ac:dyDescent="0.25">
      <c r="B8906" s="206">
        <v>42381.916666666664</v>
      </c>
      <c r="C8906" s="85">
        <v>6.27</v>
      </c>
    </row>
    <row r="8907" spans="2:3" x14ac:dyDescent="0.25">
      <c r="B8907" s="206">
        <v>42382</v>
      </c>
      <c r="C8907" s="85">
        <v>6.27</v>
      </c>
    </row>
    <row r="8908" spans="2:3" x14ac:dyDescent="0.25">
      <c r="B8908" s="206">
        <v>42382.083333333336</v>
      </c>
      <c r="C8908" s="85">
        <v>6.27</v>
      </c>
    </row>
    <row r="8909" spans="2:3" x14ac:dyDescent="0.25">
      <c r="B8909" s="206">
        <v>42382.166666666664</v>
      </c>
      <c r="C8909" s="85">
        <v>6.28</v>
      </c>
    </row>
    <row r="8910" spans="2:3" x14ac:dyDescent="0.25">
      <c r="B8910" s="206">
        <v>42382.25</v>
      </c>
      <c r="C8910" s="85">
        <v>6.28</v>
      </c>
    </row>
    <row r="8911" spans="2:3" x14ac:dyDescent="0.25">
      <c r="B8911" s="206">
        <v>42382.333333333336</v>
      </c>
      <c r="C8911" s="85">
        <v>6.29</v>
      </c>
    </row>
    <row r="8912" spans="2:3" x14ac:dyDescent="0.25">
      <c r="B8912" s="206">
        <v>42382.416666666664</v>
      </c>
      <c r="C8912" s="85">
        <v>6.29</v>
      </c>
    </row>
    <row r="8913" spans="2:3" x14ac:dyDescent="0.25">
      <c r="B8913" s="206">
        <v>42382.5</v>
      </c>
      <c r="C8913" s="85">
        <v>6.29</v>
      </c>
    </row>
    <row r="8914" spans="2:3" x14ac:dyDescent="0.25">
      <c r="B8914" s="206">
        <v>42382.583333333336</v>
      </c>
      <c r="C8914" s="85">
        <v>6.25</v>
      </c>
    </row>
    <row r="8915" spans="2:3" x14ac:dyDescent="0.25">
      <c r="B8915" s="206">
        <v>42382.666666666664</v>
      </c>
      <c r="C8915" s="85">
        <v>6.23</v>
      </c>
    </row>
    <row r="8916" spans="2:3" x14ac:dyDescent="0.25">
      <c r="B8916" s="206">
        <v>42382.75</v>
      </c>
      <c r="C8916" s="85">
        <v>6.3</v>
      </c>
    </row>
    <row r="8917" spans="2:3" x14ac:dyDescent="0.25">
      <c r="B8917" s="206">
        <v>42382.833333333336</v>
      </c>
      <c r="C8917" s="85">
        <v>6.26</v>
      </c>
    </row>
    <row r="8918" spans="2:3" x14ac:dyDescent="0.25">
      <c r="B8918" s="206">
        <v>42382.916666666664</v>
      </c>
      <c r="C8918" s="85">
        <v>6.25</v>
      </c>
    </row>
    <row r="8919" spans="2:3" x14ac:dyDescent="0.25">
      <c r="B8919" s="206">
        <v>42383</v>
      </c>
      <c r="C8919" s="85">
        <v>6.24</v>
      </c>
    </row>
    <row r="8920" spans="2:3" x14ac:dyDescent="0.25">
      <c r="B8920" s="206">
        <v>42383.083333333336</v>
      </c>
      <c r="C8920" s="85">
        <v>6.24</v>
      </c>
    </row>
    <row r="8921" spans="2:3" x14ac:dyDescent="0.25">
      <c r="B8921" s="206">
        <v>42383.166666666664</v>
      </c>
      <c r="C8921" s="85">
        <v>6.24</v>
      </c>
    </row>
    <row r="8922" spans="2:3" x14ac:dyDescent="0.25">
      <c r="B8922" s="206">
        <v>42383.25</v>
      </c>
      <c r="C8922" s="85">
        <v>6.24</v>
      </c>
    </row>
    <row r="8923" spans="2:3" x14ac:dyDescent="0.25">
      <c r="B8923" s="206">
        <v>42383.333333333336</v>
      </c>
      <c r="C8923" s="85">
        <v>6.24</v>
      </c>
    </row>
    <row r="8924" spans="2:3" x14ac:dyDescent="0.25">
      <c r="B8924" s="206">
        <v>42383.416666666664</v>
      </c>
      <c r="C8924" s="85">
        <v>6.26</v>
      </c>
    </row>
    <row r="8925" spans="2:3" x14ac:dyDescent="0.25">
      <c r="B8925" s="206">
        <v>42383.5</v>
      </c>
      <c r="C8925" s="85">
        <v>6.19</v>
      </c>
    </row>
    <row r="8926" spans="2:3" x14ac:dyDescent="0.25">
      <c r="B8926" s="206">
        <v>42383.583333333336</v>
      </c>
      <c r="C8926" s="85">
        <v>6.16</v>
      </c>
    </row>
    <row r="8927" spans="2:3" x14ac:dyDescent="0.25">
      <c r="B8927" s="206">
        <v>42383.666666666664</v>
      </c>
      <c r="C8927" s="85">
        <v>6.16</v>
      </c>
    </row>
    <row r="8928" spans="2:3" x14ac:dyDescent="0.25">
      <c r="B8928" s="206">
        <v>42383.75</v>
      </c>
      <c r="C8928" s="85">
        <v>6.17</v>
      </c>
    </row>
    <row r="8929" spans="2:3" x14ac:dyDescent="0.25">
      <c r="B8929" s="206">
        <v>42383.833333333336</v>
      </c>
      <c r="C8929" s="85">
        <v>6.16</v>
      </c>
    </row>
    <row r="8930" spans="2:3" x14ac:dyDescent="0.25">
      <c r="B8930" s="206">
        <v>42383.916666666664</v>
      </c>
      <c r="C8930" s="85">
        <v>6.15</v>
      </c>
    </row>
    <row r="8931" spans="2:3" x14ac:dyDescent="0.25">
      <c r="B8931" s="206">
        <v>42384</v>
      </c>
      <c r="C8931" s="85">
        <v>6.15</v>
      </c>
    </row>
    <row r="8932" spans="2:3" x14ac:dyDescent="0.25">
      <c r="B8932" s="206">
        <v>42384.083333333336</v>
      </c>
      <c r="C8932" s="85">
        <v>6.15</v>
      </c>
    </row>
    <row r="8933" spans="2:3" x14ac:dyDescent="0.25">
      <c r="B8933" s="206">
        <v>42384.166666666664</v>
      </c>
      <c r="C8933" s="85">
        <v>6.15</v>
      </c>
    </row>
    <row r="8934" spans="2:3" x14ac:dyDescent="0.25">
      <c r="B8934" s="206">
        <v>42384.25</v>
      </c>
      <c r="C8934" s="85">
        <v>6.15</v>
      </c>
    </row>
    <row r="8935" spans="2:3" x14ac:dyDescent="0.25">
      <c r="B8935" s="206">
        <v>42384.333333333336</v>
      </c>
      <c r="C8935" s="85">
        <v>6.15</v>
      </c>
    </row>
    <row r="8936" spans="2:3" x14ac:dyDescent="0.25">
      <c r="B8936" s="206">
        <v>42384.416666666664</v>
      </c>
      <c r="C8936" s="85">
        <v>6.12</v>
      </c>
    </row>
    <row r="8937" spans="2:3" x14ac:dyDescent="0.25">
      <c r="B8937" s="206">
        <v>42384.5</v>
      </c>
      <c r="C8937" s="85">
        <v>6.12</v>
      </c>
    </row>
    <row r="8938" spans="2:3" x14ac:dyDescent="0.25">
      <c r="B8938" s="206">
        <v>42384.583333333336</v>
      </c>
      <c r="C8938" s="85">
        <v>6.11</v>
      </c>
    </row>
    <row r="8939" spans="2:3" x14ac:dyDescent="0.25">
      <c r="B8939" s="206">
        <v>42384.666666666664</v>
      </c>
      <c r="C8939" s="85">
        <v>6.08</v>
      </c>
    </row>
    <row r="8940" spans="2:3" x14ac:dyDescent="0.25">
      <c r="B8940" s="206">
        <v>42384.75</v>
      </c>
      <c r="C8940" s="85">
        <v>6.08</v>
      </c>
    </row>
    <row r="8941" spans="2:3" x14ac:dyDescent="0.25">
      <c r="B8941" s="206">
        <v>42384.833333333336</v>
      </c>
      <c r="C8941" s="85">
        <v>6.06</v>
      </c>
    </row>
    <row r="8942" spans="2:3" x14ac:dyDescent="0.25">
      <c r="B8942" s="206">
        <v>42384.916666666664</v>
      </c>
      <c r="C8942" s="85">
        <v>6.06</v>
      </c>
    </row>
    <row r="8943" spans="2:3" x14ac:dyDescent="0.25">
      <c r="B8943" s="206">
        <v>42385</v>
      </c>
      <c r="C8943" s="85">
        <v>6.06</v>
      </c>
    </row>
    <row r="8944" spans="2:3" x14ac:dyDescent="0.25">
      <c r="B8944" s="206">
        <v>42385.083333333336</v>
      </c>
      <c r="C8944" s="85">
        <v>6.06</v>
      </c>
    </row>
    <row r="8945" spans="2:3" x14ac:dyDescent="0.25">
      <c r="B8945" s="206">
        <v>42385.166666666664</v>
      </c>
      <c r="C8945" s="85">
        <v>6.06</v>
      </c>
    </row>
    <row r="8946" spans="2:3" x14ac:dyDescent="0.25">
      <c r="B8946" s="206">
        <v>42385.25</v>
      </c>
      <c r="C8946" s="85">
        <v>6.06</v>
      </c>
    </row>
    <row r="8947" spans="2:3" x14ac:dyDescent="0.25">
      <c r="B8947" s="206">
        <v>42385.333333333336</v>
      </c>
      <c r="C8947" s="85">
        <v>6.06</v>
      </c>
    </row>
    <row r="8948" spans="2:3" x14ac:dyDescent="0.25">
      <c r="B8948" s="206">
        <v>42385.416666666664</v>
      </c>
      <c r="C8948" s="85">
        <v>6.06</v>
      </c>
    </row>
    <row r="8949" spans="2:3" x14ac:dyDescent="0.25">
      <c r="B8949" s="206">
        <v>42385.5</v>
      </c>
      <c r="C8949" s="85">
        <v>6.05</v>
      </c>
    </row>
    <row r="8950" spans="2:3" x14ac:dyDescent="0.25">
      <c r="B8950" s="206">
        <v>42385.583333333336</v>
      </c>
      <c r="C8950" s="85">
        <v>6.04</v>
      </c>
    </row>
    <row r="8951" spans="2:3" x14ac:dyDescent="0.25">
      <c r="B8951" s="206">
        <v>42385.666666666664</v>
      </c>
      <c r="C8951" s="85">
        <v>6.04</v>
      </c>
    </row>
    <row r="8952" spans="2:3" x14ac:dyDescent="0.25">
      <c r="B8952" s="206">
        <v>42385.75</v>
      </c>
      <c r="C8952" s="85">
        <v>6.02</v>
      </c>
    </row>
    <row r="8953" spans="2:3" x14ac:dyDescent="0.25">
      <c r="B8953" s="206">
        <v>42385.833333333336</v>
      </c>
      <c r="C8953" s="85">
        <v>6.01</v>
      </c>
    </row>
    <row r="8954" spans="2:3" x14ac:dyDescent="0.25">
      <c r="B8954" s="206">
        <v>42385.916666666664</v>
      </c>
      <c r="C8954" s="85">
        <v>6</v>
      </c>
    </row>
    <row r="8955" spans="2:3" x14ac:dyDescent="0.25">
      <c r="B8955" s="206">
        <v>42386</v>
      </c>
      <c r="C8955" s="85">
        <v>5.99</v>
      </c>
    </row>
    <row r="8956" spans="2:3" x14ac:dyDescent="0.25">
      <c r="B8956" s="206">
        <v>42386.083333333336</v>
      </c>
      <c r="C8956" s="85">
        <v>5.99</v>
      </c>
    </row>
    <row r="8957" spans="2:3" x14ac:dyDescent="0.25">
      <c r="B8957" s="206">
        <v>42386.166666666664</v>
      </c>
      <c r="C8957" s="85">
        <v>5.98</v>
      </c>
    </row>
    <row r="8958" spans="2:3" x14ac:dyDescent="0.25">
      <c r="B8958" s="206">
        <v>42386.25</v>
      </c>
      <c r="C8958" s="85">
        <v>5.98</v>
      </c>
    </row>
    <row r="8959" spans="2:3" x14ac:dyDescent="0.25">
      <c r="B8959" s="206">
        <v>42386.333333333336</v>
      </c>
      <c r="C8959" s="85">
        <v>5.97</v>
      </c>
    </row>
    <row r="8960" spans="2:3" x14ac:dyDescent="0.25">
      <c r="B8960" s="206">
        <v>42386.416666666664</v>
      </c>
      <c r="C8960" s="85">
        <v>5.98</v>
      </c>
    </row>
    <row r="8961" spans="2:3" x14ac:dyDescent="0.25">
      <c r="B8961" s="206">
        <v>42386.5</v>
      </c>
      <c r="C8961" s="85">
        <v>5.98</v>
      </c>
    </row>
    <row r="8962" spans="2:3" x14ac:dyDescent="0.25">
      <c r="B8962" s="206">
        <v>42386.583333333336</v>
      </c>
      <c r="C8962" s="85">
        <v>5.99</v>
      </c>
    </row>
    <row r="8963" spans="2:3" x14ac:dyDescent="0.25">
      <c r="B8963" s="206">
        <v>42386.666666666664</v>
      </c>
      <c r="C8963" s="85">
        <v>5.99</v>
      </c>
    </row>
    <row r="8964" spans="2:3" x14ac:dyDescent="0.25">
      <c r="B8964" s="206">
        <v>42386.75</v>
      </c>
      <c r="C8964" s="85">
        <v>5.99</v>
      </c>
    </row>
    <row r="8965" spans="2:3" x14ac:dyDescent="0.25">
      <c r="B8965" s="206">
        <v>42386.833333333336</v>
      </c>
      <c r="C8965" s="85">
        <v>5.98</v>
      </c>
    </row>
    <row r="8966" spans="2:3" x14ac:dyDescent="0.25">
      <c r="B8966" s="206">
        <v>42386.916666666664</v>
      </c>
      <c r="C8966" s="85">
        <v>5.98</v>
      </c>
    </row>
    <row r="8967" spans="2:3" x14ac:dyDescent="0.25">
      <c r="B8967" s="206">
        <v>42387</v>
      </c>
      <c r="C8967" s="85">
        <v>5.98</v>
      </c>
    </row>
    <row r="8968" spans="2:3" x14ac:dyDescent="0.25">
      <c r="B8968" s="206">
        <v>42387.083333333336</v>
      </c>
      <c r="C8968" s="85">
        <v>5.98</v>
      </c>
    </row>
    <row r="8969" spans="2:3" x14ac:dyDescent="0.25">
      <c r="B8969" s="206">
        <v>42387.166666666664</v>
      </c>
      <c r="C8969" s="85">
        <v>5.98</v>
      </c>
    </row>
    <row r="8970" spans="2:3" x14ac:dyDescent="0.25">
      <c r="B8970" s="206">
        <v>42387.25</v>
      </c>
      <c r="C8970" s="85">
        <v>5.98</v>
      </c>
    </row>
    <row r="8971" spans="2:3" x14ac:dyDescent="0.25">
      <c r="B8971" s="206">
        <v>42387.333333333336</v>
      </c>
      <c r="C8971" s="85">
        <v>5.99</v>
      </c>
    </row>
    <row r="8972" spans="2:3" x14ac:dyDescent="0.25">
      <c r="B8972" s="206">
        <v>42387.416666666664</v>
      </c>
      <c r="C8972" s="85">
        <v>5.98</v>
      </c>
    </row>
    <row r="8973" spans="2:3" x14ac:dyDescent="0.25">
      <c r="B8973" s="206">
        <v>42387.5</v>
      </c>
      <c r="C8973" s="85">
        <v>5.99</v>
      </c>
    </row>
    <row r="8974" spans="2:3" x14ac:dyDescent="0.25">
      <c r="B8974" s="206">
        <v>42387.583333333336</v>
      </c>
      <c r="C8974" s="85">
        <v>5.99</v>
      </c>
    </row>
    <row r="8975" spans="2:3" x14ac:dyDescent="0.25">
      <c r="B8975" s="206">
        <v>42387.666666666664</v>
      </c>
      <c r="C8975" s="85">
        <v>5.97</v>
      </c>
    </row>
    <row r="8976" spans="2:3" x14ac:dyDescent="0.25">
      <c r="B8976" s="206">
        <v>42387.75</v>
      </c>
      <c r="C8976" s="85">
        <v>5.96</v>
      </c>
    </row>
    <row r="8977" spans="2:4" x14ac:dyDescent="0.25">
      <c r="B8977" s="206">
        <v>42387.833333333336</v>
      </c>
      <c r="C8977" s="85">
        <v>5.95</v>
      </c>
      <c r="D8977" s="76">
        <v>5.95</v>
      </c>
    </row>
    <row r="8978" spans="2:4" x14ac:dyDescent="0.25">
      <c r="B8978" s="206">
        <v>42387.916666666664</v>
      </c>
      <c r="C8978" s="85">
        <v>5.96</v>
      </c>
    </row>
    <row r="8979" spans="2:4" x14ac:dyDescent="0.25">
      <c r="B8979" s="206">
        <v>42388</v>
      </c>
      <c r="C8979" s="85">
        <v>5.96</v>
      </c>
    </row>
    <row r="8980" spans="2:4" x14ac:dyDescent="0.25">
      <c r="B8980" s="206">
        <v>42388.083333333336</v>
      </c>
      <c r="C8980" s="85">
        <v>5.97</v>
      </c>
    </row>
    <row r="8981" spans="2:4" x14ac:dyDescent="0.25">
      <c r="B8981" s="206">
        <v>42388.166666666664</v>
      </c>
      <c r="C8981" s="85">
        <v>5.97</v>
      </c>
    </row>
    <row r="8982" spans="2:4" x14ac:dyDescent="0.25">
      <c r="B8982" s="206">
        <v>42388.25</v>
      </c>
      <c r="C8982" s="85">
        <v>5.97</v>
      </c>
    </row>
    <row r="8983" spans="2:4" x14ac:dyDescent="0.25">
      <c r="B8983" s="206">
        <v>42388.333333333336</v>
      </c>
      <c r="C8983" s="85">
        <v>5.97</v>
      </c>
    </row>
    <row r="8984" spans="2:4" x14ac:dyDescent="0.25">
      <c r="B8984" s="206">
        <v>42388.416666666664</v>
      </c>
      <c r="C8984" s="85">
        <v>5.96</v>
      </c>
    </row>
    <row r="8985" spans="2:4" x14ac:dyDescent="0.25">
      <c r="B8985" s="206">
        <v>42388.5</v>
      </c>
      <c r="C8985" s="85">
        <v>5.97</v>
      </c>
    </row>
    <row r="8986" spans="2:4" x14ac:dyDescent="0.25">
      <c r="B8986" s="206">
        <v>42388.583333333336</v>
      </c>
      <c r="C8986" s="85">
        <v>5.98</v>
      </c>
    </row>
    <row r="8987" spans="2:4" x14ac:dyDescent="0.25">
      <c r="B8987" s="206">
        <v>42388.666666666664</v>
      </c>
      <c r="C8987" s="85">
        <v>5.98</v>
      </c>
    </row>
    <row r="8988" spans="2:4" x14ac:dyDescent="0.25">
      <c r="B8988" s="206">
        <v>42388.75</v>
      </c>
      <c r="C8988" s="85">
        <v>5.98</v>
      </c>
    </row>
    <row r="8989" spans="2:4" x14ac:dyDescent="0.25">
      <c r="B8989" s="206">
        <v>42388.833333333336</v>
      </c>
      <c r="C8989" s="85">
        <v>5.98</v>
      </c>
    </row>
    <row r="8990" spans="2:4" x14ac:dyDescent="0.25">
      <c r="B8990" s="206">
        <v>42388.916666666664</v>
      </c>
      <c r="C8990" s="85">
        <v>5.98</v>
      </c>
    </row>
    <row r="8991" spans="2:4" x14ac:dyDescent="0.25">
      <c r="B8991" s="206">
        <v>42389</v>
      </c>
      <c r="C8991" s="85">
        <v>5.98</v>
      </c>
    </row>
    <row r="8992" spans="2:4" x14ac:dyDescent="0.25">
      <c r="B8992" s="206">
        <v>42389.083333333336</v>
      </c>
      <c r="C8992" s="85">
        <v>5.98</v>
      </c>
    </row>
    <row r="8993" spans="2:3" x14ac:dyDescent="0.25">
      <c r="B8993" s="206">
        <v>42389.166666666664</v>
      </c>
      <c r="C8993" s="85">
        <v>5.98</v>
      </c>
    </row>
    <row r="8994" spans="2:3" x14ac:dyDescent="0.25">
      <c r="B8994" s="206">
        <v>42389.25</v>
      </c>
      <c r="C8994" s="85">
        <v>5.99</v>
      </c>
    </row>
    <row r="8995" spans="2:3" x14ac:dyDescent="0.25">
      <c r="B8995" s="206">
        <v>42389.333333333336</v>
      </c>
      <c r="C8995" s="85">
        <v>5.99</v>
      </c>
    </row>
    <row r="8996" spans="2:3" x14ac:dyDescent="0.25">
      <c r="B8996" s="206">
        <v>42389.416666666664</v>
      </c>
      <c r="C8996" s="85">
        <v>6</v>
      </c>
    </row>
    <row r="8997" spans="2:3" x14ac:dyDescent="0.25">
      <c r="B8997" s="206">
        <v>42389.5</v>
      </c>
      <c r="C8997" s="85">
        <v>6</v>
      </c>
    </row>
    <row r="8998" spans="2:3" x14ac:dyDescent="0.25">
      <c r="B8998" s="206">
        <v>42389.583333333336</v>
      </c>
      <c r="C8998" s="85">
        <v>6</v>
      </c>
    </row>
    <row r="8999" spans="2:3" x14ac:dyDescent="0.25">
      <c r="B8999" s="206">
        <v>42389.666666666664</v>
      </c>
      <c r="C8999" s="85">
        <v>6.02</v>
      </c>
    </row>
    <row r="9000" spans="2:3" x14ac:dyDescent="0.25">
      <c r="B9000" s="206">
        <v>42389.75</v>
      </c>
      <c r="C9000" s="85">
        <v>6.01</v>
      </c>
    </row>
    <row r="9001" spans="2:3" x14ac:dyDescent="0.25">
      <c r="B9001" s="206">
        <v>42389.833333333336</v>
      </c>
      <c r="C9001" s="85">
        <v>6.01</v>
      </c>
    </row>
    <row r="9002" spans="2:3" x14ac:dyDescent="0.25">
      <c r="B9002" s="206">
        <v>42389.916666666664</v>
      </c>
      <c r="C9002" s="85">
        <v>6.01</v>
      </c>
    </row>
    <row r="9003" spans="2:3" x14ac:dyDescent="0.25">
      <c r="B9003" s="206">
        <v>42390</v>
      </c>
      <c r="C9003" s="85">
        <v>6.01</v>
      </c>
    </row>
    <row r="9004" spans="2:3" x14ac:dyDescent="0.25">
      <c r="B9004" s="206">
        <v>42390.083333333336</v>
      </c>
      <c r="C9004" s="85">
        <v>6.01</v>
      </c>
    </row>
    <row r="9005" spans="2:3" x14ac:dyDescent="0.25">
      <c r="B9005" s="206">
        <v>42390.166666666664</v>
      </c>
      <c r="C9005" s="85">
        <v>6.03</v>
      </c>
    </row>
    <row r="9006" spans="2:3" x14ac:dyDescent="0.25">
      <c r="B9006" s="206">
        <v>42390.25</v>
      </c>
      <c r="C9006" s="85">
        <v>6.03</v>
      </c>
    </row>
    <row r="9007" spans="2:3" x14ac:dyDescent="0.25">
      <c r="B9007" s="206">
        <v>42390.333333333336</v>
      </c>
      <c r="C9007" s="85">
        <v>6.04</v>
      </c>
    </row>
    <row r="9008" spans="2:3" x14ac:dyDescent="0.25">
      <c r="B9008" s="206">
        <v>42390.416666666664</v>
      </c>
      <c r="C9008" s="85">
        <v>6.04</v>
      </c>
    </row>
    <row r="9009" spans="2:5" x14ac:dyDescent="0.25">
      <c r="B9009" s="206">
        <v>42390.5</v>
      </c>
      <c r="C9009" s="85">
        <v>6.05</v>
      </c>
    </row>
    <row r="9010" spans="2:5" x14ac:dyDescent="0.25">
      <c r="B9010" s="206">
        <v>42390.583333333336</v>
      </c>
      <c r="C9010" s="85">
        <v>6.05</v>
      </c>
    </row>
    <row r="9011" spans="2:5" x14ac:dyDescent="0.25">
      <c r="B9011" s="206">
        <v>42390.666666666664</v>
      </c>
      <c r="C9011" s="85">
        <v>6.06</v>
      </c>
    </row>
    <row r="9012" spans="2:5" x14ac:dyDescent="0.25">
      <c r="B9012" s="206">
        <v>42390.75</v>
      </c>
      <c r="C9012" s="85">
        <v>6.06</v>
      </c>
    </row>
    <row r="9013" spans="2:5" x14ac:dyDescent="0.25">
      <c r="B9013" s="206">
        <v>42390.833333333336</v>
      </c>
      <c r="C9013" s="85">
        <v>6.06</v>
      </c>
    </row>
    <row r="9014" spans="2:5" x14ac:dyDescent="0.25">
      <c r="B9014" s="206">
        <v>42390.916666666664</v>
      </c>
      <c r="C9014" s="85">
        <v>6.07</v>
      </c>
    </row>
    <row r="9015" spans="2:5" x14ac:dyDescent="0.25">
      <c r="B9015" s="206">
        <v>42391</v>
      </c>
      <c r="C9015" s="85">
        <v>6.07</v>
      </c>
    </row>
    <row r="9016" spans="2:5" x14ac:dyDescent="0.25">
      <c r="B9016" s="206">
        <v>42391.083333333336</v>
      </c>
      <c r="C9016" s="85">
        <v>6.07</v>
      </c>
    </row>
    <row r="9017" spans="2:5" x14ac:dyDescent="0.25">
      <c r="B9017" s="206">
        <v>42391.166666666664</v>
      </c>
      <c r="C9017" s="85">
        <v>6.07</v>
      </c>
    </row>
    <row r="9018" spans="2:5" x14ac:dyDescent="0.25">
      <c r="B9018" s="206">
        <v>42391.25</v>
      </c>
      <c r="C9018" s="85">
        <v>6.08</v>
      </c>
      <c r="E9018" s="76">
        <v>6.08</v>
      </c>
    </row>
    <row r="9019" spans="2:5" x14ac:dyDescent="0.25">
      <c r="B9019" s="206">
        <v>42391.333333333336</v>
      </c>
      <c r="C9019" s="85">
        <v>6.08</v>
      </c>
    </row>
    <row r="9020" spans="2:5" x14ac:dyDescent="0.25">
      <c r="B9020" s="206">
        <v>42391.416666666664</v>
      </c>
      <c r="C9020" s="85">
        <v>6.08</v>
      </c>
    </row>
    <row r="9021" spans="2:5" x14ac:dyDescent="0.25">
      <c r="B9021" s="206">
        <v>42391.5</v>
      </c>
      <c r="C9021" s="85">
        <v>6.08</v>
      </c>
    </row>
    <row r="9022" spans="2:5" x14ac:dyDescent="0.25">
      <c r="B9022" s="206">
        <v>42391.583333333336</v>
      </c>
      <c r="C9022" s="85">
        <v>6.07</v>
      </c>
    </row>
    <row r="9023" spans="2:5" x14ac:dyDescent="0.25">
      <c r="B9023" s="206">
        <v>42391.666666666664</v>
      </c>
      <c r="C9023" s="85">
        <v>6.07</v>
      </c>
    </row>
    <row r="9024" spans="2:5" x14ac:dyDescent="0.25">
      <c r="B9024" s="206">
        <v>42391.75</v>
      </c>
      <c r="C9024" s="85">
        <v>6.07</v>
      </c>
    </row>
    <row r="9025" spans="2:3" x14ac:dyDescent="0.25">
      <c r="B9025" s="206">
        <v>42391.833333333336</v>
      </c>
      <c r="C9025" s="85">
        <v>6.07</v>
      </c>
    </row>
    <row r="9026" spans="2:3" x14ac:dyDescent="0.25">
      <c r="B9026" s="206">
        <v>42391.916666666664</v>
      </c>
      <c r="C9026" s="85">
        <v>6.06</v>
      </c>
    </row>
    <row r="9027" spans="2:3" x14ac:dyDescent="0.25">
      <c r="B9027" s="206">
        <v>42392</v>
      </c>
      <c r="C9027" s="85">
        <v>6.04</v>
      </c>
    </row>
    <row r="9028" spans="2:3" x14ac:dyDescent="0.25">
      <c r="B9028" s="206">
        <v>42392.083333333336</v>
      </c>
      <c r="C9028" s="85">
        <v>6.03</v>
      </c>
    </row>
    <row r="9029" spans="2:3" x14ac:dyDescent="0.25">
      <c r="B9029" s="206">
        <v>42392.166666666664</v>
      </c>
      <c r="C9029" s="85">
        <v>6.02</v>
      </c>
    </row>
    <row r="9030" spans="2:3" x14ac:dyDescent="0.25">
      <c r="B9030" s="206">
        <v>42392.25</v>
      </c>
      <c r="C9030" s="85">
        <v>6.01</v>
      </c>
    </row>
    <row r="9031" spans="2:3" x14ac:dyDescent="0.25">
      <c r="B9031" s="206">
        <v>42392.333333333336</v>
      </c>
      <c r="C9031" s="85">
        <v>6</v>
      </c>
    </row>
    <row r="9032" spans="2:3" x14ac:dyDescent="0.25">
      <c r="B9032" s="206">
        <v>42392.416666666664</v>
      </c>
      <c r="C9032" s="85">
        <v>5.98</v>
      </c>
    </row>
    <row r="9033" spans="2:3" x14ac:dyDescent="0.25">
      <c r="B9033" s="206">
        <v>42392.5</v>
      </c>
      <c r="C9033" s="85">
        <v>5.98</v>
      </c>
    </row>
    <row r="9034" spans="2:3" x14ac:dyDescent="0.25">
      <c r="B9034" s="206">
        <v>42392.583333333336</v>
      </c>
      <c r="C9034" s="85">
        <v>5.98</v>
      </c>
    </row>
    <row r="9035" spans="2:3" x14ac:dyDescent="0.25">
      <c r="B9035" s="206">
        <v>42392.666666666664</v>
      </c>
      <c r="C9035" s="85">
        <v>5.98</v>
      </c>
    </row>
    <row r="9036" spans="2:3" x14ac:dyDescent="0.25">
      <c r="B9036" s="206">
        <v>42392.75</v>
      </c>
      <c r="C9036" s="85">
        <v>5.98</v>
      </c>
    </row>
    <row r="9037" spans="2:3" x14ac:dyDescent="0.25">
      <c r="B9037" s="206">
        <v>42392.833333333336</v>
      </c>
      <c r="C9037" s="85">
        <v>5.98</v>
      </c>
    </row>
    <row r="9038" spans="2:3" x14ac:dyDescent="0.25">
      <c r="B9038" s="206">
        <v>42392.916666666664</v>
      </c>
      <c r="C9038" s="85">
        <v>5.97</v>
      </c>
    </row>
    <row r="9039" spans="2:3" x14ac:dyDescent="0.25">
      <c r="B9039" s="206">
        <v>42393</v>
      </c>
      <c r="C9039" s="85">
        <v>5.97</v>
      </c>
    </row>
    <row r="9040" spans="2:3" x14ac:dyDescent="0.25">
      <c r="B9040" s="206">
        <v>42393.083333333336</v>
      </c>
      <c r="C9040" s="85">
        <v>5.97</v>
      </c>
    </row>
    <row r="9041" spans="2:3" x14ac:dyDescent="0.25">
      <c r="B9041" s="206">
        <v>42393.166666666664</v>
      </c>
      <c r="C9041" s="85">
        <v>5.97</v>
      </c>
    </row>
    <row r="9042" spans="2:3" x14ac:dyDescent="0.25">
      <c r="B9042" s="206">
        <v>42393.25</v>
      </c>
      <c r="C9042" s="85">
        <v>5.97</v>
      </c>
    </row>
    <row r="9043" spans="2:3" x14ac:dyDescent="0.25">
      <c r="B9043" s="206">
        <v>42393.333333333336</v>
      </c>
      <c r="C9043" s="85">
        <v>5.97</v>
      </c>
    </row>
    <row r="9044" spans="2:3" x14ac:dyDescent="0.25">
      <c r="B9044" s="206">
        <v>42393.416666666664</v>
      </c>
      <c r="C9044" s="85">
        <v>5.97</v>
      </c>
    </row>
    <row r="9045" spans="2:3" x14ac:dyDescent="0.25">
      <c r="B9045" s="206">
        <v>42393.5</v>
      </c>
      <c r="C9045" s="85">
        <v>5.96</v>
      </c>
    </row>
    <row r="9046" spans="2:3" x14ac:dyDescent="0.25">
      <c r="B9046" s="206">
        <v>42393.583333333336</v>
      </c>
      <c r="C9046" s="85">
        <v>5.96</v>
      </c>
    </row>
    <row r="9047" spans="2:3" x14ac:dyDescent="0.25">
      <c r="B9047" s="206">
        <v>42393.666666666664</v>
      </c>
      <c r="C9047" s="85">
        <v>5.96</v>
      </c>
    </row>
    <row r="9048" spans="2:3" x14ac:dyDescent="0.25">
      <c r="B9048" s="206">
        <v>42393.75</v>
      </c>
      <c r="C9048" s="85">
        <v>5.96</v>
      </c>
    </row>
    <row r="9049" spans="2:3" x14ac:dyDescent="0.25">
      <c r="B9049" s="206">
        <v>42393.833333333336</v>
      </c>
      <c r="C9049" s="85">
        <v>5.96</v>
      </c>
    </row>
    <row r="9050" spans="2:3" x14ac:dyDescent="0.25">
      <c r="B9050" s="206">
        <v>42393.916666666664</v>
      </c>
      <c r="C9050" s="85">
        <v>5.96</v>
      </c>
    </row>
    <row r="9051" spans="2:3" x14ac:dyDescent="0.25">
      <c r="B9051" s="206">
        <v>42394</v>
      </c>
      <c r="C9051" s="85">
        <v>5.95</v>
      </c>
    </row>
    <row r="9052" spans="2:3" x14ac:dyDescent="0.25">
      <c r="B9052" s="206">
        <v>42394.083333333336</v>
      </c>
      <c r="C9052" s="85">
        <v>5.95</v>
      </c>
    </row>
    <row r="9053" spans="2:3" x14ac:dyDescent="0.25">
      <c r="B9053" s="206">
        <v>42394.166666666664</v>
      </c>
      <c r="C9053" s="85">
        <v>5.95</v>
      </c>
    </row>
    <row r="9054" spans="2:3" x14ac:dyDescent="0.25">
      <c r="B9054" s="206">
        <v>42394.25</v>
      </c>
      <c r="C9054" s="85">
        <v>5.94</v>
      </c>
    </row>
    <row r="9055" spans="2:3" x14ac:dyDescent="0.25">
      <c r="B9055" s="206">
        <v>42394.333333333336</v>
      </c>
      <c r="C9055" s="85">
        <v>5.95</v>
      </c>
    </row>
    <row r="9056" spans="2:3" x14ac:dyDescent="0.25">
      <c r="B9056" s="206">
        <v>42394.416666666664</v>
      </c>
      <c r="C9056" s="85">
        <v>5.95</v>
      </c>
    </row>
    <row r="9057" spans="2:3" x14ac:dyDescent="0.25">
      <c r="B9057" s="206">
        <v>42394.5</v>
      </c>
      <c r="C9057" s="85">
        <v>5.95</v>
      </c>
    </row>
    <row r="9058" spans="2:3" x14ac:dyDescent="0.25">
      <c r="B9058" s="206">
        <v>42394.583333333336</v>
      </c>
      <c r="C9058" s="85">
        <v>6.01</v>
      </c>
    </row>
    <row r="9059" spans="2:3" x14ac:dyDescent="0.25">
      <c r="B9059" s="206">
        <v>42394.666666666664</v>
      </c>
      <c r="C9059" s="85">
        <v>6</v>
      </c>
    </row>
    <row r="9060" spans="2:3" x14ac:dyDescent="0.25">
      <c r="B9060" s="206">
        <v>42394.75</v>
      </c>
      <c r="C9060" s="85">
        <v>5.98</v>
      </c>
    </row>
    <row r="9061" spans="2:3" x14ac:dyDescent="0.25">
      <c r="B9061" s="206">
        <v>42394.833333333336</v>
      </c>
      <c r="C9061" s="85">
        <v>5.95</v>
      </c>
    </row>
    <row r="9062" spans="2:3" x14ac:dyDescent="0.25">
      <c r="B9062" s="206">
        <v>42394.916666666664</v>
      </c>
      <c r="C9062" s="85">
        <v>5.93</v>
      </c>
    </row>
    <row r="9063" spans="2:3" x14ac:dyDescent="0.25">
      <c r="B9063" s="206">
        <v>42395</v>
      </c>
      <c r="C9063" s="85">
        <v>5.92</v>
      </c>
    </row>
    <row r="9064" spans="2:3" x14ac:dyDescent="0.25">
      <c r="B9064" s="206">
        <v>42395.083333333336</v>
      </c>
      <c r="C9064" s="85">
        <v>5.91</v>
      </c>
    </row>
    <row r="9065" spans="2:3" x14ac:dyDescent="0.25">
      <c r="B9065" s="206">
        <v>42395.166666666664</v>
      </c>
      <c r="C9065" s="85">
        <v>5.89</v>
      </c>
    </row>
    <row r="9066" spans="2:3" x14ac:dyDescent="0.25">
      <c r="B9066" s="206">
        <v>42395.25</v>
      </c>
      <c r="C9066" s="85">
        <v>5.89</v>
      </c>
    </row>
    <row r="9067" spans="2:3" x14ac:dyDescent="0.25">
      <c r="B9067" s="206">
        <v>42395.333333333336</v>
      </c>
      <c r="C9067" s="85">
        <v>5.88</v>
      </c>
    </row>
    <row r="9068" spans="2:3" x14ac:dyDescent="0.25">
      <c r="B9068" s="206">
        <v>42395.416666666664</v>
      </c>
      <c r="C9068" s="85">
        <v>5.88</v>
      </c>
    </row>
    <row r="9069" spans="2:3" x14ac:dyDescent="0.25">
      <c r="B9069" s="206">
        <v>42395.5</v>
      </c>
      <c r="C9069" s="85">
        <v>5.88</v>
      </c>
    </row>
    <row r="9070" spans="2:3" x14ac:dyDescent="0.25">
      <c r="B9070" s="206">
        <v>42395.583333333336</v>
      </c>
      <c r="C9070" s="85">
        <v>5.88</v>
      </c>
    </row>
    <row r="9071" spans="2:3" x14ac:dyDescent="0.25">
      <c r="B9071" s="206">
        <v>42395.666666666664</v>
      </c>
      <c r="C9071" s="85">
        <v>5.88</v>
      </c>
    </row>
    <row r="9072" spans="2:3" x14ac:dyDescent="0.25">
      <c r="B9072" s="206">
        <v>42395.75</v>
      </c>
      <c r="C9072" s="85">
        <v>5.87</v>
      </c>
    </row>
    <row r="9073" spans="2:4" x14ac:dyDescent="0.25">
      <c r="B9073" s="206">
        <v>42395.833333333336</v>
      </c>
      <c r="C9073" s="85">
        <v>5.86</v>
      </c>
    </row>
    <row r="9074" spans="2:4" x14ac:dyDescent="0.25">
      <c r="B9074" s="206">
        <v>42395.916666666664</v>
      </c>
      <c r="C9074" s="85">
        <v>5.85</v>
      </c>
    </row>
    <row r="9075" spans="2:4" x14ac:dyDescent="0.25">
      <c r="B9075" s="206">
        <v>42396</v>
      </c>
      <c r="C9075" s="85">
        <v>5.84</v>
      </c>
    </row>
    <row r="9076" spans="2:4" x14ac:dyDescent="0.25">
      <c r="B9076" s="206">
        <v>42396.083333333336</v>
      </c>
      <c r="C9076" s="85">
        <v>5.84</v>
      </c>
    </row>
    <row r="9077" spans="2:4" x14ac:dyDescent="0.25">
      <c r="B9077" s="206">
        <v>42396.166666666664</v>
      </c>
      <c r="C9077" s="85">
        <v>5.83</v>
      </c>
    </row>
    <row r="9078" spans="2:4" x14ac:dyDescent="0.25">
      <c r="B9078" s="206">
        <v>42396.25</v>
      </c>
      <c r="C9078" s="85">
        <v>5.83</v>
      </c>
    </row>
    <row r="9079" spans="2:4" x14ac:dyDescent="0.25">
      <c r="B9079" s="206">
        <v>42396.333333333336</v>
      </c>
      <c r="C9079" s="85">
        <v>5.83</v>
      </c>
    </row>
    <row r="9080" spans="2:4" x14ac:dyDescent="0.25">
      <c r="B9080" s="206">
        <v>42396.416666666664</v>
      </c>
      <c r="C9080" s="85">
        <v>5.83</v>
      </c>
    </row>
    <row r="9081" spans="2:4" x14ac:dyDescent="0.25">
      <c r="B9081" s="206">
        <v>42396.5</v>
      </c>
      <c r="C9081" s="85">
        <v>5.83</v>
      </c>
    </row>
    <row r="9082" spans="2:4" x14ac:dyDescent="0.25">
      <c r="B9082" s="206">
        <v>42396.583333333336</v>
      </c>
      <c r="C9082" s="85">
        <v>5.83</v>
      </c>
    </row>
    <row r="9083" spans="2:4" x14ac:dyDescent="0.25">
      <c r="B9083" s="206">
        <v>42396.666666666664</v>
      </c>
      <c r="C9083" s="85">
        <v>5.83</v>
      </c>
    </row>
    <row r="9084" spans="2:4" x14ac:dyDescent="0.25">
      <c r="B9084" s="206">
        <v>42396.75</v>
      </c>
      <c r="C9084" s="85">
        <v>5.83</v>
      </c>
    </row>
    <row r="9085" spans="2:4" x14ac:dyDescent="0.25">
      <c r="B9085" s="206">
        <v>42396.833333333336</v>
      </c>
      <c r="C9085" s="85">
        <v>5.83</v>
      </c>
    </row>
    <row r="9086" spans="2:4" x14ac:dyDescent="0.25">
      <c r="B9086" s="206">
        <v>42396.916666666664</v>
      </c>
      <c r="C9086" s="85">
        <v>5.83</v>
      </c>
    </row>
    <row r="9087" spans="2:4" x14ac:dyDescent="0.25">
      <c r="B9087" s="206">
        <v>42397</v>
      </c>
      <c r="C9087" s="85">
        <v>5.82</v>
      </c>
      <c r="D9087" s="76">
        <v>5.82</v>
      </c>
    </row>
    <row r="9088" spans="2:4" x14ac:dyDescent="0.25">
      <c r="B9088" s="206">
        <v>42397.083333333336</v>
      </c>
      <c r="C9088" s="85">
        <v>5.82</v>
      </c>
    </row>
    <row r="9089" spans="2:3" x14ac:dyDescent="0.25">
      <c r="B9089" s="206">
        <v>42397.166666666664</v>
      </c>
      <c r="C9089" s="85">
        <v>5.83</v>
      </c>
    </row>
    <row r="9090" spans="2:3" x14ac:dyDescent="0.25">
      <c r="B9090" s="206">
        <v>42397.25</v>
      </c>
      <c r="C9090" s="85">
        <v>5.83</v>
      </c>
    </row>
    <row r="9091" spans="2:3" x14ac:dyDescent="0.25">
      <c r="B9091" s="206">
        <v>42397.333333333336</v>
      </c>
      <c r="C9091" s="85">
        <v>5.82</v>
      </c>
    </row>
    <row r="9092" spans="2:3" x14ac:dyDescent="0.25">
      <c r="B9092" s="206">
        <v>42397.416666666664</v>
      </c>
      <c r="C9092" s="85">
        <v>5.83</v>
      </c>
    </row>
    <row r="9093" spans="2:3" x14ac:dyDescent="0.25">
      <c r="B9093" s="206">
        <v>42397.5</v>
      </c>
      <c r="C9093" s="85">
        <v>5.83</v>
      </c>
    </row>
    <row r="9094" spans="2:3" x14ac:dyDescent="0.25">
      <c r="B9094" s="206">
        <v>42397.583333333336</v>
      </c>
      <c r="C9094" s="85">
        <v>5.84</v>
      </c>
    </row>
    <row r="9095" spans="2:3" x14ac:dyDescent="0.25">
      <c r="B9095" s="206">
        <v>42397.666666666664</v>
      </c>
      <c r="C9095" s="85">
        <v>5.85</v>
      </c>
    </row>
    <row r="9096" spans="2:3" x14ac:dyDescent="0.25">
      <c r="B9096" s="206">
        <v>42397.75</v>
      </c>
      <c r="C9096" s="85">
        <v>5.86</v>
      </c>
    </row>
    <row r="9097" spans="2:3" x14ac:dyDescent="0.25">
      <c r="B9097" s="206">
        <v>42397.833333333336</v>
      </c>
      <c r="C9097" s="85">
        <v>5.9</v>
      </c>
    </row>
    <row r="9098" spans="2:3" x14ac:dyDescent="0.25">
      <c r="B9098" s="206">
        <v>42397.916666666664</v>
      </c>
      <c r="C9098" s="85">
        <v>5.9</v>
      </c>
    </row>
    <row r="9099" spans="2:3" x14ac:dyDescent="0.25">
      <c r="B9099" s="206">
        <v>42398</v>
      </c>
      <c r="C9099" s="85">
        <v>5.87</v>
      </c>
    </row>
    <row r="9100" spans="2:3" x14ac:dyDescent="0.25">
      <c r="B9100" s="206">
        <v>42398.083333333336</v>
      </c>
      <c r="C9100" s="85">
        <v>5.87</v>
      </c>
    </row>
    <row r="9101" spans="2:3" x14ac:dyDescent="0.25">
      <c r="B9101" s="206">
        <v>42398.166666666664</v>
      </c>
      <c r="C9101" s="85">
        <v>5.85</v>
      </c>
    </row>
    <row r="9102" spans="2:3" x14ac:dyDescent="0.25">
      <c r="B9102" s="206">
        <v>42398.25</v>
      </c>
      <c r="C9102" s="85">
        <v>5.85</v>
      </c>
    </row>
    <row r="9103" spans="2:3" x14ac:dyDescent="0.25">
      <c r="B9103" s="206">
        <v>42398.333333333336</v>
      </c>
      <c r="C9103" s="85">
        <v>5.86</v>
      </c>
    </row>
    <row r="9104" spans="2:3" x14ac:dyDescent="0.25">
      <c r="B9104" s="206">
        <v>42398.416666666664</v>
      </c>
      <c r="C9104" s="85">
        <v>5.86</v>
      </c>
    </row>
    <row r="9105" spans="2:3" x14ac:dyDescent="0.25">
      <c r="B9105" s="206">
        <v>42398.5</v>
      </c>
      <c r="C9105" s="85">
        <v>5.86</v>
      </c>
    </row>
    <row r="9106" spans="2:3" x14ac:dyDescent="0.25">
      <c r="B9106" s="206">
        <v>42398.583333333336</v>
      </c>
      <c r="C9106" s="85">
        <v>5.85</v>
      </c>
    </row>
    <row r="9107" spans="2:3" x14ac:dyDescent="0.25">
      <c r="B9107" s="206">
        <v>42398.666666666664</v>
      </c>
      <c r="C9107" s="85">
        <v>5.88</v>
      </c>
    </row>
    <row r="9108" spans="2:3" x14ac:dyDescent="0.25">
      <c r="B9108" s="206">
        <v>42398.75</v>
      </c>
      <c r="C9108" s="85">
        <v>5.85</v>
      </c>
    </row>
    <row r="9109" spans="2:3" x14ac:dyDescent="0.25">
      <c r="B9109" s="206">
        <v>42398.833333333336</v>
      </c>
      <c r="C9109" s="85">
        <v>5.86</v>
      </c>
    </row>
    <row r="9110" spans="2:3" x14ac:dyDescent="0.25">
      <c r="B9110" s="206">
        <v>42398.916666666664</v>
      </c>
      <c r="C9110" s="85">
        <v>5.87</v>
      </c>
    </row>
    <row r="9111" spans="2:3" x14ac:dyDescent="0.25">
      <c r="B9111" s="206">
        <v>42399</v>
      </c>
      <c r="C9111" s="85">
        <v>5.88</v>
      </c>
    </row>
    <row r="9112" spans="2:3" x14ac:dyDescent="0.25">
      <c r="B9112" s="206">
        <v>42399.083333333336</v>
      </c>
      <c r="C9112" s="85">
        <v>5.9</v>
      </c>
    </row>
    <row r="9113" spans="2:3" x14ac:dyDescent="0.25">
      <c r="B9113" s="206">
        <v>42399.166666666664</v>
      </c>
      <c r="C9113" s="85">
        <v>5.91</v>
      </c>
    </row>
    <row r="9114" spans="2:3" x14ac:dyDescent="0.25">
      <c r="B9114" s="206">
        <v>42399.25</v>
      </c>
      <c r="C9114" s="85">
        <v>5.91</v>
      </c>
    </row>
    <row r="9115" spans="2:3" x14ac:dyDescent="0.25">
      <c r="B9115" s="206">
        <v>42399.333333333336</v>
      </c>
      <c r="C9115" s="85">
        <v>5.92</v>
      </c>
    </row>
    <row r="9116" spans="2:3" x14ac:dyDescent="0.25">
      <c r="B9116" s="206">
        <v>42399.416666666664</v>
      </c>
      <c r="C9116" s="85">
        <v>5.92</v>
      </c>
    </row>
    <row r="9117" spans="2:3" x14ac:dyDescent="0.25">
      <c r="B9117" s="206">
        <v>42399.5</v>
      </c>
      <c r="C9117" s="85">
        <v>5.92</v>
      </c>
    </row>
    <row r="9118" spans="2:3" x14ac:dyDescent="0.25">
      <c r="B9118" s="206">
        <v>42399.583333333336</v>
      </c>
      <c r="C9118" s="85">
        <v>5.93</v>
      </c>
    </row>
    <row r="9119" spans="2:3" x14ac:dyDescent="0.25">
      <c r="B9119" s="206">
        <v>42399.666666666664</v>
      </c>
      <c r="C9119" s="85">
        <v>5.93</v>
      </c>
    </row>
    <row r="9120" spans="2:3" x14ac:dyDescent="0.25">
      <c r="B9120" s="206">
        <v>42399.75</v>
      </c>
      <c r="C9120" s="85">
        <v>5.94</v>
      </c>
    </row>
    <row r="9121" spans="2:3" x14ac:dyDescent="0.25">
      <c r="B9121" s="206">
        <v>42399.833333333336</v>
      </c>
      <c r="C9121" s="85">
        <v>5.95</v>
      </c>
    </row>
    <row r="9122" spans="2:3" x14ac:dyDescent="0.25">
      <c r="B9122" s="206">
        <v>42399.916666666664</v>
      </c>
      <c r="C9122" s="85">
        <v>5.95</v>
      </c>
    </row>
    <row r="9123" spans="2:3" x14ac:dyDescent="0.25">
      <c r="B9123" s="206">
        <v>42400</v>
      </c>
      <c r="C9123" s="85">
        <v>5.96</v>
      </c>
    </row>
    <row r="9124" spans="2:3" x14ac:dyDescent="0.25">
      <c r="B9124" s="206">
        <v>42400.083333333336</v>
      </c>
      <c r="C9124" s="85">
        <v>5.96</v>
      </c>
    </row>
    <row r="9125" spans="2:3" x14ac:dyDescent="0.25">
      <c r="B9125" s="206">
        <v>42400.166666666664</v>
      </c>
      <c r="C9125" s="85">
        <v>5.97</v>
      </c>
    </row>
    <row r="9126" spans="2:3" x14ac:dyDescent="0.25">
      <c r="B9126" s="206">
        <v>42400.25</v>
      </c>
      <c r="C9126" s="85">
        <v>5.98</v>
      </c>
    </row>
    <row r="9127" spans="2:3" x14ac:dyDescent="0.25">
      <c r="B9127" s="206">
        <v>42400.333333333336</v>
      </c>
      <c r="C9127" s="85">
        <v>5.98</v>
      </c>
    </row>
    <row r="9128" spans="2:3" x14ac:dyDescent="0.25">
      <c r="B9128" s="206">
        <v>42400.416666666664</v>
      </c>
      <c r="C9128" s="85">
        <v>5.98</v>
      </c>
    </row>
    <row r="9129" spans="2:3" x14ac:dyDescent="0.25">
      <c r="B9129" s="206">
        <v>42400.5</v>
      </c>
      <c r="C9129" s="85">
        <v>6</v>
      </c>
    </row>
    <row r="9130" spans="2:3" x14ac:dyDescent="0.25">
      <c r="B9130" s="206">
        <v>42400.583333333336</v>
      </c>
      <c r="C9130" s="85">
        <v>6</v>
      </c>
    </row>
    <row r="9131" spans="2:3" x14ac:dyDescent="0.25">
      <c r="B9131" s="206">
        <v>42400.666666666664</v>
      </c>
      <c r="C9131" s="85">
        <v>6</v>
      </c>
    </row>
    <row r="9132" spans="2:3" x14ac:dyDescent="0.25">
      <c r="B9132" s="206">
        <v>42400.75</v>
      </c>
      <c r="C9132" s="85">
        <v>6</v>
      </c>
    </row>
    <row r="9133" spans="2:3" x14ac:dyDescent="0.25">
      <c r="B9133" s="206">
        <v>42400.833333333336</v>
      </c>
      <c r="C9133" s="85">
        <v>6.02</v>
      </c>
    </row>
    <row r="9134" spans="2:3" x14ac:dyDescent="0.25">
      <c r="B9134" s="206">
        <v>42400.916666666664</v>
      </c>
      <c r="C9134" s="85">
        <v>6.02</v>
      </c>
    </row>
    <row r="9135" spans="2:3" x14ac:dyDescent="0.25">
      <c r="B9135" s="206">
        <v>42401</v>
      </c>
      <c r="C9135" s="85">
        <v>6.02</v>
      </c>
    </row>
    <row r="9136" spans="2:3" x14ac:dyDescent="0.25">
      <c r="B9136" s="206">
        <v>42401.083333333336</v>
      </c>
      <c r="C9136" s="85">
        <v>6.02</v>
      </c>
    </row>
    <row r="9137" spans="2:5" x14ac:dyDescent="0.25">
      <c r="B9137" s="206">
        <v>42401.166666666664</v>
      </c>
      <c r="C9137" s="85">
        <v>6.02</v>
      </c>
    </row>
    <row r="9138" spans="2:5" x14ac:dyDescent="0.25">
      <c r="B9138" s="206">
        <v>42401.25</v>
      </c>
      <c r="C9138" s="85">
        <v>6.04</v>
      </c>
      <c r="E9138" s="76">
        <v>6.04</v>
      </c>
    </row>
    <row r="9139" spans="2:5" x14ac:dyDescent="0.25">
      <c r="B9139" s="206">
        <v>42401.333333333336</v>
      </c>
      <c r="C9139" s="85">
        <v>6.04</v>
      </c>
    </row>
    <row r="9140" spans="2:5" x14ac:dyDescent="0.25">
      <c r="B9140" s="206">
        <v>42401.416666666664</v>
      </c>
      <c r="C9140" s="85">
        <v>6.04</v>
      </c>
    </row>
    <row r="9141" spans="2:5" x14ac:dyDescent="0.25">
      <c r="B9141" s="206">
        <v>42401.5</v>
      </c>
      <c r="C9141" s="85">
        <v>6.03</v>
      </c>
    </row>
    <row r="9142" spans="2:5" x14ac:dyDescent="0.25">
      <c r="B9142" s="206">
        <v>42401.583333333336</v>
      </c>
      <c r="C9142" s="85">
        <v>6.01</v>
      </c>
    </row>
    <row r="9143" spans="2:5" x14ac:dyDescent="0.25">
      <c r="B9143" s="206">
        <v>42401.666666666664</v>
      </c>
      <c r="C9143" s="85">
        <v>6</v>
      </c>
    </row>
    <row r="9144" spans="2:5" x14ac:dyDescent="0.25">
      <c r="B9144" s="206">
        <v>42401.75</v>
      </c>
      <c r="C9144" s="85">
        <v>6</v>
      </c>
    </row>
    <row r="9145" spans="2:5" x14ac:dyDescent="0.25">
      <c r="B9145" s="206">
        <v>42401.833333333336</v>
      </c>
      <c r="C9145" s="85">
        <v>6</v>
      </c>
    </row>
    <row r="9146" spans="2:5" x14ac:dyDescent="0.25">
      <c r="B9146" s="206">
        <v>42401.916666666664</v>
      </c>
      <c r="C9146" s="85">
        <v>5.98</v>
      </c>
    </row>
    <row r="9147" spans="2:5" x14ac:dyDescent="0.25">
      <c r="B9147" s="206">
        <v>42402</v>
      </c>
      <c r="C9147" s="85">
        <v>5.96</v>
      </c>
    </row>
    <row r="9148" spans="2:5" x14ac:dyDescent="0.25">
      <c r="B9148" s="206">
        <v>42402.083333333336</v>
      </c>
      <c r="C9148" s="85">
        <v>5.95</v>
      </c>
    </row>
    <row r="9149" spans="2:5" x14ac:dyDescent="0.25">
      <c r="B9149" s="206">
        <v>42402.166666666664</v>
      </c>
      <c r="C9149" s="85">
        <v>5.95</v>
      </c>
    </row>
    <row r="9150" spans="2:5" x14ac:dyDescent="0.25">
      <c r="B9150" s="206">
        <v>42402.25</v>
      </c>
      <c r="C9150" s="85">
        <v>5.95</v>
      </c>
    </row>
    <row r="9151" spans="2:5" x14ac:dyDescent="0.25">
      <c r="B9151" s="206">
        <v>42402.333333333336</v>
      </c>
      <c r="C9151" s="85">
        <v>5.96</v>
      </c>
    </row>
    <row r="9152" spans="2:5" x14ac:dyDescent="0.25">
      <c r="B9152" s="206">
        <v>42402.416666666664</v>
      </c>
      <c r="C9152" s="85">
        <v>5.95</v>
      </c>
    </row>
    <row r="9153" spans="2:4" x14ac:dyDescent="0.25">
      <c r="B9153" s="206">
        <v>42402.5</v>
      </c>
      <c r="C9153" s="85">
        <v>5.94</v>
      </c>
    </row>
    <row r="9154" spans="2:4" x14ac:dyDescent="0.25">
      <c r="B9154" s="206">
        <v>42402.583333333336</v>
      </c>
      <c r="C9154" s="85">
        <v>5.94</v>
      </c>
    </row>
    <row r="9155" spans="2:4" x14ac:dyDescent="0.25">
      <c r="B9155" s="206">
        <v>42402.666666666664</v>
      </c>
      <c r="C9155" s="85">
        <v>5.93</v>
      </c>
      <c r="D9155" s="76">
        <v>5.93</v>
      </c>
    </row>
    <row r="9156" spans="2:4" x14ac:dyDescent="0.25">
      <c r="B9156" s="206">
        <v>42402.75</v>
      </c>
      <c r="C9156" s="85">
        <v>5.93</v>
      </c>
    </row>
    <row r="9157" spans="2:4" x14ac:dyDescent="0.25">
      <c r="B9157" s="206">
        <v>42402.833333333336</v>
      </c>
      <c r="C9157" s="85">
        <v>5.93</v>
      </c>
    </row>
    <row r="9158" spans="2:4" x14ac:dyDescent="0.25">
      <c r="B9158" s="206">
        <v>42402.916666666664</v>
      </c>
      <c r="C9158" s="85">
        <v>5.94</v>
      </c>
    </row>
    <row r="9159" spans="2:4" x14ac:dyDescent="0.25">
      <c r="B9159" s="206">
        <v>42403</v>
      </c>
      <c r="C9159" s="85">
        <v>5.95</v>
      </c>
    </row>
    <row r="9160" spans="2:4" x14ac:dyDescent="0.25">
      <c r="B9160" s="206">
        <v>42403.083333333336</v>
      </c>
      <c r="C9160" s="85">
        <v>5.96</v>
      </c>
    </row>
    <row r="9161" spans="2:4" x14ac:dyDescent="0.25">
      <c r="B9161" s="206">
        <v>42403.166666666664</v>
      </c>
      <c r="C9161" s="85">
        <v>5.99</v>
      </c>
    </row>
    <row r="9162" spans="2:4" x14ac:dyDescent="0.25">
      <c r="B9162" s="206">
        <v>42403.25</v>
      </c>
      <c r="C9162" s="85">
        <v>5.98</v>
      </c>
    </row>
    <row r="9163" spans="2:4" x14ac:dyDescent="0.25">
      <c r="B9163" s="206">
        <v>42403.333333333336</v>
      </c>
      <c r="C9163" s="85">
        <v>5.97</v>
      </c>
    </row>
    <row r="9164" spans="2:4" x14ac:dyDescent="0.25">
      <c r="B9164" s="206">
        <v>42403.416666666664</v>
      </c>
      <c r="C9164" s="85">
        <v>5.97</v>
      </c>
    </row>
    <row r="9165" spans="2:4" x14ac:dyDescent="0.25">
      <c r="B9165" s="206">
        <v>42403.5</v>
      </c>
      <c r="C9165" s="85">
        <v>5.96</v>
      </c>
    </row>
    <row r="9166" spans="2:4" x14ac:dyDescent="0.25">
      <c r="B9166" s="206">
        <v>42403.583333333336</v>
      </c>
      <c r="C9166" s="85">
        <v>5.95</v>
      </c>
    </row>
    <row r="9167" spans="2:4" x14ac:dyDescent="0.25">
      <c r="B9167" s="206">
        <v>42403.666666666664</v>
      </c>
      <c r="C9167" s="85">
        <v>5.95</v>
      </c>
    </row>
    <row r="9168" spans="2:4" x14ac:dyDescent="0.25">
      <c r="B9168" s="206">
        <v>42403.75</v>
      </c>
      <c r="C9168" s="85">
        <v>5.95</v>
      </c>
    </row>
    <row r="9169" spans="2:3" x14ac:dyDescent="0.25">
      <c r="B9169" s="206">
        <v>42403.833333333336</v>
      </c>
      <c r="C9169" s="85">
        <v>6.01</v>
      </c>
    </row>
    <row r="9170" spans="2:3" x14ac:dyDescent="0.25">
      <c r="B9170" s="206">
        <v>42403.916666666664</v>
      </c>
      <c r="C9170" s="85">
        <v>6.01</v>
      </c>
    </row>
    <row r="9171" spans="2:3" x14ac:dyDescent="0.25">
      <c r="B9171" s="206">
        <v>42404</v>
      </c>
      <c r="C9171" s="85">
        <v>6.02</v>
      </c>
    </row>
    <row r="9172" spans="2:3" x14ac:dyDescent="0.25">
      <c r="B9172" s="206">
        <v>42404.083333333336</v>
      </c>
      <c r="C9172" s="85">
        <v>6.02</v>
      </c>
    </row>
    <row r="9173" spans="2:3" x14ac:dyDescent="0.25">
      <c r="B9173" s="206">
        <v>42404.166666666664</v>
      </c>
      <c r="C9173" s="85">
        <v>6.03</v>
      </c>
    </row>
    <row r="9174" spans="2:3" x14ac:dyDescent="0.25">
      <c r="B9174" s="206">
        <v>42404.25</v>
      </c>
      <c r="C9174" s="85">
        <v>6.03</v>
      </c>
    </row>
    <row r="9175" spans="2:3" x14ac:dyDescent="0.25">
      <c r="B9175" s="206">
        <v>42404.333333333336</v>
      </c>
      <c r="C9175" s="85">
        <v>6.02</v>
      </c>
    </row>
    <row r="9176" spans="2:3" x14ac:dyDescent="0.25">
      <c r="B9176" s="206">
        <v>42404.416666666664</v>
      </c>
      <c r="C9176" s="85">
        <v>6</v>
      </c>
    </row>
    <row r="9177" spans="2:3" x14ac:dyDescent="0.25">
      <c r="B9177" s="206">
        <v>42404.5</v>
      </c>
      <c r="C9177" s="85">
        <v>6</v>
      </c>
    </row>
    <row r="9178" spans="2:3" x14ac:dyDescent="0.25">
      <c r="B9178" s="206">
        <v>42404.583333333336</v>
      </c>
      <c r="C9178" s="85">
        <v>6</v>
      </c>
    </row>
    <row r="9179" spans="2:3" x14ac:dyDescent="0.25">
      <c r="B9179" s="206">
        <v>42404.666666666664</v>
      </c>
      <c r="C9179" s="85">
        <v>6</v>
      </c>
    </row>
    <row r="9180" spans="2:3" x14ac:dyDescent="0.25">
      <c r="B9180" s="206">
        <v>42404.75</v>
      </c>
      <c r="C9180" s="85">
        <v>6.02</v>
      </c>
    </row>
    <row r="9181" spans="2:3" x14ac:dyDescent="0.25">
      <c r="B9181" s="206">
        <v>42404.833333333336</v>
      </c>
      <c r="C9181" s="85">
        <v>6.03</v>
      </c>
    </row>
    <row r="9182" spans="2:3" x14ac:dyDescent="0.25">
      <c r="B9182" s="206">
        <v>42404.916666666664</v>
      </c>
      <c r="C9182" s="85">
        <v>6.03</v>
      </c>
    </row>
    <row r="9183" spans="2:3" x14ac:dyDescent="0.25">
      <c r="B9183" s="206">
        <v>42405</v>
      </c>
      <c r="C9183" s="85">
        <v>6.04</v>
      </c>
    </row>
    <row r="9184" spans="2:3" x14ac:dyDescent="0.25">
      <c r="B9184" s="206">
        <v>42405.083333333336</v>
      </c>
      <c r="C9184" s="85">
        <v>6.01</v>
      </c>
    </row>
    <row r="9185" spans="2:3" x14ac:dyDescent="0.25">
      <c r="B9185" s="206">
        <v>42405.166666666664</v>
      </c>
      <c r="C9185" s="85">
        <v>6.03</v>
      </c>
    </row>
    <row r="9186" spans="2:3" x14ac:dyDescent="0.25">
      <c r="B9186" s="206">
        <v>42405.25</v>
      </c>
      <c r="C9186" s="85">
        <v>6.06</v>
      </c>
    </row>
    <row r="9187" spans="2:3" x14ac:dyDescent="0.25">
      <c r="B9187" s="206">
        <v>42405.333333333336</v>
      </c>
      <c r="C9187" s="85">
        <v>6.06</v>
      </c>
    </row>
    <row r="9188" spans="2:3" x14ac:dyDescent="0.25">
      <c r="B9188" s="206">
        <v>42405.416666666664</v>
      </c>
      <c r="C9188" s="85">
        <v>6.07</v>
      </c>
    </row>
    <row r="9189" spans="2:3" x14ac:dyDescent="0.25">
      <c r="B9189" s="206">
        <v>42405.5</v>
      </c>
      <c r="C9189" s="85">
        <v>6.07</v>
      </c>
    </row>
    <row r="9190" spans="2:3" x14ac:dyDescent="0.25">
      <c r="B9190" s="206">
        <v>42405.583333333336</v>
      </c>
      <c r="C9190" s="85">
        <v>6.07</v>
      </c>
    </row>
    <row r="9191" spans="2:3" x14ac:dyDescent="0.25">
      <c r="B9191" s="206">
        <v>42405.666666666664</v>
      </c>
      <c r="C9191" s="85">
        <v>6.07</v>
      </c>
    </row>
    <row r="9192" spans="2:3" x14ac:dyDescent="0.25">
      <c r="B9192" s="206">
        <v>42405.75</v>
      </c>
      <c r="C9192" s="85">
        <v>6.05</v>
      </c>
    </row>
    <row r="9193" spans="2:3" x14ac:dyDescent="0.25">
      <c r="B9193" s="206">
        <v>42405.833333333336</v>
      </c>
      <c r="C9193" s="85">
        <v>6.05</v>
      </c>
    </row>
    <row r="9194" spans="2:3" x14ac:dyDescent="0.25">
      <c r="B9194" s="206">
        <v>42405.916666666664</v>
      </c>
      <c r="C9194" s="85">
        <v>6.05</v>
      </c>
    </row>
    <row r="9195" spans="2:3" x14ac:dyDescent="0.25">
      <c r="B9195" s="206">
        <v>42406</v>
      </c>
      <c r="C9195" s="85">
        <v>6.03</v>
      </c>
    </row>
    <row r="9196" spans="2:3" x14ac:dyDescent="0.25">
      <c r="B9196" s="206">
        <v>42406.083333333336</v>
      </c>
      <c r="C9196" s="85">
        <v>6.05</v>
      </c>
    </row>
    <row r="9197" spans="2:3" x14ac:dyDescent="0.25">
      <c r="B9197" s="206">
        <v>42406.166666666664</v>
      </c>
      <c r="C9197" s="85">
        <v>6.05</v>
      </c>
    </row>
    <row r="9198" spans="2:3" x14ac:dyDescent="0.25">
      <c r="B9198" s="206">
        <v>42406.25</v>
      </c>
      <c r="C9198" s="85">
        <v>6.05</v>
      </c>
    </row>
    <row r="9199" spans="2:3" x14ac:dyDescent="0.25">
      <c r="B9199" s="206">
        <v>42406.333333333336</v>
      </c>
      <c r="C9199" s="85">
        <v>6.07</v>
      </c>
    </row>
    <row r="9200" spans="2:3" x14ac:dyDescent="0.25">
      <c r="B9200" s="206">
        <v>42406.416666666664</v>
      </c>
      <c r="C9200" s="85">
        <v>6.07</v>
      </c>
    </row>
    <row r="9201" spans="2:5" x14ac:dyDescent="0.25">
      <c r="B9201" s="206">
        <v>42406.5</v>
      </c>
      <c r="C9201" s="85">
        <v>6.08</v>
      </c>
    </row>
    <row r="9202" spans="2:5" x14ac:dyDescent="0.25">
      <c r="B9202" s="206">
        <v>42406.583333333336</v>
      </c>
      <c r="C9202" s="85">
        <v>6.08</v>
      </c>
    </row>
    <row r="9203" spans="2:5" x14ac:dyDescent="0.25">
      <c r="B9203" s="206">
        <v>42406.666666666664</v>
      </c>
      <c r="C9203" s="85">
        <v>6.08</v>
      </c>
    </row>
    <row r="9204" spans="2:5" x14ac:dyDescent="0.25">
      <c r="B9204" s="206">
        <v>42406.75</v>
      </c>
      <c r="C9204" s="85">
        <v>6.09</v>
      </c>
    </row>
    <row r="9205" spans="2:5" x14ac:dyDescent="0.25">
      <c r="B9205" s="206">
        <v>42406.833333333336</v>
      </c>
      <c r="C9205" s="85">
        <v>6.08</v>
      </c>
    </row>
    <row r="9206" spans="2:5" x14ac:dyDescent="0.25">
      <c r="B9206" s="206">
        <v>42406.916666666664</v>
      </c>
      <c r="C9206" s="85">
        <v>6.08</v>
      </c>
    </row>
    <row r="9207" spans="2:5" x14ac:dyDescent="0.25">
      <c r="B9207" s="206">
        <v>42407</v>
      </c>
      <c r="C9207" s="85">
        <v>6.08</v>
      </c>
    </row>
    <row r="9208" spans="2:5" x14ac:dyDescent="0.25">
      <c r="B9208" s="206">
        <v>42407.083333333336</v>
      </c>
      <c r="C9208" s="85">
        <v>6.08</v>
      </c>
    </row>
    <row r="9209" spans="2:5" x14ac:dyDescent="0.25">
      <c r="B9209" s="206">
        <v>42407.166666666664</v>
      </c>
      <c r="C9209" s="85">
        <v>6.08</v>
      </c>
    </row>
    <row r="9210" spans="2:5" x14ac:dyDescent="0.25">
      <c r="B9210" s="206">
        <v>42407.25</v>
      </c>
      <c r="C9210" s="85">
        <v>6.08</v>
      </c>
    </row>
    <row r="9211" spans="2:5" x14ac:dyDescent="0.25">
      <c r="B9211" s="206">
        <v>42407.333333333336</v>
      </c>
      <c r="C9211" s="85">
        <v>6.12</v>
      </c>
    </row>
    <row r="9212" spans="2:5" x14ac:dyDescent="0.25">
      <c r="B9212" s="206">
        <v>42407.416666666664</v>
      </c>
      <c r="C9212" s="85">
        <v>6.12</v>
      </c>
    </row>
    <row r="9213" spans="2:5" x14ac:dyDescent="0.25">
      <c r="B9213" s="206">
        <v>42407.5</v>
      </c>
      <c r="C9213" s="85">
        <v>6.12</v>
      </c>
    </row>
    <row r="9214" spans="2:5" x14ac:dyDescent="0.25">
      <c r="B9214" s="206">
        <v>42407.583333333336</v>
      </c>
      <c r="C9214" s="85">
        <v>6.12</v>
      </c>
    </row>
    <row r="9215" spans="2:5" x14ac:dyDescent="0.25">
      <c r="B9215" s="206">
        <v>42407.666666666664</v>
      </c>
      <c r="C9215" s="85">
        <v>6.13</v>
      </c>
      <c r="E9215" s="76">
        <v>6.13</v>
      </c>
    </row>
    <row r="9216" spans="2:5" x14ac:dyDescent="0.25">
      <c r="B9216" s="206">
        <v>42407.75</v>
      </c>
      <c r="C9216" s="85">
        <v>6.13</v>
      </c>
    </row>
    <row r="9217" spans="2:3" x14ac:dyDescent="0.25">
      <c r="B9217" s="206">
        <v>42407.833333333336</v>
      </c>
      <c r="C9217" s="85">
        <v>6.12</v>
      </c>
    </row>
    <row r="9218" spans="2:3" x14ac:dyDescent="0.25">
      <c r="B9218" s="206">
        <v>42407.916666666664</v>
      </c>
      <c r="C9218" s="85">
        <v>6.12</v>
      </c>
    </row>
    <row r="9219" spans="2:3" x14ac:dyDescent="0.25">
      <c r="B9219" s="206">
        <v>42408</v>
      </c>
      <c r="C9219" s="85">
        <v>6.12</v>
      </c>
    </row>
    <row r="9220" spans="2:3" x14ac:dyDescent="0.25">
      <c r="B9220" s="206">
        <v>42408.083333333336</v>
      </c>
      <c r="C9220" s="85">
        <v>6.12</v>
      </c>
    </row>
    <row r="9221" spans="2:3" x14ac:dyDescent="0.25">
      <c r="B9221" s="206">
        <v>42408.166666666664</v>
      </c>
      <c r="C9221" s="85">
        <v>6.12</v>
      </c>
    </row>
    <row r="9222" spans="2:3" x14ac:dyDescent="0.25">
      <c r="B9222" s="206">
        <v>42408.25</v>
      </c>
      <c r="C9222" s="85">
        <v>6.11</v>
      </c>
    </row>
    <row r="9223" spans="2:3" x14ac:dyDescent="0.25">
      <c r="B9223" s="206">
        <v>42408.333333333336</v>
      </c>
      <c r="C9223" s="85">
        <v>6.11</v>
      </c>
    </row>
    <row r="9224" spans="2:3" x14ac:dyDescent="0.25">
      <c r="B9224" s="206">
        <v>42408.416666666664</v>
      </c>
      <c r="C9224" s="85">
        <v>6.11</v>
      </c>
    </row>
    <row r="9225" spans="2:3" x14ac:dyDescent="0.25">
      <c r="B9225" s="206">
        <v>42408.5</v>
      </c>
      <c r="C9225" s="85">
        <v>6.11</v>
      </c>
    </row>
    <row r="9226" spans="2:3" x14ac:dyDescent="0.25">
      <c r="B9226" s="206">
        <v>42408.583333333336</v>
      </c>
      <c r="C9226" s="85">
        <v>6.11</v>
      </c>
    </row>
    <row r="9227" spans="2:3" x14ac:dyDescent="0.25">
      <c r="B9227" s="206">
        <v>42408.666666666664</v>
      </c>
      <c r="C9227" s="85">
        <v>6.11</v>
      </c>
    </row>
    <row r="9228" spans="2:3" x14ac:dyDescent="0.25">
      <c r="B9228" s="206">
        <v>42408.75</v>
      </c>
      <c r="C9228" s="85">
        <v>6.1</v>
      </c>
    </row>
    <row r="9229" spans="2:3" x14ac:dyDescent="0.25">
      <c r="B9229" s="206">
        <v>42408.833333333336</v>
      </c>
      <c r="C9229" s="85">
        <v>6.1</v>
      </c>
    </row>
    <row r="9230" spans="2:3" x14ac:dyDescent="0.25">
      <c r="B9230" s="206">
        <v>42408.916666666664</v>
      </c>
      <c r="C9230" s="85">
        <v>6.1</v>
      </c>
    </row>
    <row r="9231" spans="2:3" x14ac:dyDescent="0.25">
      <c r="B9231" s="206">
        <v>42409</v>
      </c>
      <c r="C9231" s="85">
        <v>6.1</v>
      </c>
    </row>
    <row r="9232" spans="2:3" x14ac:dyDescent="0.25">
      <c r="B9232" s="206">
        <v>42409.083333333336</v>
      </c>
      <c r="C9232" s="85">
        <v>6.09</v>
      </c>
    </row>
    <row r="9233" spans="2:3" x14ac:dyDescent="0.25">
      <c r="B9233" s="206">
        <v>42409.166666666664</v>
      </c>
      <c r="C9233" s="85">
        <v>6.1</v>
      </c>
    </row>
    <row r="9234" spans="2:3" x14ac:dyDescent="0.25">
      <c r="B9234" s="206">
        <v>42409.25</v>
      </c>
      <c r="C9234" s="85">
        <v>6.09</v>
      </c>
    </row>
    <row r="9235" spans="2:3" x14ac:dyDescent="0.25">
      <c r="B9235" s="206">
        <v>42409.333333333336</v>
      </c>
      <c r="C9235" s="85">
        <v>6.08</v>
      </c>
    </row>
    <row r="9236" spans="2:3" x14ac:dyDescent="0.25">
      <c r="B9236" s="206">
        <v>42409.416666666664</v>
      </c>
      <c r="C9236" s="85">
        <v>6.08</v>
      </c>
    </row>
    <row r="9237" spans="2:3" x14ac:dyDescent="0.25">
      <c r="B9237" s="206">
        <v>42409.5</v>
      </c>
      <c r="C9237" s="85">
        <v>6.06</v>
      </c>
    </row>
    <row r="9238" spans="2:3" x14ac:dyDescent="0.25">
      <c r="B9238" s="206">
        <v>42409.583333333336</v>
      </c>
      <c r="C9238" s="85">
        <v>6.06</v>
      </c>
    </row>
    <row r="9239" spans="2:3" x14ac:dyDescent="0.25">
      <c r="B9239" s="206">
        <v>42409.666666666664</v>
      </c>
      <c r="C9239" s="85">
        <v>6.05</v>
      </c>
    </row>
    <row r="9240" spans="2:3" x14ac:dyDescent="0.25">
      <c r="B9240" s="206">
        <v>42409.75</v>
      </c>
      <c r="C9240" s="85">
        <v>6.03</v>
      </c>
    </row>
    <row r="9241" spans="2:3" x14ac:dyDescent="0.25">
      <c r="B9241" s="206">
        <v>42409.833333333336</v>
      </c>
      <c r="C9241" s="85">
        <v>6.02</v>
      </c>
    </row>
    <row r="9242" spans="2:3" x14ac:dyDescent="0.25">
      <c r="B9242" s="206">
        <v>42409.916666666664</v>
      </c>
      <c r="C9242" s="85">
        <v>6</v>
      </c>
    </row>
    <row r="9243" spans="2:3" x14ac:dyDescent="0.25">
      <c r="B9243" s="206">
        <v>42410</v>
      </c>
      <c r="C9243" s="85">
        <v>6</v>
      </c>
    </row>
    <row r="9244" spans="2:3" x14ac:dyDescent="0.25">
      <c r="B9244" s="206">
        <v>42410.083333333336</v>
      </c>
      <c r="C9244" s="85">
        <v>6.02</v>
      </c>
    </row>
    <row r="9245" spans="2:3" x14ac:dyDescent="0.25">
      <c r="B9245" s="206">
        <v>42410.166666666664</v>
      </c>
      <c r="C9245" s="85">
        <v>6.02</v>
      </c>
    </row>
    <row r="9246" spans="2:3" x14ac:dyDescent="0.25">
      <c r="B9246" s="206">
        <v>42410.25</v>
      </c>
      <c r="C9246" s="85">
        <v>6.02</v>
      </c>
    </row>
    <row r="9247" spans="2:3" x14ac:dyDescent="0.25">
      <c r="B9247" s="206">
        <v>42410.333333333336</v>
      </c>
      <c r="C9247" s="85">
        <v>6.05</v>
      </c>
    </row>
    <row r="9248" spans="2:3" x14ac:dyDescent="0.25">
      <c r="B9248" s="206">
        <v>42410.416666666664</v>
      </c>
      <c r="C9248" s="85">
        <v>6.05</v>
      </c>
    </row>
    <row r="9249" spans="2:3" x14ac:dyDescent="0.25">
      <c r="B9249" s="206">
        <v>42410.5</v>
      </c>
      <c r="C9249" s="85">
        <v>6.04</v>
      </c>
    </row>
    <row r="9250" spans="2:3" x14ac:dyDescent="0.25">
      <c r="B9250" s="206">
        <v>42410.583333333336</v>
      </c>
      <c r="C9250" s="85">
        <v>6.01</v>
      </c>
    </row>
    <row r="9251" spans="2:3" x14ac:dyDescent="0.25">
      <c r="B9251" s="206">
        <v>42410.666666666664</v>
      </c>
      <c r="C9251" s="85">
        <v>6.02</v>
      </c>
    </row>
    <row r="9252" spans="2:3" x14ac:dyDescent="0.25">
      <c r="B9252" s="206">
        <v>42410.75</v>
      </c>
      <c r="C9252" s="85">
        <v>6.01</v>
      </c>
    </row>
    <row r="9253" spans="2:3" x14ac:dyDescent="0.25">
      <c r="B9253" s="206">
        <v>42410.833333333336</v>
      </c>
      <c r="C9253" s="85">
        <v>5.99</v>
      </c>
    </row>
    <row r="9254" spans="2:3" x14ac:dyDescent="0.25">
      <c r="B9254" s="206">
        <v>42410.916666666664</v>
      </c>
      <c r="C9254" s="85">
        <v>5.98</v>
      </c>
    </row>
    <row r="9255" spans="2:3" x14ac:dyDescent="0.25">
      <c r="B9255" s="206">
        <v>42411</v>
      </c>
      <c r="C9255" s="85">
        <v>5.95</v>
      </c>
    </row>
    <row r="9256" spans="2:3" x14ac:dyDescent="0.25">
      <c r="B9256" s="206">
        <v>42411.083333333336</v>
      </c>
      <c r="C9256" s="85">
        <v>5.94</v>
      </c>
    </row>
    <row r="9257" spans="2:3" x14ac:dyDescent="0.25">
      <c r="B9257" s="206">
        <v>42411.166666666664</v>
      </c>
      <c r="C9257" s="85">
        <v>5.94</v>
      </c>
    </row>
    <row r="9258" spans="2:3" x14ac:dyDescent="0.25">
      <c r="B9258" s="206">
        <v>42411.25</v>
      </c>
      <c r="C9258" s="85">
        <v>5.94</v>
      </c>
    </row>
    <row r="9259" spans="2:3" x14ac:dyDescent="0.25">
      <c r="B9259" s="206">
        <v>42411.333333333336</v>
      </c>
      <c r="C9259" s="85">
        <v>5.93</v>
      </c>
    </row>
    <row r="9260" spans="2:3" x14ac:dyDescent="0.25">
      <c r="B9260" s="206">
        <v>42411.416666666664</v>
      </c>
      <c r="C9260" s="85">
        <v>5.92</v>
      </c>
    </row>
    <row r="9261" spans="2:3" x14ac:dyDescent="0.25">
      <c r="B9261" s="206">
        <v>42411.5</v>
      </c>
      <c r="C9261" s="85">
        <v>5.92</v>
      </c>
    </row>
    <row r="9262" spans="2:3" x14ac:dyDescent="0.25">
      <c r="B9262" s="206">
        <v>42411.583333333336</v>
      </c>
      <c r="C9262" s="85">
        <v>5.91</v>
      </c>
    </row>
    <row r="9263" spans="2:3" x14ac:dyDescent="0.25">
      <c r="B9263" s="206">
        <v>42411.666666666664</v>
      </c>
      <c r="C9263" s="85">
        <v>5.92</v>
      </c>
    </row>
    <row r="9264" spans="2:3" x14ac:dyDescent="0.25">
      <c r="B9264" s="206">
        <v>42411.75</v>
      </c>
      <c r="C9264" s="85">
        <v>5.93</v>
      </c>
    </row>
    <row r="9265" spans="2:3" x14ac:dyDescent="0.25">
      <c r="B9265" s="206">
        <v>42411.833333333336</v>
      </c>
      <c r="C9265" s="85">
        <v>5.93</v>
      </c>
    </row>
    <row r="9266" spans="2:3" x14ac:dyDescent="0.25">
      <c r="B9266" s="206">
        <v>42411.916666666664</v>
      </c>
      <c r="C9266" s="85">
        <v>5.94</v>
      </c>
    </row>
    <row r="9267" spans="2:3" x14ac:dyDescent="0.25">
      <c r="B9267" s="206">
        <v>42412</v>
      </c>
      <c r="C9267" s="85">
        <v>5.94</v>
      </c>
    </row>
    <row r="9268" spans="2:3" x14ac:dyDescent="0.25">
      <c r="B9268" s="206">
        <v>42412.083333333336</v>
      </c>
      <c r="C9268" s="85">
        <v>5.95</v>
      </c>
    </row>
    <row r="9269" spans="2:3" x14ac:dyDescent="0.25">
      <c r="B9269" s="206">
        <v>42412.166666666664</v>
      </c>
      <c r="C9269" s="85">
        <v>5.97</v>
      </c>
    </row>
    <row r="9270" spans="2:3" x14ac:dyDescent="0.25">
      <c r="B9270" s="206">
        <v>42412.25</v>
      </c>
      <c r="C9270" s="85">
        <v>5.97</v>
      </c>
    </row>
    <row r="9271" spans="2:3" x14ac:dyDescent="0.25">
      <c r="B9271" s="206">
        <v>42412.333333333336</v>
      </c>
      <c r="C9271" s="85">
        <v>5.96</v>
      </c>
    </row>
    <row r="9272" spans="2:3" x14ac:dyDescent="0.25">
      <c r="B9272" s="206">
        <v>42412.416666666664</v>
      </c>
      <c r="C9272" s="85">
        <v>5.96</v>
      </c>
    </row>
    <row r="9273" spans="2:3" x14ac:dyDescent="0.25">
      <c r="B9273" s="206">
        <v>42412.5</v>
      </c>
      <c r="C9273" s="85">
        <v>5.96</v>
      </c>
    </row>
    <row r="9274" spans="2:3" x14ac:dyDescent="0.25">
      <c r="B9274" s="206">
        <v>42412.583333333336</v>
      </c>
      <c r="C9274" s="85">
        <v>5.97</v>
      </c>
    </row>
    <row r="9275" spans="2:3" x14ac:dyDescent="0.25">
      <c r="B9275" s="206">
        <v>42412.666666666664</v>
      </c>
      <c r="C9275" s="85">
        <v>5.97</v>
      </c>
    </row>
    <row r="9276" spans="2:3" x14ac:dyDescent="0.25">
      <c r="B9276" s="206">
        <v>42412.75</v>
      </c>
      <c r="C9276" s="85">
        <v>5.97</v>
      </c>
    </row>
    <row r="9277" spans="2:3" x14ac:dyDescent="0.25">
      <c r="B9277" s="206">
        <v>42412.833333333336</v>
      </c>
      <c r="C9277" s="85">
        <v>5.97</v>
      </c>
    </row>
    <row r="9278" spans="2:3" x14ac:dyDescent="0.25">
      <c r="B9278" s="206">
        <v>42412.916666666664</v>
      </c>
      <c r="C9278" s="85">
        <v>5.97</v>
      </c>
    </row>
    <row r="9279" spans="2:3" x14ac:dyDescent="0.25">
      <c r="B9279" s="206">
        <v>42413</v>
      </c>
      <c r="C9279" s="85">
        <v>5.97</v>
      </c>
    </row>
    <row r="9280" spans="2:3" x14ac:dyDescent="0.25">
      <c r="B9280" s="206">
        <v>42413.083333333336</v>
      </c>
      <c r="C9280" s="85">
        <v>5.97</v>
      </c>
    </row>
    <row r="9281" spans="2:3" x14ac:dyDescent="0.25">
      <c r="B9281" s="206">
        <v>42413.166666666664</v>
      </c>
      <c r="C9281" s="85">
        <v>5.97</v>
      </c>
    </row>
    <row r="9282" spans="2:3" x14ac:dyDescent="0.25">
      <c r="B9282" s="206">
        <v>42413.25</v>
      </c>
      <c r="C9282" s="85">
        <v>5.96</v>
      </c>
    </row>
    <row r="9283" spans="2:3" x14ac:dyDescent="0.25">
      <c r="B9283" s="206">
        <v>42413.333333333336</v>
      </c>
      <c r="C9283" s="85">
        <v>5.95</v>
      </c>
    </row>
    <row r="9284" spans="2:3" x14ac:dyDescent="0.25">
      <c r="B9284" s="206">
        <v>42413.416666666664</v>
      </c>
      <c r="C9284" s="85">
        <v>5.95</v>
      </c>
    </row>
    <row r="9285" spans="2:3" x14ac:dyDescent="0.25">
      <c r="B9285" s="206">
        <v>42413.5</v>
      </c>
      <c r="C9285" s="85">
        <v>5.95</v>
      </c>
    </row>
    <row r="9286" spans="2:3" x14ac:dyDescent="0.25">
      <c r="B9286" s="206">
        <v>42413.583333333336</v>
      </c>
      <c r="C9286" s="85">
        <v>5.94</v>
      </c>
    </row>
    <row r="9287" spans="2:3" x14ac:dyDescent="0.25">
      <c r="B9287" s="206">
        <v>42413.666666666664</v>
      </c>
      <c r="C9287" s="85">
        <v>5.94</v>
      </c>
    </row>
    <row r="9288" spans="2:3" x14ac:dyDescent="0.25">
      <c r="B9288" s="206">
        <v>42413.75</v>
      </c>
      <c r="C9288" s="85">
        <v>5.93</v>
      </c>
    </row>
    <row r="9289" spans="2:3" x14ac:dyDescent="0.25">
      <c r="B9289" s="206">
        <v>42413.833333333336</v>
      </c>
      <c r="C9289" s="85">
        <v>5.91</v>
      </c>
    </row>
    <row r="9290" spans="2:3" x14ac:dyDescent="0.25">
      <c r="B9290" s="206">
        <v>42413.916666666664</v>
      </c>
      <c r="C9290" s="85">
        <v>5.91</v>
      </c>
    </row>
    <row r="9291" spans="2:3" x14ac:dyDescent="0.25">
      <c r="B9291" s="206">
        <v>42414</v>
      </c>
      <c r="C9291" s="85">
        <v>5.91</v>
      </c>
    </row>
    <row r="9292" spans="2:3" x14ac:dyDescent="0.25">
      <c r="B9292" s="206">
        <v>42414.083333333336</v>
      </c>
      <c r="C9292" s="85">
        <v>5.91</v>
      </c>
    </row>
    <row r="9293" spans="2:3" x14ac:dyDescent="0.25">
      <c r="B9293" s="206">
        <v>42414.166666666664</v>
      </c>
      <c r="C9293" s="85">
        <v>5.91</v>
      </c>
    </row>
    <row r="9294" spans="2:3" x14ac:dyDescent="0.25">
      <c r="B9294" s="206">
        <v>42414.25</v>
      </c>
      <c r="C9294" s="85">
        <v>5.92</v>
      </c>
    </row>
    <row r="9295" spans="2:3" x14ac:dyDescent="0.25">
      <c r="B9295" s="206">
        <v>42414.333333333336</v>
      </c>
      <c r="C9295" s="85">
        <v>5.92</v>
      </c>
    </row>
    <row r="9296" spans="2:3" x14ac:dyDescent="0.25">
      <c r="B9296" s="206">
        <v>42414.416666666664</v>
      </c>
      <c r="C9296" s="85">
        <v>5.92</v>
      </c>
    </row>
    <row r="9297" spans="2:3" x14ac:dyDescent="0.25">
      <c r="B9297" s="206">
        <v>42414.5</v>
      </c>
      <c r="C9297" s="85">
        <v>5.92</v>
      </c>
    </row>
    <row r="9298" spans="2:3" x14ac:dyDescent="0.25">
      <c r="B9298" s="206">
        <v>42414.583333333336</v>
      </c>
      <c r="C9298" s="85">
        <v>5.92</v>
      </c>
    </row>
    <row r="9299" spans="2:3" x14ac:dyDescent="0.25">
      <c r="B9299" s="206">
        <v>42414.666666666664</v>
      </c>
      <c r="C9299" s="85">
        <v>5.92</v>
      </c>
    </row>
    <row r="9300" spans="2:3" x14ac:dyDescent="0.25">
      <c r="B9300" s="206">
        <v>42414.75</v>
      </c>
      <c r="C9300" s="85">
        <v>5.92</v>
      </c>
    </row>
    <row r="9301" spans="2:3" x14ac:dyDescent="0.25">
      <c r="B9301" s="206">
        <v>42414.833333333336</v>
      </c>
      <c r="C9301" s="85">
        <v>5.92</v>
      </c>
    </row>
    <row r="9302" spans="2:3" x14ac:dyDescent="0.25">
      <c r="B9302" s="206">
        <v>42414.916666666664</v>
      </c>
      <c r="C9302" s="85">
        <v>5.92</v>
      </c>
    </row>
    <row r="9303" spans="2:3" x14ac:dyDescent="0.25">
      <c r="B9303" s="206">
        <v>42415</v>
      </c>
      <c r="C9303" s="85">
        <v>5.93</v>
      </c>
    </row>
    <row r="9304" spans="2:3" x14ac:dyDescent="0.25">
      <c r="B9304" s="206">
        <v>42415.083333333336</v>
      </c>
      <c r="C9304" s="85">
        <v>5.93</v>
      </c>
    </row>
    <row r="9305" spans="2:3" x14ac:dyDescent="0.25">
      <c r="B9305" s="206">
        <v>42415.166666666664</v>
      </c>
      <c r="C9305" s="85">
        <v>5.93</v>
      </c>
    </row>
    <row r="9306" spans="2:3" x14ac:dyDescent="0.25">
      <c r="B9306" s="206">
        <v>42415.25</v>
      </c>
      <c r="C9306" s="85">
        <v>5.91</v>
      </c>
    </row>
    <row r="9307" spans="2:3" x14ac:dyDescent="0.25">
      <c r="B9307" s="206">
        <v>42415.333333333336</v>
      </c>
      <c r="C9307" s="85">
        <v>5.91</v>
      </c>
    </row>
    <row r="9308" spans="2:3" x14ac:dyDescent="0.25">
      <c r="B9308" s="206">
        <v>42415.416666666664</v>
      </c>
      <c r="C9308" s="85">
        <v>5.91</v>
      </c>
    </row>
    <row r="9309" spans="2:3" x14ac:dyDescent="0.25">
      <c r="B9309" s="206">
        <v>42415.5</v>
      </c>
      <c r="C9309" s="85">
        <v>5.92</v>
      </c>
    </row>
    <row r="9310" spans="2:3" x14ac:dyDescent="0.25">
      <c r="B9310" s="206">
        <v>42415.583333333336</v>
      </c>
      <c r="C9310" s="85">
        <v>5.92</v>
      </c>
    </row>
    <row r="9311" spans="2:3" x14ac:dyDescent="0.25">
      <c r="B9311" s="206">
        <v>42415.666666666664</v>
      </c>
      <c r="C9311" s="85">
        <v>5.94</v>
      </c>
    </row>
    <row r="9312" spans="2:3" x14ac:dyDescent="0.25">
      <c r="B9312" s="206">
        <v>42415.75</v>
      </c>
      <c r="C9312" s="85">
        <v>5.92</v>
      </c>
    </row>
    <row r="9313" spans="2:3" x14ac:dyDescent="0.25">
      <c r="B9313" s="206">
        <v>42415.833333333336</v>
      </c>
      <c r="C9313" s="85">
        <v>5.93</v>
      </c>
    </row>
    <row r="9314" spans="2:3" x14ac:dyDescent="0.25">
      <c r="B9314" s="206">
        <v>42415.916666666664</v>
      </c>
      <c r="C9314" s="85">
        <v>5.93</v>
      </c>
    </row>
    <row r="9315" spans="2:3" x14ac:dyDescent="0.25">
      <c r="B9315" s="206">
        <v>42416</v>
      </c>
      <c r="C9315" s="85">
        <v>5.93</v>
      </c>
    </row>
    <row r="9316" spans="2:3" x14ac:dyDescent="0.25">
      <c r="B9316" s="206">
        <v>42416.083333333336</v>
      </c>
      <c r="C9316" s="85">
        <v>5.94</v>
      </c>
    </row>
    <row r="9317" spans="2:3" x14ac:dyDescent="0.25">
      <c r="B9317" s="206">
        <v>42416.166666666664</v>
      </c>
      <c r="C9317" s="85">
        <v>5.94</v>
      </c>
    </row>
    <row r="9318" spans="2:3" x14ac:dyDescent="0.25">
      <c r="B9318" s="206">
        <v>42416.25</v>
      </c>
      <c r="C9318" s="85">
        <v>5.94</v>
      </c>
    </row>
    <row r="9319" spans="2:3" x14ac:dyDescent="0.25">
      <c r="B9319" s="206">
        <v>42416.333333333336</v>
      </c>
      <c r="C9319" s="85">
        <v>5.93</v>
      </c>
    </row>
    <row r="9320" spans="2:3" x14ac:dyDescent="0.25">
      <c r="B9320" s="206">
        <v>42416.416666666664</v>
      </c>
      <c r="C9320" s="85">
        <v>5.93</v>
      </c>
    </row>
    <row r="9321" spans="2:3" x14ac:dyDescent="0.25">
      <c r="B9321" s="206">
        <v>42416.5</v>
      </c>
      <c r="C9321" s="85">
        <v>5.93</v>
      </c>
    </row>
    <row r="9322" spans="2:3" x14ac:dyDescent="0.25">
      <c r="B9322" s="206">
        <v>42416.583333333336</v>
      </c>
      <c r="C9322" s="85">
        <v>5.93</v>
      </c>
    </row>
    <row r="9323" spans="2:3" x14ac:dyDescent="0.25">
      <c r="B9323" s="206">
        <v>42416.666666666664</v>
      </c>
      <c r="C9323" s="85">
        <v>5.93</v>
      </c>
    </row>
    <row r="9324" spans="2:3" x14ac:dyDescent="0.25">
      <c r="B9324" s="206">
        <v>42416.75</v>
      </c>
      <c r="C9324" s="85">
        <v>5.93</v>
      </c>
    </row>
    <row r="9325" spans="2:3" x14ac:dyDescent="0.25">
      <c r="B9325" s="206">
        <v>42416.833333333336</v>
      </c>
      <c r="C9325" s="85">
        <v>5.94</v>
      </c>
    </row>
    <row r="9326" spans="2:3" x14ac:dyDescent="0.25">
      <c r="B9326" s="206">
        <v>42416.916666666664</v>
      </c>
      <c r="C9326" s="85">
        <v>5.94</v>
      </c>
    </row>
    <row r="9327" spans="2:3" x14ac:dyDescent="0.25">
      <c r="B9327" s="206">
        <v>42417</v>
      </c>
      <c r="C9327" s="85">
        <v>5.94</v>
      </c>
    </row>
    <row r="9328" spans="2:3" x14ac:dyDescent="0.25">
      <c r="B9328" s="206">
        <v>42417.083333333336</v>
      </c>
      <c r="C9328" s="85">
        <v>5.94</v>
      </c>
    </row>
    <row r="9329" spans="2:4" x14ac:dyDescent="0.25">
      <c r="B9329" s="206">
        <v>42417.166666666664</v>
      </c>
      <c r="C9329" s="85">
        <v>5.94</v>
      </c>
    </row>
    <row r="9330" spans="2:4" x14ac:dyDescent="0.25">
      <c r="B9330" s="206">
        <v>42417.25</v>
      </c>
      <c r="C9330" s="85">
        <v>5.94</v>
      </c>
    </row>
    <row r="9331" spans="2:4" x14ac:dyDescent="0.25">
      <c r="B9331" s="206">
        <v>42417.333333333336</v>
      </c>
      <c r="C9331" s="85">
        <v>5.94</v>
      </c>
    </row>
    <row r="9332" spans="2:4" x14ac:dyDescent="0.25">
      <c r="B9332" s="206">
        <v>42417.416666666664</v>
      </c>
      <c r="C9332" s="85">
        <v>5.94</v>
      </c>
    </row>
    <row r="9333" spans="2:4" x14ac:dyDescent="0.25">
      <c r="B9333" s="206">
        <v>42417.5</v>
      </c>
      <c r="C9333" s="85">
        <v>5.94</v>
      </c>
    </row>
    <row r="9334" spans="2:4" x14ac:dyDescent="0.25">
      <c r="B9334" s="206">
        <v>42417.583333333336</v>
      </c>
      <c r="C9334" s="85">
        <v>5.94</v>
      </c>
    </row>
    <row r="9335" spans="2:4" x14ac:dyDescent="0.25">
      <c r="B9335" s="206">
        <v>42417.666666666664</v>
      </c>
      <c r="C9335" s="85">
        <v>5.94</v>
      </c>
    </row>
    <row r="9336" spans="2:4" x14ac:dyDescent="0.25">
      <c r="B9336" s="206">
        <v>42417.75</v>
      </c>
      <c r="C9336" s="85">
        <v>5.93</v>
      </c>
    </row>
    <row r="9337" spans="2:4" x14ac:dyDescent="0.25">
      <c r="B9337" s="206">
        <v>42417.833333333336</v>
      </c>
      <c r="C9337" s="85">
        <v>5.89</v>
      </c>
    </row>
    <row r="9338" spans="2:4" x14ac:dyDescent="0.25">
      <c r="B9338" s="206">
        <v>42417.916666666664</v>
      </c>
      <c r="C9338" s="85">
        <v>5.89</v>
      </c>
    </row>
    <row r="9339" spans="2:4" x14ac:dyDescent="0.25">
      <c r="B9339" s="206">
        <v>42418</v>
      </c>
      <c r="C9339" s="85">
        <v>5.88</v>
      </c>
    </row>
    <row r="9340" spans="2:4" x14ac:dyDescent="0.25">
      <c r="B9340" s="206">
        <v>42418.083333333336</v>
      </c>
      <c r="C9340" s="85">
        <v>5.88</v>
      </c>
    </row>
    <row r="9341" spans="2:4" x14ac:dyDescent="0.25">
      <c r="B9341" s="206">
        <v>42418.166666666664</v>
      </c>
      <c r="C9341" s="85">
        <v>5.88</v>
      </c>
    </row>
    <row r="9342" spans="2:4" x14ac:dyDescent="0.25">
      <c r="B9342" s="206">
        <v>42418.25</v>
      </c>
      <c r="C9342" s="85">
        <v>5.86</v>
      </c>
      <c r="D9342" s="76">
        <v>5.86</v>
      </c>
    </row>
    <row r="9343" spans="2:4" x14ac:dyDescent="0.25">
      <c r="B9343" s="206">
        <v>42418.333333333336</v>
      </c>
      <c r="C9343" s="85">
        <v>5.89</v>
      </c>
    </row>
    <row r="9344" spans="2:4" x14ac:dyDescent="0.25">
      <c r="B9344" s="206">
        <v>42418.416666666664</v>
      </c>
      <c r="C9344" s="85">
        <v>5.9</v>
      </c>
    </row>
    <row r="9345" spans="2:3" x14ac:dyDescent="0.25">
      <c r="B9345" s="206">
        <v>42418.5</v>
      </c>
      <c r="C9345" s="85">
        <v>5.94</v>
      </c>
    </row>
    <row r="9346" spans="2:3" x14ac:dyDescent="0.25">
      <c r="B9346" s="206">
        <v>42418.583333333336</v>
      </c>
      <c r="C9346" s="85">
        <v>5.98</v>
      </c>
    </row>
    <row r="9347" spans="2:3" x14ac:dyDescent="0.25">
      <c r="B9347" s="206">
        <v>42418.666666666664</v>
      </c>
      <c r="C9347" s="85">
        <v>5.99</v>
      </c>
    </row>
    <row r="9348" spans="2:3" x14ac:dyDescent="0.25">
      <c r="B9348" s="206">
        <v>42418.75</v>
      </c>
      <c r="C9348" s="85">
        <v>5.99</v>
      </c>
    </row>
    <row r="9349" spans="2:3" x14ac:dyDescent="0.25">
      <c r="B9349" s="206">
        <v>42418.833333333336</v>
      </c>
      <c r="C9349" s="85">
        <v>5.99</v>
      </c>
    </row>
    <row r="9350" spans="2:3" x14ac:dyDescent="0.25">
      <c r="B9350" s="206">
        <v>42418.916666666664</v>
      </c>
      <c r="C9350" s="85">
        <v>5.99</v>
      </c>
    </row>
    <row r="9351" spans="2:3" x14ac:dyDescent="0.25">
      <c r="B9351" s="206">
        <v>42419</v>
      </c>
      <c r="C9351" s="85">
        <v>5.99</v>
      </c>
    </row>
    <row r="9352" spans="2:3" x14ac:dyDescent="0.25">
      <c r="B9352" s="206">
        <v>42419.083333333336</v>
      </c>
      <c r="C9352" s="85">
        <v>6</v>
      </c>
    </row>
    <row r="9353" spans="2:3" x14ac:dyDescent="0.25">
      <c r="B9353" s="206">
        <v>42419.166666666664</v>
      </c>
      <c r="C9353" s="85">
        <v>6</v>
      </c>
    </row>
    <row r="9354" spans="2:3" x14ac:dyDescent="0.25">
      <c r="B9354" s="206">
        <v>42419.25</v>
      </c>
      <c r="C9354" s="85">
        <v>6.01</v>
      </c>
    </row>
    <row r="9355" spans="2:3" x14ac:dyDescent="0.25">
      <c r="B9355" s="206">
        <v>42419.333333333336</v>
      </c>
      <c r="C9355" s="85">
        <v>6.01</v>
      </c>
    </row>
    <row r="9356" spans="2:3" x14ac:dyDescent="0.25">
      <c r="B9356" s="206">
        <v>42419.416666666664</v>
      </c>
      <c r="C9356" s="85">
        <v>6.01</v>
      </c>
    </row>
    <row r="9357" spans="2:3" x14ac:dyDescent="0.25">
      <c r="B9357" s="206">
        <v>42419.5</v>
      </c>
      <c r="C9357" s="85">
        <v>6.01</v>
      </c>
    </row>
    <row r="9358" spans="2:3" x14ac:dyDescent="0.25">
      <c r="B9358" s="206">
        <v>42419.583333333336</v>
      </c>
      <c r="C9358" s="85">
        <v>6.01</v>
      </c>
    </row>
    <row r="9359" spans="2:3" x14ac:dyDescent="0.25">
      <c r="B9359" s="206">
        <v>42419.666666666664</v>
      </c>
      <c r="C9359" s="85">
        <v>6</v>
      </c>
    </row>
    <row r="9360" spans="2:3" x14ac:dyDescent="0.25">
      <c r="B9360" s="206">
        <v>42419.75</v>
      </c>
      <c r="C9360" s="85">
        <v>5.99</v>
      </c>
    </row>
    <row r="9361" spans="2:3" x14ac:dyDescent="0.25">
      <c r="B9361" s="206">
        <v>42419.833333333336</v>
      </c>
      <c r="C9361" s="85">
        <v>5.98</v>
      </c>
    </row>
    <row r="9362" spans="2:3" x14ac:dyDescent="0.25">
      <c r="B9362" s="206">
        <v>42419.916666666664</v>
      </c>
      <c r="C9362" s="85">
        <v>5.97</v>
      </c>
    </row>
    <row r="9363" spans="2:3" x14ac:dyDescent="0.25">
      <c r="B9363" s="206">
        <v>42420</v>
      </c>
      <c r="C9363" s="85">
        <v>5.97</v>
      </c>
    </row>
    <row r="9364" spans="2:3" x14ac:dyDescent="0.25">
      <c r="B9364" s="206">
        <v>42420.083333333336</v>
      </c>
      <c r="C9364" s="85">
        <v>5.96</v>
      </c>
    </row>
    <row r="9365" spans="2:3" x14ac:dyDescent="0.25">
      <c r="B9365" s="206">
        <v>42420.166666666664</v>
      </c>
      <c r="C9365" s="85">
        <v>5.96</v>
      </c>
    </row>
    <row r="9366" spans="2:3" x14ac:dyDescent="0.25">
      <c r="B9366" s="206">
        <v>42420.25</v>
      </c>
      <c r="C9366" s="85">
        <v>5.97</v>
      </c>
    </row>
    <row r="9367" spans="2:3" x14ac:dyDescent="0.25">
      <c r="B9367" s="206">
        <v>42420.333333333336</v>
      </c>
      <c r="C9367" s="85">
        <v>5.97</v>
      </c>
    </row>
    <row r="9368" spans="2:3" x14ac:dyDescent="0.25">
      <c r="B9368" s="206">
        <v>42420.416666666664</v>
      </c>
      <c r="C9368" s="85">
        <v>5.94</v>
      </c>
    </row>
    <row r="9369" spans="2:3" x14ac:dyDescent="0.25">
      <c r="B9369" s="206">
        <v>42420.5</v>
      </c>
      <c r="C9369" s="85">
        <v>5.94</v>
      </c>
    </row>
    <row r="9370" spans="2:3" x14ac:dyDescent="0.25">
      <c r="B9370" s="206">
        <v>42420.583333333336</v>
      </c>
      <c r="C9370" s="85">
        <v>5.94</v>
      </c>
    </row>
    <row r="9371" spans="2:3" x14ac:dyDescent="0.25">
      <c r="B9371" s="206">
        <v>42420.666666666664</v>
      </c>
      <c r="C9371" s="85">
        <v>6.08</v>
      </c>
    </row>
    <row r="9372" spans="2:3" x14ac:dyDescent="0.25">
      <c r="B9372" s="206">
        <v>42420.75</v>
      </c>
      <c r="C9372" s="85">
        <v>6.13</v>
      </c>
    </row>
    <row r="9373" spans="2:3" x14ac:dyDescent="0.25">
      <c r="B9373" s="206">
        <v>42420.833333333336</v>
      </c>
      <c r="C9373" s="85">
        <v>6.17</v>
      </c>
    </row>
    <row r="9374" spans="2:3" x14ac:dyDescent="0.25">
      <c r="B9374" s="206">
        <v>42420.916666666664</v>
      </c>
      <c r="C9374" s="85">
        <v>6.13</v>
      </c>
    </row>
    <row r="9375" spans="2:3" x14ac:dyDescent="0.25">
      <c r="B9375" s="206">
        <v>42421</v>
      </c>
      <c r="C9375" s="85">
        <v>6.11</v>
      </c>
    </row>
    <row r="9376" spans="2:3" x14ac:dyDescent="0.25">
      <c r="B9376" s="206">
        <v>42421.083333333336</v>
      </c>
      <c r="C9376" s="85">
        <v>6.11</v>
      </c>
    </row>
    <row r="9377" spans="2:3" x14ac:dyDescent="0.25">
      <c r="B9377" s="206">
        <v>42421.166666666664</v>
      </c>
      <c r="C9377" s="85">
        <v>6.11</v>
      </c>
    </row>
    <row r="9378" spans="2:3" x14ac:dyDescent="0.25">
      <c r="B9378" s="206">
        <v>42421.25</v>
      </c>
      <c r="C9378" s="85">
        <v>6.11</v>
      </c>
    </row>
    <row r="9379" spans="2:3" x14ac:dyDescent="0.25">
      <c r="B9379" s="206">
        <v>42421.333333333336</v>
      </c>
      <c r="C9379" s="85">
        <v>6.11</v>
      </c>
    </row>
    <row r="9380" spans="2:3" x14ac:dyDescent="0.25">
      <c r="B9380" s="206">
        <v>42421.416666666664</v>
      </c>
      <c r="C9380" s="85">
        <v>6.11</v>
      </c>
    </row>
    <row r="9381" spans="2:3" x14ac:dyDescent="0.25">
      <c r="B9381" s="206">
        <v>42421.5</v>
      </c>
      <c r="C9381" s="85">
        <v>6.11</v>
      </c>
    </row>
    <row r="9382" spans="2:3" x14ac:dyDescent="0.25">
      <c r="B9382" s="206">
        <v>42421.583333333336</v>
      </c>
      <c r="C9382" s="85">
        <v>6.11</v>
      </c>
    </row>
    <row r="9383" spans="2:3" x14ac:dyDescent="0.25">
      <c r="B9383" s="206">
        <v>42421.666666666664</v>
      </c>
      <c r="C9383" s="85">
        <v>6.11</v>
      </c>
    </row>
    <row r="9384" spans="2:3" x14ac:dyDescent="0.25">
      <c r="B9384" s="206">
        <v>42421.75</v>
      </c>
      <c r="C9384" s="85">
        <v>6.11</v>
      </c>
    </row>
    <row r="9385" spans="2:3" x14ac:dyDescent="0.25">
      <c r="B9385" s="206">
        <v>42421.833333333336</v>
      </c>
      <c r="C9385" s="85">
        <v>6.18</v>
      </c>
    </row>
    <row r="9386" spans="2:3" x14ac:dyDescent="0.25">
      <c r="B9386" s="206">
        <v>42421.916666666664</v>
      </c>
      <c r="C9386" s="85">
        <v>6.18</v>
      </c>
    </row>
    <row r="9387" spans="2:3" x14ac:dyDescent="0.25">
      <c r="B9387" s="206">
        <v>42422</v>
      </c>
      <c r="C9387" s="85">
        <v>6.2</v>
      </c>
    </row>
    <row r="9388" spans="2:3" x14ac:dyDescent="0.25">
      <c r="B9388" s="206">
        <v>42422.083333333336</v>
      </c>
      <c r="C9388" s="85">
        <v>6.2</v>
      </c>
    </row>
    <row r="9389" spans="2:3" x14ac:dyDescent="0.25">
      <c r="B9389" s="206">
        <v>42422.166666666664</v>
      </c>
      <c r="C9389" s="85">
        <v>6.2</v>
      </c>
    </row>
    <row r="9390" spans="2:3" x14ac:dyDescent="0.25">
      <c r="B9390" s="206">
        <v>42422.25</v>
      </c>
      <c r="C9390" s="85">
        <v>6.21</v>
      </c>
    </row>
    <row r="9391" spans="2:3" x14ac:dyDescent="0.25">
      <c r="B9391" s="206">
        <v>42422.333333333336</v>
      </c>
      <c r="C9391" s="85">
        <v>6.23</v>
      </c>
    </row>
    <row r="9392" spans="2:3" x14ac:dyDescent="0.25">
      <c r="B9392" s="206">
        <v>42422.416666666664</v>
      </c>
      <c r="C9392" s="85">
        <v>6.24</v>
      </c>
    </row>
    <row r="9393" spans="2:3" x14ac:dyDescent="0.25">
      <c r="B9393" s="206">
        <v>42422.5</v>
      </c>
      <c r="C9393" s="85">
        <v>6.24</v>
      </c>
    </row>
    <row r="9394" spans="2:3" x14ac:dyDescent="0.25">
      <c r="B9394" s="206">
        <v>42422.583333333336</v>
      </c>
      <c r="C9394" s="85">
        <v>6.22</v>
      </c>
    </row>
    <row r="9395" spans="2:3" x14ac:dyDescent="0.25">
      <c r="B9395" s="206">
        <v>42422.666666666664</v>
      </c>
      <c r="C9395" s="85">
        <v>6.22</v>
      </c>
    </row>
    <row r="9396" spans="2:3" x14ac:dyDescent="0.25">
      <c r="B9396" s="206">
        <v>42422.75</v>
      </c>
      <c r="C9396" s="85">
        <v>6.22</v>
      </c>
    </row>
    <row r="9397" spans="2:3" x14ac:dyDescent="0.25">
      <c r="B9397" s="206">
        <v>42422.833333333336</v>
      </c>
      <c r="C9397" s="85">
        <v>6.22</v>
      </c>
    </row>
    <row r="9398" spans="2:3" x14ac:dyDescent="0.25">
      <c r="B9398" s="206">
        <v>42422.916666666664</v>
      </c>
      <c r="C9398" s="85">
        <v>6.22</v>
      </c>
    </row>
    <row r="9399" spans="2:3" x14ac:dyDescent="0.25">
      <c r="B9399" s="206">
        <v>42423</v>
      </c>
      <c r="C9399" s="85">
        <v>6.22</v>
      </c>
    </row>
    <row r="9400" spans="2:3" x14ac:dyDescent="0.25">
      <c r="B9400" s="206">
        <v>42423.083333333336</v>
      </c>
      <c r="C9400" s="85">
        <v>6.22</v>
      </c>
    </row>
    <row r="9401" spans="2:3" x14ac:dyDescent="0.25">
      <c r="B9401" s="206">
        <v>42423.166666666664</v>
      </c>
      <c r="C9401" s="85">
        <v>6.23</v>
      </c>
    </row>
    <row r="9402" spans="2:3" x14ac:dyDescent="0.25">
      <c r="B9402" s="206">
        <v>42423.25</v>
      </c>
      <c r="C9402" s="85">
        <v>6.22</v>
      </c>
    </row>
    <row r="9403" spans="2:3" x14ac:dyDescent="0.25">
      <c r="B9403" s="206">
        <v>42423.333333333336</v>
      </c>
      <c r="C9403" s="85">
        <v>6.22</v>
      </c>
    </row>
    <row r="9404" spans="2:3" x14ac:dyDescent="0.25">
      <c r="B9404" s="206">
        <v>42423.416666666664</v>
      </c>
      <c r="C9404" s="85">
        <v>6.25</v>
      </c>
    </row>
    <row r="9405" spans="2:3" x14ac:dyDescent="0.25">
      <c r="B9405" s="206">
        <v>42423.5</v>
      </c>
      <c r="C9405" s="85">
        <v>6.26</v>
      </c>
    </row>
    <row r="9406" spans="2:3" x14ac:dyDescent="0.25">
      <c r="B9406" s="206">
        <v>42423.583333333336</v>
      </c>
      <c r="C9406" s="85">
        <v>6.26</v>
      </c>
    </row>
    <row r="9407" spans="2:3" x14ac:dyDescent="0.25">
      <c r="B9407" s="206">
        <v>42423.666666666664</v>
      </c>
      <c r="C9407" s="85">
        <v>6.27</v>
      </c>
    </row>
    <row r="9408" spans="2:3" x14ac:dyDescent="0.25">
      <c r="B9408" s="206">
        <v>42423.75</v>
      </c>
      <c r="C9408" s="85">
        <v>6.28</v>
      </c>
    </row>
    <row r="9409" spans="2:3" x14ac:dyDescent="0.25">
      <c r="B9409" s="206">
        <v>42423.833333333336</v>
      </c>
      <c r="C9409" s="85">
        <v>6.29</v>
      </c>
    </row>
    <row r="9410" spans="2:3" x14ac:dyDescent="0.25">
      <c r="B9410" s="206">
        <v>42423.916666666664</v>
      </c>
      <c r="C9410" s="85">
        <v>6.29</v>
      </c>
    </row>
    <row r="9411" spans="2:3" x14ac:dyDescent="0.25">
      <c r="B9411" s="206">
        <v>42424</v>
      </c>
      <c r="C9411" s="85">
        <v>6.29</v>
      </c>
    </row>
    <row r="9412" spans="2:3" x14ac:dyDescent="0.25">
      <c r="B9412" s="206">
        <v>42424.083333333336</v>
      </c>
      <c r="C9412" s="85">
        <v>6.29</v>
      </c>
    </row>
    <row r="9413" spans="2:3" x14ac:dyDescent="0.25">
      <c r="B9413" s="206">
        <v>42424.166666666664</v>
      </c>
      <c r="C9413" s="85">
        <v>6.3</v>
      </c>
    </row>
    <row r="9414" spans="2:3" x14ac:dyDescent="0.25">
      <c r="B9414" s="206">
        <v>42424.25</v>
      </c>
      <c r="C9414" s="85">
        <v>6.3</v>
      </c>
    </row>
    <row r="9415" spans="2:3" x14ac:dyDescent="0.25">
      <c r="B9415" s="206">
        <v>42424.333333333336</v>
      </c>
      <c r="C9415" s="85">
        <v>6.28</v>
      </c>
    </row>
    <row r="9416" spans="2:3" x14ac:dyDescent="0.25">
      <c r="B9416" s="206">
        <v>42424.416666666664</v>
      </c>
      <c r="C9416" s="85">
        <v>6.28</v>
      </c>
    </row>
    <row r="9417" spans="2:3" x14ac:dyDescent="0.25">
      <c r="B9417" s="206">
        <v>42424.5</v>
      </c>
      <c r="C9417" s="85">
        <v>6.28</v>
      </c>
    </row>
    <row r="9418" spans="2:3" x14ac:dyDescent="0.25">
      <c r="B9418" s="206">
        <v>42424.583333333336</v>
      </c>
      <c r="C9418" s="85">
        <v>6.3</v>
      </c>
    </row>
    <row r="9419" spans="2:3" x14ac:dyDescent="0.25">
      <c r="B9419" s="206">
        <v>42424.666666666664</v>
      </c>
      <c r="C9419" s="85">
        <v>6.31</v>
      </c>
    </row>
    <row r="9420" spans="2:3" x14ac:dyDescent="0.25">
      <c r="B9420" s="206">
        <v>42424.75</v>
      </c>
      <c r="C9420" s="85">
        <v>6.34</v>
      </c>
    </row>
    <row r="9421" spans="2:3" x14ac:dyDescent="0.25">
      <c r="B9421" s="206">
        <v>42424.833333333336</v>
      </c>
      <c r="C9421" s="85">
        <v>6.34</v>
      </c>
    </row>
    <row r="9422" spans="2:3" x14ac:dyDescent="0.25">
      <c r="B9422" s="206">
        <v>42424.916666666664</v>
      </c>
      <c r="C9422" s="85">
        <v>6.36</v>
      </c>
    </row>
    <row r="9423" spans="2:3" x14ac:dyDescent="0.25">
      <c r="B9423" s="206">
        <v>42425</v>
      </c>
      <c r="C9423" s="85">
        <v>6.37</v>
      </c>
    </row>
    <row r="9424" spans="2:3" x14ac:dyDescent="0.25">
      <c r="B9424" s="206">
        <v>42425.083333333336</v>
      </c>
      <c r="C9424" s="85">
        <v>6.4</v>
      </c>
    </row>
    <row r="9425" spans="2:3" x14ac:dyDescent="0.25">
      <c r="B9425" s="206">
        <v>42425.166666666664</v>
      </c>
      <c r="C9425" s="85">
        <v>6.41</v>
      </c>
    </row>
    <row r="9426" spans="2:3" x14ac:dyDescent="0.25">
      <c r="B9426" s="206">
        <v>42425.25</v>
      </c>
      <c r="C9426" s="85">
        <v>6.41</v>
      </c>
    </row>
    <row r="9427" spans="2:3" x14ac:dyDescent="0.25">
      <c r="B9427" s="206">
        <v>42425.333333333336</v>
      </c>
      <c r="C9427" s="85">
        <v>6.4</v>
      </c>
    </row>
    <row r="9428" spans="2:3" x14ac:dyDescent="0.25">
      <c r="B9428" s="206">
        <v>42425.416666666664</v>
      </c>
      <c r="C9428" s="85">
        <v>6.4</v>
      </c>
    </row>
    <row r="9429" spans="2:3" x14ac:dyDescent="0.25">
      <c r="B9429" s="206">
        <v>42425.5</v>
      </c>
      <c r="C9429" s="85">
        <v>6.4</v>
      </c>
    </row>
    <row r="9430" spans="2:3" x14ac:dyDescent="0.25">
      <c r="B9430" s="206">
        <v>42425.583333333336</v>
      </c>
      <c r="C9430" s="85">
        <v>6.38</v>
      </c>
    </row>
    <row r="9431" spans="2:3" x14ac:dyDescent="0.25">
      <c r="B9431" s="206">
        <v>42425.666666666664</v>
      </c>
      <c r="C9431" s="85">
        <v>6.37</v>
      </c>
    </row>
    <row r="9432" spans="2:3" x14ac:dyDescent="0.25">
      <c r="B9432" s="206">
        <v>42425.75</v>
      </c>
      <c r="C9432" s="85">
        <v>6.34</v>
      </c>
    </row>
    <row r="9433" spans="2:3" x14ac:dyDescent="0.25">
      <c r="B9433" s="206">
        <v>42425.833333333336</v>
      </c>
      <c r="C9433" s="85">
        <v>6.37</v>
      </c>
    </row>
    <row r="9434" spans="2:3" x14ac:dyDescent="0.25">
      <c r="B9434" s="206">
        <v>42425.916666666664</v>
      </c>
      <c r="C9434" s="85">
        <v>6.4</v>
      </c>
    </row>
    <row r="9435" spans="2:3" x14ac:dyDescent="0.25">
      <c r="B9435" s="206">
        <v>42426</v>
      </c>
      <c r="C9435" s="85">
        <v>6.44</v>
      </c>
    </row>
    <row r="9436" spans="2:3" x14ac:dyDescent="0.25">
      <c r="B9436" s="206">
        <v>42426.083333333336</v>
      </c>
      <c r="C9436" s="85">
        <v>6.44</v>
      </c>
    </row>
    <row r="9437" spans="2:3" x14ac:dyDescent="0.25">
      <c r="B9437" s="206">
        <v>42426.166666666664</v>
      </c>
      <c r="C9437" s="85">
        <v>6.44</v>
      </c>
    </row>
    <row r="9438" spans="2:3" x14ac:dyDescent="0.25">
      <c r="B9438" s="206">
        <v>42426.25</v>
      </c>
      <c r="C9438" s="85">
        <v>6.46</v>
      </c>
    </row>
    <row r="9439" spans="2:3" x14ac:dyDescent="0.25">
      <c r="B9439" s="206">
        <v>42426.333333333336</v>
      </c>
      <c r="C9439" s="85">
        <v>6.48</v>
      </c>
    </row>
    <row r="9440" spans="2:3" x14ac:dyDescent="0.25">
      <c r="B9440" s="206">
        <v>42426.416666666664</v>
      </c>
      <c r="C9440" s="85">
        <v>6.5</v>
      </c>
    </row>
    <row r="9441" spans="2:5" x14ac:dyDescent="0.25">
      <c r="B9441" s="206">
        <v>42426.5</v>
      </c>
      <c r="C9441" s="85">
        <v>6.51</v>
      </c>
    </row>
    <row r="9442" spans="2:5" x14ac:dyDescent="0.25">
      <c r="B9442" s="206">
        <v>42426.583333333336</v>
      </c>
      <c r="C9442" s="85">
        <v>6.54</v>
      </c>
      <c r="E9442" s="76">
        <v>6.54</v>
      </c>
    </row>
    <row r="9443" spans="2:5" x14ac:dyDescent="0.25">
      <c r="B9443" s="206">
        <v>42426.666666666664</v>
      </c>
      <c r="C9443" s="85">
        <v>6.53</v>
      </c>
    </row>
    <row r="9444" spans="2:5" x14ac:dyDescent="0.25">
      <c r="B9444" s="206">
        <v>42426.75</v>
      </c>
      <c r="C9444" s="85">
        <v>6.5</v>
      </c>
    </row>
    <row r="9445" spans="2:5" x14ac:dyDescent="0.25">
      <c r="B9445" s="206">
        <v>42426.833333333336</v>
      </c>
      <c r="C9445" s="85">
        <v>6.5</v>
      </c>
    </row>
    <row r="9446" spans="2:5" x14ac:dyDescent="0.25">
      <c r="B9446" s="206">
        <v>42426.916666666664</v>
      </c>
      <c r="C9446" s="85">
        <v>6.49</v>
      </c>
    </row>
    <row r="9447" spans="2:5" x14ac:dyDescent="0.25">
      <c r="B9447" s="206">
        <v>42427</v>
      </c>
      <c r="C9447" s="85">
        <v>6.49</v>
      </c>
    </row>
    <row r="9448" spans="2:5" x14ac:dyDescent="0.25">
      <c r="B9448" s="206">
        <v>42427.083333333336</v>
      </c>
      <c r="C9448" s="85">
        <v>6.49</v>
      </c>
    </row>
    <row r="9449" spans="2:5" x14ac:dyDescent="0.25">
      <c r="B9449" s="206">
        <v>42427.166666666664</v>
      </c>
      <c r="C9449" s="85">
        <v>6.48</v>
      </c>
    </row>
    <row r="9450" spans="2:5" x14ac:dyDescent="0.25">
      <c r="B9450" s="206">
        <v>42427.25</v>
      </c>
      <c r="C9450" s="85">
        <v>6.48</v>
      </c>
    </row>
    <row r="9451" spans="2:5" x14ac:dyDescent="0.25">
      <c r="B9451" s="206">
        <v>42427.333333333336</v>
      </c>
      <c r="C9451" s="85">
        <v>6.49</v>
      </c>
    </row>
    <row r="9452" spans="2:5" x14ac:dyDescent="0.25">
      <c r="B9452" s="206">
        <v>42427.416666666664</v>
      </c>
      <c r="C9452" s="85">
        <v>6.49</v>
      </c>
    </row>
    <row r="9453" spans="2:5" x14ac:dyDescent="0.25">
      <c r="B9453" s="206">
        <v>42427.5</v>
      </c>
      <c r="C9453" s="85">
        <v>6.49</v>
      </c>
    </row>
    <row r="9454" spans="2:5" x14ac:dyDescent="0.25">
      <c r="B9454" s="206">
        <v>42427.583333333336</v>
      </c>
      <c r="C9454" s="85">
        <v>6.49</v>
      </c>
    </row>
    <row r="9455" spans="2:5" x14ac:dyDescent="0.25">
      <c r="B9455" s="206">
        <v>42427.666666666664</v>
      </c>
      <c r="C9455" s="85">
        <v>6.47</v>
      </c>
    </row>
    <row r="9456" spans="2:5" x14ac:dyDescent="0.25">
      <c r="B9456" s="206">
        <v>42427.75</v>
      </c>
      <c r="C9456" s="85">
        <v>6.48</v>
      </c>
    </row>
    <row r="9457" spans="2:3" x14ac:dyDescent="0.25">
      <c r="B9457" s="206">
        <v>42427.833333333336</v>
      </c>
      <c r="C9457" s="85">
        <v>6.48</v>
      </c>
    </row>
    <row r="9458" spans="2:3" x14ac:dyDescent="0.25">
      <c r="B9458" s="206">
        <v>42427.916666666664</v>
      </c>
      <c r="C9458" s="85">
        <v>6.48</v>
      </c>
    </row>
    <row r="9459" spans="2:3" x14ac:dyDescent="0.25">
      <c r="B9459" s="206">
        <v>42428</v>
      </c>
      <c r="C9459" s="85">
        <v>6.48</v>
      </c>
    </row>
    <row r="9460" spans="2:3" x14ac:dyDescent="0.25">
      <c r="B9460" s="206">
        <v>42428.083333333336</v>
      </c>
      <c r="C9460" s="85">
        <v>6.48</v>
      </c>
    </row>
    <row r="9461" spans="2:3" x14ac:dyDescent="0.25">
      <c r="B9461" s="206">
        <v>42428.166666666664</v>
      </c>
      <c r="C9461" s="85">
        <v>6.46</v>
      </c>
    </row>
    <row r="9462" spans="2:3" x14ac:dyDescent="0.25">
      <c r="B9462" s="206">
        <v>42428.25</v>
      </c>
      <c r="C9462" s="85">
        <v>6.45</v>
      </c>
    </row>
    <row r="9463" spans="2:3" x14ac:dyDescent="0.25">
      <c r="B9463" s="206">
        <v>42428.333333333336</v>
      </c>
      <c r="C9463" s="85">
        <v>6.41</v>
      </c>
    </row>
    <row r="9464" spans="2:3" x14ac:dyDescent="0.25">
      <c r="B9464" s="206">
        <v>42428.416666666664</v>
      </c>
      <c r="C9464" s="85">
        <v>6.39</v>
      </c>
    </row>
    <row r="9465" spans="2:3" x14ac:dyDescent="0.25">
      <c r="B9465" s="206">
        <v>42428.5</v>
      </c>
      <c r="C9465" s="85">
        <v>6.38</v>
      </c>
    </row>
    <row r="9466" spans="2:3" x14ac:dyDescent="0.25">
      <c r="B9466" s="206">
        <v>42428.583333333336</v>
      </c>
      <c r="C9466" s="85">
        <v>6.38</v>
      </c>
    </row>
    <row r="9467" spans="2:3" x14ac:dyDescent="0.25">
      <c r="B9467" s="206">
        <v>42428.666666666664</v>
      </c>
      <c r="C9467" s="85">
        <v>6.37</v>
      </c>
    </row>
    <row r="9468" spans="2:3" x14ac:dyDescent="0.25">
      <c r="B9468" s="206">
        <v>42428.75</v>
      </c>
      <c r="C9468" s="85">
        <v>6.36</v>
      </c>
    </row>
    <row r="9469" spans="2:3" x14ac:dyDescent="0.25">
      <c r="B9469" s="206">
        <v>42428.833333333336</v>
      </c>
      <c r="C9469" s="85">
        <v>6.38</v>
      </c>
    </row>
    <row r="9470" spans="2:3" x14ac:dyDescent="0.25">
      <c r="B9470" s="206">
        <v>42428.916666666664</v>
      </c>
      <c r="C9470" s="85">
        <v>6.38</v>
      </c>
    </row>
    <row r="9471" spans="2:3" x14ac:dyDescent="0.25">
      <c r="B9471" s="206">
        <v>42429</v>
      </c>
      <c r="C9471" s="85">
        <v>6.38</v>
      </c>
    </row>
    <row r="9472" spans="2:3" x14ac:dyDescent="0.25">
      <c r="B9472" s="206">
        <v>42429.083333333336</v>
      </c>
      <c r="C9472" s="85">
        <v>6.38</v>
      </c>
    </row>
    <row r="9473" spans="2:3" x14ac:dyDescent="0.25">
      <c r="B9473" s="206">
        <v>42429.166666666664</v>
      </c>
      <c r="C9473" s="85">
        <v>6.38</v>
      </c>
    </row>
    <row r="9474" spans="2:3" x14ac:dyDescent="0.25">
      <c r="B9474" s="206">
        <v>42429.25</v>
      </c>
      <c r="C9474" s="85">
        <v>6.37</v>
      </c>
    </row>
    <row r="9475" spans="2:3" x14ac:dyDescent="0.25">
      <c r="B9475" s="206">
        <v>42429.333333333336</v>
      </c>
      <c r="C9475" s="85">
        <v>6.37</v>
      </c>
    </row>
    <row r="9476" spans="2:3" x14ac:dyDescent="0.25">
      <c r="B9476" s="206">
        <v>42429.416666666664</v>
      </c>
      <c r="C9476" s="85">
        <v>6.36</v>
      </c>
    </row>
    <row r="9477" spans="2:3" x14ac:dyDescent="0.25">
      <c r="B9477" s="206">
        <v>42429.5</v>
      </c>
      <c r="C9477" s="85">
        <v>6.36</v>
      </c>
    </row>
    <row r="9478" spans="2:3" x14ac:dyDescent="0.25">
      <c r="B9478" s="206">
        <v>42429.583333333336</v>
      </c>
      <c r="C9478" s="85">
        <v>6.36</v>
      </c>
    </row>
    <row r="9479" spans="2:3" x14ac:dyDescent="0.25">
      <c r="B9479" s="206">
        <v>42429.666666666664</v>
      </c>
      <c r="C9479" s="85">
        <v>6.36</v>
      </c>
    </row>
    <row r="9480" spans="2:3" x14ac:dyDescent="0.25">
      <c r="B9480" s="206">
        <v>42429.75</v>
      </c>
      <c r="C9480" s="85">
        <v>6.36</v>
      </c>
    </row>
    <row r="9481" spans="2:3" x14ac:dyDescent="0.25">
      <c r="B9481" s="206">
        <v>42429.833333333336</v>
      </c>
      <c r="C9481" s="85">
        <v>6.35</v>
      </c>
    </row>
    <row r="9482" spans="2:3" x14ac:dyDescent="0.25">
      <c r="B9482" s="206">
        <v>42429.916666666664</v>
      </c>
      <c r="C9482" s="85">
        <v>6.35</v>
      </c>
    </row>
    <row r="9483" spans="2:3" x14ac:dyDescent="0.25">
      <c r="B9483" s="206">
        <v>42430</v>
      </c>
      <c r="C9483" s="85">
        <v>6.35</v>
      </c>
    </row>
    <row r="9484" spans="2:3" x14ac:dyDescent="0.25">
      <c r="B9484" s="206">
        <v>42430.083333333336</v>
      </c>
      <c r="C9484" s="85">
        <v>6.35</v>
      </c>
    </row>
    <row r="9485" spans="2:3" x14ac:dyDescent="0.25">
      <c r="B9485" s="206">
        <v>42430.166666666664</v>
      </c>
      <c r="C9485" s="85">
        <v>6.35</v>
      </c>
    </row>
    <row r="9486" spans="2:3" x14ac:dyDescent="0.25">
      <c r="B9486" s="206">
        <v>42430.25</v>
      </c>
      <c r="C9486" s="85">
        <v>6.35</v>
      </c>
    </row>
    <row r="9487" spans="2:3" x14ac:dyDescent="0.25">
      <c r="B9487" s="206">
        <v>42430.333333333336</v>
      </c>
      <c r="C9487" s="85">
        <v>6.37</v>
      </c>
    </row>
    <row r="9488" spans="2:3" x14ac:dyDescent="0.25">
      <c r="B9488" s="206">
        <v>42430.416666666664</v>
      </c>
      <c r="C9488" s="85">
        <v>6.38</v>
      </c>
    </row>
    <row r="9489" spans="2:3" x14ac:dyDescent="0.25">
      <c r="B9489" s="206">
        <v>42430.5</v>
      </c>
      <c r="C9489" s="85">
        <v>6.37</v>
      </c>
    </row>
    <row r="9490" spans="2:3" x14ac:dyDescent="0.25">
      <c r="B9490" s="206">
        <v>42430.583333333336</v>
      </c>
      <c r="C9490" s="85">
        <v>6.37</v>
      </c>
    </row>
    <row r="9491" spans="2:3" x14ac:dyDescent="0.25">
      <c r="B9491" s="206">
        <v>42430.666666666664</v>
      </c>
      <c r="C9491" s="85">
        <v>6.36</v>
      </c>
    </row>
    <row r="9492" spans="2:3" x14ac:dyDescent="0.25">
      <c r="B9492" s="206">
        <v>42430.75</v>
      </c>
      <c r="C9492" s="85">
        <v>6.34</v>
      </c>
    </row>
    <row r="9493" spans="2:3" x14ac:dyDescent="0.25">
      <c r="B9493" s="206">
        <v>42430.833333333336</v>
      </c>
      <c r="C9493" s="85">
        <v>6.32</v>
      </c>
    </row>
    <row r="9494" spans="2:3" x14ac:dyDescent="0.25">
      <c r="B9494" s="206">
        <v>42430.916666666664</v>
      </c>
      <c r="C9494" s="85">
        <v>6.3</v>
      </c>
    </row>
    <row r="9495" spans="2:3" x14ac:dyDescent="0.25">
      <c r="B9495" s="206">
        <v>42431</v>
      </c>
      <c r="C9495" s="85">
        <v>6.29</v>
      </c>
    </row>
    <row r="9496" spans="2:3" x14ac:dyDescent="0.25">
      <c r="B9496" s="206">
        <v>42431.083333333336</v>
      </c>
      <c r="C9496" s="85">
        <v>6.29</v>
      </c>
    </row>
    <row r="9497" spans="2:3" x14ac:dyDescent="0.25">
      <c r="B9497" s="206">
        <v>42431.166666666664</v>
      </c>
      <c r="C9497" s="85">
        <v>6.29</v>
      </c>
    </row>
    <row r="9498" spans="2:3" x14ac:dyDescent="0.25">
      <c r="B9498" s="206">
        <v>42431.25</v>
      </c>
      <c r="C9498" s="85">
        <v>6.29</v>
      </c>
    </row>
    <row r="9499" spans="2:3" x14ac:dyDescent="0.25">
      <c r="B9499" s="206">
        <v>42431.333333333336</v>
      </c>
      <c r="C9499" s="85">
        <v>6.3</v>
      </c>
    </row>
    <row r="9500" spans="2:3" x14ac:dyDescent="0.25">
      <c r="B9500" s="206">
        <v>42431.416666666664</v>
      </c>
      <c r="C9500" s="85">
        <v>6.31</v>
      </c>
    </row>
    <row r="9501" spans="2:3" x14ac:dyDescent="0.25">
      <c r="B9501" s="206">
        <v>42431.5</v>
      </c>
      <c r="C9501" s="85">
        <v>6.31</v>
      </c>
    </row>
    <row r="9502" spans="2:3" x14ac:dyDescent="0.25">
      <c r="B9502" s="206">
        <v>42431.583333333336</v>
      </c>
      <c r="C9502" s="85">
        <v>6.31</v>
      </c>
    </row>
    <row r="9503" spans="2:3" x14ac:dyDescent="0.25">
      <c r="B9503" s="206">
        <v>42431.666666666664</v>
      </c>
      <c r="C9503" s="85">
        <v>6.3</v>
      </c>
    </row>
    <row r="9504" spans="2:3" x14ac:dyDescent="0.25">
      <c r="B9504" s="206">
        <v>42431.75</v>
      </c>
      <c r="C9504" s="85">
        <v>6.3</v>
      </c>
    </row>
    <row r="9505" spans="2:3" x14ac:dyDescent="0.25">
      <c r="B9505" s="206">
        <v>42431.833333333336</v>
      </c>
      <c r="C9505" s="85">
        <v>6.3</v>
      </c>
    </row>
    <row r="9506" spans="2:3" x14ac:dyDescent="0.25">
      <c r="B9506" s="206">
        <v>42431.916666666664</v>
      </c>
      <c r="C9506" s="85">
        <v>6.3</v>
      </c>
    </row>
    <row r="9507" spans="2:3" x14ac:dyDescent="0.25">
      <c r="B9507" s="206">
        <v>42432</v>
      </c>
      <c r="C9507" s="85">
        <v>6.3</v>
      </c>
    </row>
    <row r="9508" spans="2:3" x14ac:dyDescent="0.25">
      <c r="B9508" s="206">
        <v>42432.083333333336</v>
      </c>
      <c r="C9508" s="85">
        <v>6.28</v>
      </c>
    </row>
    <row r="9509" spans="2:3" x14ac:dyDescent="0.25">
      <c r="B9509" s="206">
        <v>42432.166666666664</v>
      </c>
      <c r="C9509" s="85">
        <v>6.27</v>
      </c>
    </row>
    <row r="9510" spans="2:3" x14ac:dyDescent="0.25">
      <c r="B9510" s="206">
        <v>42432.25</v>
      </c>
      <c r="C9510" s="85">
        <v>6.27</v>
      </c>
    </row>
    <row r="9511" spans="2:3" x14ac:dyDescent="0.25">
      <c r="B9511" s="206">
        <v>42432.333333333336</v>
      </c>
      <c r="C9511" s="85">
        <v>6.23</v>
      </c>
    </row>
    <row r="9512" spans="2:3" x14ac:dyDescent="0.25">
      <c r="B9512" s="206">
        <v>42432.416666666664</v>
      </c>
      <c r="C9512" s="85">
        <v>6.22</v>
      </c>
    </row>
    <row r="9513" spans="2:3" x14ac:dyDescent="0.25">
      <c r="B9513" s="206">
        <v>42432.5</v>
      </c>
      <c r="C9513" s="85">
        <v>6.22</v>
      </c>
    </row>
    <row r="9514" spans="2:3" x14ac:dyDescent="0.25">
      <c r="B9514" s="206">
        <v>42432.583333333336</v>
      </c>
      <c r="C9514" s="85">
        <v>6.21</v>
      </c>
    </row>
    <row r="9515" spans="2:3" x14ac:dyDescent="0.25">
      <c r="B9515" s="206">
        <v>42432.666666666664</v>
      </c>
      <c r="C9515" s="85">
        <v>6.21</v>
      </c>
    </row>
    <row r="9516" spans="2:3" x14ac:dyDescent="0.25">
      <c r="B9516" s="206">
        <v>42432.75</v>
      </c>
      <c r="C9516" s="85">
        <v>6.21</v>
      </c>
    </row>
    <row r="9517" spans="2:3" x14ac:dyDescent="0.25">
      <c r="B9517" s="206">
        <v>42432.833333333336</v>
      </c>
      <c r="C9517" s="85">
        <v>6.23</v>
      </c>
    </row>
    <row r="9518" spans="2:3" x14ac:dyDescent="0.25">
      <c r="B9518" s="206">
        <v>42432.916666666664</v>
      </c>
      <c r="C9518" s="85">
        <v>6.22</v>
      </c>
    </row>
    <row r="9519" spans="2:3" x14ac:dyDescent="0.25">
      <c r="B9519" s="206">
        <v>42433</v>
      </c>
      <c r="C9519" s="85">
        <v>6.22</v>
      </c>
    </row>
    <row r="9520" spans="2:3" x14ac:dyDescent="0.25">
      <c r="B9520" s="206">
        <v>42433.083333333336</v>
      </c>
      <c r="C9520" s="85">
        <v>6.21</v>
      </c>
    </row>
    <row r="9521" spans="2:3" x14ac:dyDescent="0.25">
      <c r="B9521" s="206">
        <v>42433.166666666664</v>
      </c>
      <c r="C9521" s="85">
        <v>6.21</v>
      </c>
    </row>
    <row r="9522" spans="2:3" x14ac:dyDescent="0.25">
      <c r="B9522" s="206">
        <v>42433.25</v>
      </c>
      <c r="C9522" s="85">
        <v>6.19</v>
      </c>
    </row>
    <row r="9523" spans="2:3" x14ac:dyDescent="0.25">
      <c r="B9523" s="206">
        <v>42433.333333333336</v>
      </c>
      <c r="C9523" s="85">
        <v>6.18</v>
      </c>
    </row>
    <row r="9524" spans="2:3" x14ac:dyDescent="0.25">
      <c r="B9524" s="206">
        <v>42433.416666666664</v>
      </c>
      <c r="C9524" s="85">
        <v>6.16</v>
      </c>
    </row>
    <row r="9525" spans="2:3" x14ac:dyDescent="0.25">
      <c r="B9525" s="206">
        <v>42433.5</v>
      </c>
      <c r="C9525" s="85">
        <v>6.15</v>
      </c>
    </row>
    <row r="9526" spans="2:3" x14ac:dyDescent="0.25">
      <c r="B9526" s="206">
        <v>42433.583333333336</v>
      </c>
      <c r="C9526" s="85">
        <v>6.12</v>
      </c>
    </row>
    <row r="9527" spans="2:3" x14ac:dyDescent="0.25">
      <c r="B9527" s="206">
        <v>42433.666666666664</v>
      </c>
      <c r="C9527" s="85">
        <v>6.08</v>
      </c>
    </row>
    <row r="9528" spans="2:3" x14ac:dyDescent="0.25">
      <c r="B9528" s="206">
        <v>42433.75</v>
      </c>
      <c r="C9528" s="85">
        <v>6.07</v>
      </c>
    </row>
    <row r="9529" spans="2:3" x14ac:dyDescent="0.25">
      <c r="B9529" s="206">
        <v>42433.833333333336</v>
      </c>
      <c r="C9529" s="85">
        <v>6.04</v>
      </c>
    </row>
    <row r="9530" spans="2:3" x14ac:dyDescent="0.25">
      <c r="B9530" s="206">
        <v>42433.916666666664</v>
      </c>
      <c r="C9530" s="85">
        <v>6.03</v>
      </c>
    </row>
    <row r="9531" spans="2:3" x14ac:dyDescent="0.25">
      <c r="B9531" s="206">
        <v>42434</v>
      </c>
      <c r="C9531" s="85">
        <v>6.02</v>
      </c>
    </row>
    <row r="9532" spans="2:3" x14ac:dyDescent="0.25">
      <c r="B9532" s="206">
        <v>42434.083333333336</v>
      </c>
      <c r="C9532" s="85">
        <v>6</v>
      </c>
    </row>
    <row r="9533" spans="2:3" x14ac:dyDescent="0.25">
      <c r="B9533" s="206">
        <v>42434.166666666664</v>
      </c>
      <c r="C9533" s="85">
        <v>6</v>
      </c>
    </row>
    <row r="9534" spans="2:3" x14ac:dyDescent="0.25">
      <c r="B9534" s="206">
        <v>42434.25</v>
      </c>
      <c r="C9534" s="85">
        <v>5.98</v>
      </c>
    </row>
    <row r="9535" spans="2:3" x14ac:dyDescent="0.25">
      <c r="B9535" s="206">
        <v>42434.333333333336</v>
      </c>
      <c r="C9535" s="85">
        <v>5.98</v>
      </c>
    </row>
    <row r="9536" spans="2:3" x14ac:dyDescent="0.25">
      <c r="B9536" s="206">
        <v>42434.416666666664</v>
      </c>
      <c r="C9536" s="85">
        <v>5.98</v>
      </c>
    </row>
    <row r="9537" spans="2:3" x14ac:dyDescent="0.25">
      <c r="B9537" s="206">
        <v>42434.5</v>
      </c>
      <c r="C9537" s="85">
        <v>5.98</v>
      </c>
    </row>
    <row r="9538" spans="2:3" x14ac:dyDescent="0.25">
      <c r="B9538" s="206">
        <v>42434.583333333336</v>
      </c>
      <c r="C9538" s="85">
        <v>5.98</v>
      </c>
    </row>
    <row r="9539" spans="2:3" x14ac:dyDescent="0.25">
      <c r="B9539" s="206">
        <v>42434.666666666664</v>
      </c>
      <c r="C9539" s="85">
        <v>5.98</v>
      </c>
    </row>
    <row r="9540" spans="2:3" x14ac:dyDescent="0.25">
      <c r="B9540" s="206">
        <v>42434.75</v>
      </c>
      <c r="C9540" s="85">
        <v>5.98</v>
      </c>
    </row>
    <row r="9541" spans="2:3" x14ac:dyDescent="0.25">
      <c r="B9541" s="206">
        <v>42434.833333333336</v>
      </c>
      <c r="C9541" s="85">
        <v>5.98</v>
      </c>
    </row>
    <row r="9542" spans="2:3" x14ac:dyDescent="0.25">
      <c r="B9542" s="206">
        <v>42434.916666666664</v>
      </c>
      <c r="C9542" s="85">
        <v>5.98</v>
      </c>
    </row>
    <row r="9543" spans="2:3" x14ac:dyDescent="0.25">
      <c r="B9543" s="206">
        <v>42435</v>
      </c>
      <c r="C9543" s="85">
        <v>5.97</v>
      </c>
    </row>
    <row r="9544" spans="2:3" x14ac:dyDescent="0.25">
      <c r="B9544" s="206">
        <v>42435.083333333336</v>
      </c>
      <c r="C9544" s="85">
        <v>5.96</v>
      </c>
    </row>
    <row r="9545" spans="2:3" x14ac:dyDescent="0.25">
      <c r="B9545" s="206">
        <v>42435.166666666664</v>
      </c>
      <c r="C9545" s="85">
        <v>5.96</v>
      </c>
    </row>
    <row r="9546" spans="2:3" x14ac:dyDescent="0.25">
      <c r="B9546" s="206">
        <v>42435.25</v>
      </c>
      <c r="C9546" s="85">
        <v>5.96</v>
      </c>
    </row>
    <row r="9547" spans="2:3" x14ac:dyDescent="0.25">
      <c r="B9547" s="206">
        <v>42435.333333333336</v>
      </c>
      <c r="C9547" s="85">
        <v>5.97</v>
      </c>
    </row>
    <row r="9548" spans="2:3" x14ac:dyDescent="0.25">
      <c r="B9548" s="206">
        <v>42435.416666666664</v>
      </c>
      <c r="C9548" s="85">
        <v>5.98</v>
      </c>
    </row>
    <row r="9549" spans="2:3" x14ac:dyDescent="0.25">
      <c r="B9549" s="206">
        <v>42435.5</v>
      </c>
      <c r="C9549" s="85">
        <v>5.99</v>
      </c>
    </row>
    <row r="9550" spans="2:3" x14ac:dyDescent="0.25">
      <c r="B9550" s="206">
        <v>42435.583333333336</v>
      </c>
      <c r="C9550" s="85">
        <v>5.99</v>
      </c>
    </row>
    <row r="9551" spans="2:3" x14ac:dyDescent="0.25">
      <c r="B9551" s="206">
        <v>42435.666666666664</v>
      </c>
      <c r="C9551" s="85">
        <v>6.01</v>
      </c>
    </row>
    <row r="9552" spans="2:3" x14ac:dyDescent="0.25">
      <c r="B9552" s="206">
        <v>42435.75</v>
      </c>
      <c r="C9552" s="85">
        <v>6.01</v>
      </c>
    </row>
    <row r="9553" spans="2:3" x14ac:dyDescent="0.25">
      <c r="B9553" s="206">
        <v>42435.833333333336</v>
      </c>
      <c r="C9553" s="85">
        <v>6.01</v>
      </c>
    </row>
    <row r="9554" spans="2:3" x14ac:dyDescent="0.25">
      <c r="B9554" s="206">
        <v>42435.916666666664</v>
      </c>
      <c r="C9554" s="85">
        <v>6.01</v>
      </c>
    </row>
    <row r="9555" spans="2:3" x14ac:dyDescent="0.25">
      <c r="B9555" s="206">
        <v>42436</v>
      </c>
      <c r="C9555" s="85">
        <v>6.01</v>
      </c>
    </row>
    <row r="9556" spans="2:3" x14ac:dyDescent="0.25">
      <c r="B9556" s="206">
        <v>42436.083333333336</v>
      </c>
      <c r="C9556" s="85">
        <v>6.02</v>
      </c>
    </row>
    <row r="9557" spans="2:3" x14ac:dyDescent="0.25">
      <c r="B9557" s="206">
        <v>42436.166666666664</v>
      </c>
      <c r="C9557" s="85">
        <v>6.02</v>
      </c>
    </row>
    <row r="9558" spans="2:3" x14ac:dyDescent="0.25">
      <c r="B9558" s="206">
        <v>42436.25</v>
      </c>
      <c r="C9558" s="85">
        <v>6.02</v>
      </c>
    </row>
    <row r="9559" spans="2:3" x14ac:dyDescent="0.25">
      <c r="B9559" s="206">
        <v>42436.333333333336</v>
      </c>
      <c r="C9559" s="85">
        <v>5.99</v>
      </c>
    </row>
    <row r="9560" spans="2:3" x14ac:dyDescent="0.25">
      <c r="B9560" s="206">
        <v>42436.416666666664</v>
      </c>
      <c r="C9560" s="85">
        <v>5.98</v>
      </c>
    </row>
    <row r="9561" spans="2:3" x14ac:dyDescent="0.25">
      <c r="B9561" s="206">
        <v>42436.5</v>
      </c>
      <c r="C9561" s="85">
        <v>5.99</v>
      </c>
    </row>
    <row r="9562" spans="2:3" x14ac:dyDescent="0.25">
      <c r="B9562" s="206">
        <v>42436.583333333336</v>
      </c>
      <c r="C9562" s="85">
        <v>6.01</v>
      </c>
    </row>
    <row r="9563" spans="2:3" x14ac:dyDescent="0.25">
      <c r="B9563" s="206">
        <v>42436.666666666664</v>
      </c>
      <c r="C9563" s="85">
        <v>6.01</v>
      </c>
    </row>
    <row r="9564" spans="2:3" x14ac:dyDescent="0.25">
      <c r="B9564" s="206">
        <v>42436.75</v>
      </c>
      <c r="C9564" s="85">
        <v>6.01</v>
      </c>
    </row>
    <row r="9565" spans="2:3" x14ac:dyDescent="0.25">
      <c r="B9565" s="206">
        <v>42436.833333333336</v>
      </c>
      <c r="C9565" s="85">
        <v>6.03</v>
      </c>
    </row>
    <row r="9566" spans="2:3" x14ac:dyDescent="0.25">
      <c r="B9566" s="206">
        <v>42436.916666666664</v>
      </c>
      <c r="C9566" s="85">
        <v>6.03</v>
      </c>
    </row>
    <row r="9567" spans="2:3" x14ac:dyDescent="0.25">
      <c r="B9567" s="206">
        <v>42437</v>
      </c>
      <c r="C9567" s="85">
        <v>6.03</v>
      </c>
    </row>
    <row r="9568" spans="2:3" x14ac:dyDescent="0.25">
      <c r="B9568" s="206">
        <v>42437.083333333336</v>
      </c>
      <c r="C9568" s="85">
        <v>6.03</v>
      </c>
    </row>
    <row r="9569" spans="2:3" x14ac:dyDescent="0.25">
      <c r="B9569" s="206">
        <v>42437.166666666664</v>
      </c>
      <c r="C9569" s="85">
        <v>6.03</v>
      </c>
    </row>
    <row r="9570" spans="2:3" x14ac:dyDescent="0.25">
      <c r="B9570" s="206">
        <v>42437.25</v>
      </c>
      <c r="C9570" s="85">
        <v>6.02</v>
      </c>
    </row>
    <row r="9571" spans="2:3" x14ac:dyDescent="0.25">
      <c r="B9571" s="206">
        <v>42437.333333333336</v>
      </c>
      <c r="C9571" s="85">
        <v>6.01</v>
      </c>
    </row>
    <row r="9572" spans="2:3" x14ac:dyDescent="0.25">
      <c r="B9572" s="206">
        <v>42437.416666666664</v>
      </c>
      <c r="C9572" s="85">
        <v>6.01</v>
      </c>
    </row>
    <row r="9573" spans="2:3" x14ac:dyDescent="0.25">
      <c r="B9573" s="206">
        <v>42437.5</v>
      </c>
      <c r="C9573" s="85">
        <v>6.01</v>
      </c>
    </row>
    <row r="9574" spans="2:3" x14ac:dyDescent="0.25">
      <c r="B9574" s="206">
        <v>42437.583333333336</v>
      </c>
      <c r="C9574" s="85">
        <v>6.01</v>
      </c>
    </row>
    <row r="9575" spans="2:3" x14ac:dyDescent="0.25">
      <c r="B9575" s="206">
        <v>42437.666666666664</v>
      </c>
      <c r="C9575" s="85">
        <v>6.01</v>
      </c>
    </row>
    <row r="9576" spans="2:3" x14ac:dyDescent="0.25">
      <c r="B9576" s="206">
        <v>42437.75</v>
      </c>
      <c r="C9576" s="85">
        <v>6.01</v>
      </c>
    </row>
    <row r="9577" spans="2:3" x14ac:dyDescent="0.25">
      <c r="B9577" s="206">
        <v>42437.833333333336</v>
      </c>
      <c r="C9577" s="85">
        <v>6.01</v>
      </c>
    </row>
    <row r="9578" spans="2:3" x14ac:dyDescent="0.25">
      <c r="B9578" s="206">
        <v>42437.916666666664</v>
      </c>
      <c r="C9578" s="85">
        <v>5.99</v>
      </c>
    </row>
    <row r="9579" spans="2:3" x14ac:dyDescent="0.25">
      <c r="B9579" s="206">
        <v>42438</v>
      </c>
      <c r="C9579" s="85">
        <v>5.99</v>
      </c>
    </row>
    <row r="9580" spans="2:3" x14ac:dyDescent="0.25">
      <c r="B9580" s="206">
        <v>42438.083333333336</v>
      </c>
      <c r="C9580" s="85">
        <v>5.99</v>
      </c>
    </row>
    <row r="9581" spans="2:3" x14ac:dyDescent="0.25">
      <c r="B9581" s="206">
        <v>42438.166666666664</v>
      </c>
      <c r="C9581" s="85">
        <v>6</v>
      </c>
    </row>
    <row r="9582" spans="2:3" x14ac:dyDescent="0.25">
      <c r="B9582" s="206">
        <v>42438.25</v>
      </c>
      <c r="C9582" s="85">
        <v>6</v>
      </c>
    </row>
    <row r="9583" spans="2:3" x14ac:dyDescent="0.25">
      <c r="B9583" s="206">
        <v>42438.333333333336</v>
      </c>
      <c r="C9583" s="85">
        <v>6</v>
      </c>
    </row>
    <row r="9584" spans="2:3" x14ac:dyDescent="0.25">
      <c r="B9584" s="206">
        <v>42438.416666666664</v>
      </c>
      <c r="C9584" s="85">
        <v>6</v>
      </c>
    </row>
    <row r="9585" spans="2:4" x14ac:dyDescent="0.25">
      <c r="B9585" s="206">
        <v>42438.5</v>
      </c>
      <c r="C9585" s="85">
        <v>6</v>
      </c>
    </row>
    <row r="9586" spans="2:4" x14ac:dyDescent="0.25">
      <c r="B9586" s="206">
        <v>42438.583333333336</v>
      </c>
      <c r="C9586" s="85">
        <v>6</v>
      </c>
    </row>
    <row r="9587" spans="2:4" x14ac:dyDescent="0.25">
      <c r="B9587" s="206">
        <v>42438.666666666664</v>
      </c>
      <c r="C9587" s="85">
        <v>6</v>
      </c>
    </row>
    <row r="9588" spans="2:4" x14ac:dyDescent="0.25">
      <c r="B9588" s="206">
        <v>42438.75</v>
      </c>
      <c r="C9588" s="85">
        <v>6</v>
      </c>
    </row>
    <row r="9589" spans="2:4" x14ac:dyDescent="0.25">
      <c r="B9589" s="206">
        <v>42438.833333333336</v>
      </c>
      <c r="C9589" s="85">
        <v>5.99</v>
      </c>
    </row>
    <row r="9590" spans="2:4" x14ac:dyDescent="0.25">
      <c r="B9590" s="206">
        <v>42438.916666666664</v>
      </c>
      <c r="C9590" s="85">
        <v>5.98</v>
      </c>
    </row>
    <row r="9591" spans="2:4" x14ac:dyDescent="0.25">
      <c r="B9591" s="206">
        <v>42439</v>
      </c>
      <c r="C9591" s="85">
        <v>5.97</v>
      </c>
    </row>
    <row r="9592" spans="2:4" x14ac:dyDescent="0.25">
      <c r="B9592" s="206">
        <v>42439.083333333336</v>
      </c>
      <c r="C9592" s="85">
        <v>5.97</v>
      </c>
    </row>
    <row r="9593" spans="2:4" x14ac:dyDescent="0.25">
      <c r="B9593" s="206">
        <v>42439.166666666664</v>
      </c>
      <c r="C9593" s="85">
        <v>5.97</v>
      </c>
    </row>
    <row r="9594" spans="2:4" x14ac:dyDescent="0.25">
      <c r="B9594" s="206">
        <v>42439.25</v>
      </c>
      <c r="C9594" s="85">
        <v>5.97</v>
      </c>
    </row>
    <row r="9595" spans="2:4" x14ac:dyDescent="0.25">
      <c r="B9595" s="206">
        <v>42439.333333333336</v>
      </c>
      <c r="C9595" s="85">
        <v>5.98</v>
      </c>
    </row>
    <row r="9596" spans="2:4" x14ac:dyDescent="0.25">
      <c r="B9596" s="206">
        <v>42439.416666666664</v>
      </c>
      <c r="C9596" s="85">
        <v>5.98</v>
      </c>
    </row>
    <row r="9597" spans="2:4" x14ac:dyDescent="0.25">
      <c r="B9597" s="206">
        <v>42439.5</v>
      </c>
      <c r="C9597" s="85">
        <v>5.97</v>
      </c>
    </row>
    <row r="9598" spans="2:4" x14ac:dyDescent="0.25">
      <c r="B9598" s="206">
        <v>42439.583333333336</v>
      </c>
      <c r="C9598" s="85">
        <v>5.94</v>
      </c>
    </row>
    <row r="9599" spans="2:4" x14ac:dyDescent="0.25">
      <c r="B9599" s="206">
        <v>42439.666666666664</v>
      </c>
      <c r="C9599" s="85">
        <v>5.92</v>
      </c>
    </row>
    <row r="9600" spans="2:4" x14ac:dyDescent="0.25">
      <c r="B9600" s="206">
        <v>42439.75</v>
      </c>
      <c r="C9600" s="85">
        <v>5.91</v>
      </c>
      <c r="D9600" s="76">
        <v>5.91</v>
      </c>
    </row>
    <row r="9601" spans="2:3" x14ac:dyDescent="0.25">
      <c r="B9601" s="206">
        <v>42439.833333333336</v>
      </c>
      <c r="C9601" s="85">
        <v>5.91</v>
      </c>
    </row>
    <row r="9602" spans="2:3" x14ac:dyDescent="0.25">
      <c r="B9602" s="206">
        <v>42439.916666666664</v>
      </c>
      <c r="C9602" s="85">
        <v>5.91</v>
      </c>
    </row>
    <row r="9603" spans="2:3" x14ac:dyDescent="0.25">
      <c r="B9603" s="206">
        <v>42440</v>
      </c>
      <c r="C9603" s="85">
        <v>5.92</v>
      </c>
    </row>
    <row r="9604" spans="2:3" x14ac:dyDescent="0.25">
      <c r="B9604" s="206">
        <v>42440.083333333336</v>
      </c>
      <c r="C9604" s="85">
        <v>5.92</v>
      </c>
    </row>
    <row r="9605" spans="2:3" x14ac:dyDescent="0.25">
      <c r="B9605" s="206">
        <v>42440.166666666664</v>
      </c>
      <c r="C9605" s="85">
        <v>5.93</v>
      </c>
    </row>
    <row r="9606" spans="2:3" x14ac:dyDescent="0.25">
      <c r="B9606" s="206">
        <v>42440.25</v>
      </c>
      <c r="C9606" s="85">
        <v>5.94</v>
      </c>
    </row>
    <row r="9607" spans="2:3" x14ac:dyDescent="0.25">
      <c r="B9607" s="206">
        <v>42440.333333333336</v>
      </c>
      <c r="C9607" s="85">
        <v>5.95</v>
      </c>
    </row>
    <row r="9608" spans="2:3" x14ac:dyDescent="0.25">
      <c r="B9608" s="206">
        <v>42440.416666666664</v>
      </c>
      <c r="C9608" s="85">
        <v>5.96</v>
      </c>
    </row>
    <row r="9609" spans="2:3" x14ac:dyDescent="0.25">
      <c r="B9609" s="206">
        <v>42440.5</v>
      </c>
      <c r="C9609" s="85">
        <v>5.97</v>
      </c>
    </row>
    <row r="9610" spans="2:3" x14ac:dyDescent="0.25">
      <c r="B9610" s="206">
        <v>42440.583333333336</v>
      </c>
      <c r="C9610" s="85">
        <v>5.97</v>
      </c>
    </row>
    <row r="9611" spans="2:3" x14ac:dyDescent="0.25">
      <c r="B9611" s="206">
        <v>42440.666666666664</v>
      </c>
      <c r="C9611" s="85">
        <v>5.97</v>
      </c>
    </row>
    <row r="9612" spans="2:3" x14ac:dyDescent="0.25">
      <c r="B9612" s="206">
        <v>42440.75</v>
      </c>
      <c r="C9612" s="85">
        <v>5.97</v>
      </c>
    </row>
    <row r="9613" spans="2:3" x14ac:dyDescent="0.25">
      <c r="B9613" s="206">
        <v>42440.833333333336</v>
      </c>
      <c r="C9613" s="85">
        <v>5.98</v>
      </c>
    </row>
    <row r="9614" spans="2:3" x14ac:dyDescent="0.25">
      <c r="B9614" s="206">
        <v>42440.916666666664</v>
      </c>
      <c r="C9614" s="85">
        <v>5.98</v>
      </c>
    </row>
    <row r="9615" spans="2:3" x14ac:dyDescent="0.25">
      <c r="B9615" s="206">
        <v>42441</v>
      </c>
      <c r="C9615" s="85">
        <v>5.96</v>
      </c>
    </row>
    <row r="9616" spans="2:3" x14ac:dyDescent="0.25">
      <c r="B9616" s="206">
        <v>42441.083333333336</v>
      </c>
      <c r="C9616" s="85">
        <v>5.97</v>
      </c>
    </row>
    <row r="9617" spans="2:3" x14ac:dyDescent="0.25">
      <c r="B9617" s="206">
        <v>42441.166666666664</v>
      </c>
      <c r="C9617" s="85">
        <v>5.97</v>
      </c>
    </row>
    <row r="9618" spans="2:3" x14ac:dyDescent="0.25">
      <c r="B9618" s="206">
        <v>42441.25</v>
      </c>
      <c r="C9618" s="85">
        <v>6</v>
      </c>
    </row>
    <row r="9619" spans="2:3" x14ac:dyDescent="0.25">
      <c r="B9619" s="206">
        <v>42441.333333333336</v>
      </c>
      <c r="C9619" s="85">
        <v>6</v>
      </c>
    </row>
    <row r="9620" spans="2:3" x14ac:dyDescent="0.25">
      <c r="B9620" s="206">
        <v>42441.416666666664</v>
      </c>
      <c r="C9620" s="85">
        <v>6</v>
      </c>
    </row>
    <row r="9621" spans="2:3" x14ac:dyDescent="0.25">
      <c r="B9621" s="206">
        <v>42441.5</v>
      </c>
      <c r="C9621" s="85">
        <v>6</v>
      </c>
    </row>
    <row r="9622" spans="2:3" x14ac:dyDescent="0.25">
      <c r="B9622" s="206">
        <v>42441.583333333336</v>
      </c>
      <c r="C9622" s="85">
        <v>6</v>
      </c>
    </row>
    <row r="9623" spans="2:3" x14ac:dyDescent="0.25">
      <c r="B9623" s="206">
        <v>42441.666666666664</v>
      </c>
      <c r="C9623" s="85">
        <v>6</v>
      </c>
    </row>
    <row r="9624" spans="2:3" x14ac:dyDescent="0.25">
      <c r="B9624" s="206">
        <v>42441.75</v>
      </c>
      <c r="C9624" s="85">
        <v>6</v>
      </c>
    </row>
    <row r="9625" spans="2:3" x14ac:dyDescent="0.25">
      <c r="B9625" s="206">
        <v>42441.833333333336</v>
      </c>
      <c r="C9625" s="85">
        <v>6</v>
      </c>
    </row>
    <row r="9626" spans="2:3" x14ac:dyDescent="0.25">
      <c r="B9626" s="206">
        <v>42441.916666666664</v>
      </c>
      <c r="C9626" s="85">
        <v>6</v>
      </c>
    </row>
    <row r="9627" spans="2:3" x14ac:dyDescent="0.25">
      <c r="B9627" s="206">
        <v>42442</v>
      </c>
      <c r="C9627" s="85">
        <v>6</v>
      </c>
    </row>
    <row r="9628" spans="2:3" x14ac:dyDescent="0.25">
      <c r="B9628" s="206">
        <v>42442.083333333336</v>
      </c>
      <c r="C9628" s="85">
        <v>6</v>
      </c>
    </row>
    <row r="9629" spans="2:3" x14ac:dyDescent="0.25">
      <c r="B9629" s="206">
        <v>42442.166666666664</v>
      </c>
      <c r="C9629" s="85">
        <v>6</v>
      </c>
    </row>
    <row r="9630" spans="2:3" x14ac:dyDescent="0.25">
      <c r="B9630" s="206">
        <v>42442.25</v>
      </c>
      <c r="C9630" s="85">
        <v>6.01</v>
      </c>
    </row>
    <row r="9631" spans="2:3" x14ac:dyDescent="0.25">
      <c r="B9631" s="206">
        <v>42442.333333333336</v>
      </c>
      <c r="C9631" s="85">
        <v>6.01</v>
      </c>
    </row>
    <row r="9632" spans="2:3" x14ac:dyDescent="0.25">
      <c r="B9632" s="206">
        <v>42442.416666666664</v>
      </c>
      <c r="C9632" s="85">
        <v>6.02</v>
      </c>
    </row>
    <row r="9633" spans="2:5" x14ac:dyDescent="0.25">
      <c r="B9633" s="206">
        <v>42442.5</v>
      </c>
      <c r="C9633" s="85">
        <v>6.02</v>
      </c>
    </row>
    <row r="9634" spans="2:5" x14ac:dyDescent="0.25">
      <c r="B9634" s="206">
        <v>42442.583333333336</v>
      </c>
      <c r="C9634" s="85">
        <v>6.03</v>
      </c>
    </row>
    <row r="9635" spans="2:5" x14ac:dyDescent="0.25">
      <c r="B9635" s="206">
        <v>42442.666666666664</v>
      </c>
      <c r="C9635" s="85">
        <v>6.04</v>
      </c>
    </row>
    <row r="9636" spans="2:5" x14ac:dyDescent="0.25">
      <c r="B9636" s="206">
        <v>42442.75</v>
      </c>
      <c r="C9636" s="85">
        <v>6.06</v>
      </c>
    </row>
    <row r="9637" spans="2:5" x14ac:dyDescent="0.25">
      <c r="B9637" s="206">
        <v>42442.833333333336</v>
      </c>
      <c r="C9637" s="85">
        <v>6.08</v>
      </c>
    </row>
    <row r="9638" spans="2:5" x14ac:dyDescent="0.25">
      <c r="B9638" s="206">
        <v>42442.916666666664</v>
      </c>
      <c r="C9638" s="85">
        <v>6.09</v>
      </c>
    </row>
    <row r="9639" spans="2:5" x14ac:dyDescent="0.25">
      <c r="B9639" s="206">
        <v>42443</v>
      </c>
      <c r="C9639" s="85">
        <v>6.1</v>
      </c>
    </row>
    <row r="9640" spans="2:5" x14ac:dyDescent="0.25">
      <c r="B9640" s="206">
        <v>42443.083333333336</v>
      </c>
      <c r="C9640" s="85">
        <v>6.11</v>
      </c>
    </row>
    <row r="9641" spans="2:5" x14ac:dyDescent="0.25">
      <c r="B9641" s="206">
        <v>42443.166666666664</v>
      </c>
      <c r="C9641" s="85">
        <v>6.12</v>
      </c>
    </row>
    <row r="9642" spans="2:5" x14ac:dyDescent="0.25">
      <c r="B9642" s="206">
        <v>42443.25</v>
      </c>
      <c r="C9642" s="85">
        <v>6.14</v>
      </c>
    </row>
    <row r="9643" spans="2:5" x14ac:dyDescent="0.25">
      <c r="B9643" s="206">
        <v>42443.333333333336</v>
      </c>
      <c r="C9643" s="85">
        <v>6.15</v>
      </c>
    </row>
    <row r="9644" spans="2:5" x14ac:dyDescent="0.25">
      <c r="B9644" s="206">
        <v>42443.416666666664</v>
      </c>
      <c r="C9644" s="85">
        <v>6.15</v>
      </c>
    </row>
    <row r="9645" spans="2:5" x14ac:dyDescent="0.25">
      <c r="B9645" s="206">
        <v>42443.5</v>
      </c>
      <c r="C9645" s="85">
        <v>6.16</v>
      </c>
      <c r="E9645" s="76">
        <v>6.16</v>
      </c>
    </row>
    <row r="9646" spans="2:5" x14ac:dyDescent="0.25">
      <c r="B9646" s="206">
        <v>42443.583333333336</v>
      </c>
      <c r="C9646" s="85">
        <v>6.16</v>
      </c>
    </row>
    <row r="9647" spans="2:5" x14ac:dyDescent="0.25">
      <c r="B9647" s="206">
        <v>42443.666666666664</v>
      </c>
      <c r="C9647" s="85">
        <v>6.16</v>
      </c>
    </row>
    <row r="9648" spans="2:5" x14ac:dyDescent="0.25">
      <c r="B9648" s="206">
        <v>42443.75</v>
      </c>
      <c r="C9648" s="85">
        <v>6.16</v>
      </c>
    </row>
    <row r="9649" spans="2:3" x14ac:dyDescent="0.25">
      <c r="B9649" s="206">
        <v>42443.833333333336</v>
      </c>
      <c r="C9649" s="85">
        <v>6.16</v>
      </c>
    </row>
    <row r="9650" spans="2:3" x14ac:dyDescent="0.25">
      <c r="B9650" s="206">
        <v>42443.916666666664</v>
      </c>
      <c r="C9650" s="85">
        <v>6.14</v>
      </c>
    </row>
    <row r="9651" spans="2:3" x14ac:dyDescent="0.25">
      <c r="B9651" s="206">
        <v>42444</v>
      </c>
      <c r="C9651" s="85">
        <v>6.14</v>
      </c>
    </row>
    <row r="9652" spans="2:3" x14ac:dyDescent="0.25">
      <c r="B9652" s="206">
        <v>42444.083333333336</v>
      </c>
      <c r="C9652" s="85">
        <v>6.12</v>
      </c>
    </row>
    <row r="9653" spans="2:3" x14ac:dyDescent="0.25">
      <c r="B9653" s="206">
        <v>42444.166666666664</v>
      </c>
      <c r="C9653" s="85">
        <v>6.11</v>
      </c>
    </row>
    <row r="9654" spans="2:3" x14ac:dyDescent="0.25">
      <c r="B9654" s="206">
        <v>42444.25</v>
      </c>
      <c r="C9654" s="85">
        <v>6.11</v>
      </c>
    </row>
    <row r="9655" spans="2:3" x14ac:dyDescent="0.25">
      <c r="B9655" s="206">
        <v>42444.333333333336</v>
      </c>
      <c r="C9655" s="85">
        <v>6.08</v>
      </c>
    </row>
    <row r="9656" spans="2:3" x14ac:dyDescent="0.25">
      <c r="B9656" s="206">
        <v>42444.416666666664</v>
      </c>
      <c r="C9656" s="85">
        <v>6.07</v>
      </c>
    </row>
    <row r="9657" spans="2:3" x14ac:dyDescent="0.25">
      <c r="B9657" s="206">
        <v>42444.5</v>
      </c>
      <c r="C9657" s="85">
        <v>6.07</v>
      </c>
    </row>
    <row r="9658" spans="2:3" x14ac:dyDescent="0.25">
      <c r="B9658" s="206">
        <v>42444.583333333336</v>
      </c>
      <c r="C9658" s="85">
        <v>6.07</v>
      </c>
    </row>
    <row r="9659" spans="2:3" x14ac:dyDescent="0.25">
      <c r="B9659" s="206">
        <v>42444.666666666664</v>
      </c>
      <c r="C9659" s="85">
        <v>6.07</v>
      </c>
    </row>
    <row r="9660" spans="2:3" x14ac:dyDescent="0.25">
      <c r="B9660" s="206">
        <v>42444.75</v>
      </c>
      <c r="C9660" s="85">
        <v>6.06</v>
      </c>
    </row>
    <row r="9661" spans="2:3" x14ac:dyDescent="0.25">
      <c r="B9661" s="206">
        <v>42444.833333333336</v>
      </c>
      <c r="C9661" s="85">
        <v>6.05</v>
      </c>
    </row>
    <row r="9662" spans="2:3" x14ac:dyDescent="0.25">
      <c r="B9662" s="206">
        <v>42444.916666666664</v>
      </c>
      <c r="C9662" s="85">
        <v>6.02</v>
      </c>
    </row>
    <row r="9663" spans="2:3" x14ac:dyDescent="0.25">
      <c r="B9663" s="206">
        <v>42445</v>
      </c>
      <c r="C9663" s="85">
        <v>6.02</v>
      </c>
    </row>
    <row r="9664" spans="2:3" x14ac:dyDescent="0.25">
      <c r="B9664" s="206">
        <v>42445.083333333336</v>
      </c>
      <c r="C9664" s="85">
        <v>6.02</v>
      </c>
    </row>
    <row r="9665" spans="2:3" x14ac:dyDescent="0.25">
      <c r="B9665" s="206">
        <v>42445.166666666664</v>
      </c>
      <c r="C9665" s="85">
        <v>6.02</v>
      </c>
    </row>
    <row r="9666" spans="2:3" x14ac:dyDescent="0.25">
      <c r="B9666" s="206">
        <v>42445.25</v>
      </c>
      <c r="C9666" s="85">
        <v>6.02</v>
      </c>
    </row>
    <row r="9667" spans="2:3" x14ac:dyDescent="0.25">
      <c r="B9667" s="206">
        <v>42445.333333333336</v>
      </c>
      <c r="C9667" s="85">
        <v>6</v>
      </c>
    </row>
    <row r="9668" spans="2:3" x14ac:dyDescent="0.25">
      <c r="B9668" s="206">
        <v>42445.416666666664</v>
      </c>
      <c r="C9668" s="85">
        <v>6</v>
      </c>
    </row>
    <row r="9669" spans="2:3" x14ac:dyDescent="0.25">
      <c r="B9669" s="206">
        <v>42445.5</v>
      </c>
      <c r="C9669" s="85">
        <v>5.96</v>
      </c>
    </row>
    <row r="9670" spans="2:3" x14ac:dyDescent="0.25">
      <c r="B9670" s="206">
        <v>42445.583333333336</v>
      </c>
      <c r="C9670" s="85">
        <v>5.87</v>
      </c>
    </row>
    <row r="9671" spans="2:3" x14ac:dyDescent="0.25">
      <c r="B9671" s="206">
        <v>42445.666666666664</v>
      </c>
      <c r="C9671" s="85">
        <v>5.86</v>
      </c>
    </row>
    <row r="9672" spans="2:3" x14ac:dyDescent="0.25">
      <c r="B9672" s="206">
        <v>42445.75</v>
      </c>
      <c r="C9672" s="85">
        <v>5.87</v>
      </c>
    </row>
    <row r="9673" spans="2:3" x14ac:dyDescent="0.25">
      <c r="B9673" s="206">
        <v>42445.833333333336</v>
      </c>
      <c r="C9673" s="85">
        <v>5.89</v>
      </c>
    </row>
    <row r="9674" spans="2:3" x14ac:dyDescent="0.25">
      <c r="B9674" s="206">
        <v>42445.916666666664</v>
      </c>
      <c r="C9674" s="85">
        <v>5.87</v>
      </c>
    </row>
    <row r="9675" spans="2:3" x14ac:dyDescent="0.25">
      <c r="B9675" s="206">
        <v>42446</v>
      </c>
      <c r="C9675" s="85">
        <v>5.86</v>
      </c>
    </row>
    <row r="9676" spans="2:3" x14ac:dyDescent="0.25">
      <c r="B9676" s="206">
        <v>42446.083333333336</v>
      </c>
      <c r="C9676" s="85">
        <v>5.88</v>
      </c>
    </row>
    <row r="9677" spans="2:3" x14ac:dyDescent="0.25">
      <c r="B9677" s="206">
        <v>42446.166666666664</v>
      </c>
      <c r="C9677" s="85">
        <v>5.86</v>
      </c>
    </row>
    <row r="9678" spans="2:3" x14ac:dyDescent="0.25">
      <c r="B9678" s="206">
        <v>42446.25</v>
      </c>
      <c r="C9678" s="85">
        <v>5.85</v>
      </c>
    </row>
    <row r="9679" spans="2:3" x14ac:dyDescent="0.25">
      <c r="B9679" s="206">
        <v>42446.333333333336</v>
      </c>
      <c r="C9679" s="85">
        <v>5.86</v>
      </c>
    </row>
    <row r="9680" spans="2:3" x14ac:dyDescent="0.25">
      <c r="B9680" s="206">
        <v>42446.416666666664</v>
      </c>
      <c r="C9680" s="85">
        <v>5.83</v>
      </c>
    </row>
    <row r="9681" spans="2:3" x14ac:dyDescent="0.25">
      <c r="B9681" s="206">
        <v>42446.5</v>
      </c>
      <c r="C9681" s="85">
        <v>5.83</v>
      </c>
    </row>
    <row r="9682" spans="2:3" x14ac:dyDescent="0.25">
      <c r="B9682" s="206">
        <v>42446.583333333336</v>
      </c>
      <c r="C9682" s="85">
        <v>5.82</v>
      </c>
    </row>
    <row r="9683" spans="2:3" x14ac:dyDescent="0.25">
      <c r="B9683" s="206">
        <v>42446.666666666664</v>
      </c>
      <c r="C9683" s="85">
        <v>5.82</v>
      </c>
    </row>
    <row r="9684" spans="2:3" x14ac:dyDescent="0.25">
      <c r="B9684" s="206">
        <v>42446.75</v>
      </c>
      <c r="C9684" s="85">
        <v>5.83</v>
      </c>
    </row>
    <row r="9685" spans="2:3" x14ac:dyDescent="0.25">
      <c r="B9685" s="206">
        <v>42446.833333333336</v>
      </c>
      <c r="C9685" s="85">
        <v>5.82</v>
      </c>
    </row>
    <row r="9686" spans="2:3" x14ac:dyDescent="0.25">
      <c r="B9686" s="206">
        <v>42446.916666666664</v>
      </c>
      <c r="C9686" s="85">
        <v>5.81</v>
      </c>
    </row>
    <row r="9687" spans="2:3" x14ac:dyDescent="0.25">
      <c r="B9687" s="206">
        <v>42447</v>
      </c>
      <c r="C9687" s="85">
        <v>5.81</v>
      </c>
    </row>
    <row r="9688" spans="2:3" x14ac:dyDescent="0.25">
      <c r="B9688" s="206">
        <v>42447.083333333336</v>
      </c>
      <c r="C9688" s="85">
        <v>5.8</v>
      </c>
    </row>
    <row r="9689" spans="2:3" x14ac:dyDescent="0.25">
      <c r="B9689" s="206">
        <v>42447.166666666664</v>
      </c>
      <c r="C9689" s="85">
        <v>5.8</v>
      </c>
    </row>
    <row r="9690" spans="2:3" x14ac:dyDescent="0.25">
      <c r="B9690" s="206">
        <v>42447.25</v>
      </c>
      <c r="C9690" s="85">
        <v>5.8</v>
      </c>
    </row>
    <row r="9691" spans="2:3" x14ac:dyDescent="0.25">
      <c r="B9691" s="206">
        <v>42447.333333333336</v>
      </c>
      <c r="C9691" s="85">
        <v>5.8</v>
      </c>
    </row>
    <row r="9692" spans="2:3" x14ac:dyDescent="0.25">
      <c r="B9692" s="206">
        <v>42447.416666666664</v>
      </c>
      <c r="C9692" s="85">
        <v>5.8</v>
      </c>
    </row>
    <row r="9693" spans="2:3" x14ac:dyDescent="0.25">
      <c r="B9693" s="206">
        <v>42447.5</v>
      </c>
      <c r="C9693" s="85">
        <v>5.8</v>
      </c>
    </row>
    <row r="9694" spans="2:3" x14ac:dyDescent="0.25">
      <c r="B9694" s="206">
        <v>42447.583333333336</v>
      </c>
      <c r="C9694" s="85">
        <v>5.79</v>
      </c>
    </row>
    <row r="9695" spans="2:3" x14ac:dyDescent="0.25">
      <c r="B9695" s="206">
        <v>42447.666666666664</v>
      </c>
      <c r="C9695" s="85">
        <v>5.79</v>
      </c>
    </row>
    <row r="9696" spans="2:3" x14ac:dyDescent="0.25">
      <c r="B9696" s="206">
        <v>42447.75</v>
      </c>
      <c r="C9696" s="85">
        <v>5.79</v>
      </c>
    </row>
    <row r="9697" spans="2:3" x14ac:dyDescent="0.25">
      <c r="B9697" s="206">
        <v>42447.833333333336</v>
      </c>
      <c r="C9697" s="85">
        <v>5.79</v>
      </c>
    </row>
    <row r="9698" spans="2:3" x14ac:dyDescent="0.25">
      <c r="B9698" s="206">
        <v>42447.916666666664</v>
      </c>
      <c r="C9698" s="85">
        <v>5.8</v>
      </c>
    </row>
    <row r="9699" spans="2:3" x14ac:dyDescent="0.25">
      <c r="B9699" s="206">
        <v>42448</v>
      </c>
      <c r="C9699" s="85">
        <v>5.79</v>
      </c>
    </row>
    <row r="9700" spans="2:3" x14ac:dyDescent="0.25">
      <c r="B9700" s="206">
        <v>42448.083333333336</v>
      </c>
      <c r="C9700" s="85">
        <v>5.79</v>
      </c>
    </row>
    <row r="9701" spans="2:3" x14ac:dyDescent="0.25">
      <c r="B9701" s="206">
        <v>42448.166666666664</v>
      </c>
      <c r="C9701" s="85">
        <v>5.79</v>
      </c>
    </row>
    <row r="9702" spans="2:3" x14ac:dyDescent="0.25">
      <c r="B9702" s="206">
        <v>42448.25</v>
      </c>
      <c r="C9702" s="85">
        <v>5.79</v>
      </c>
    </row>
    <row r="9703" spans="2:3" x14ac:dyDescent="0.25">
      <c r="B9703" s="206">
        <v>42448.333333333336</v>
      </c>
      <c r="C9703" s="85">
        <v>5.79</v>
      </c>
    </row>
    <row r="9704" spans="2:3" x14ac:dyDescent="0.25">
      <c r="B9704" s="206">
        <v>42448.416666666664</v>
      </c>
      <c r="C9704" s="85">
        <v>5.79</v>
      </c>
    </row>
    <row r="9705" spans="2:3" x14ac:dyDescent="0.25">
      <c r="B9705" s="206">
        <v>42448.5</v>
      </c>
      <c r="C9705" s="85">
        <v>5.79</v>
      </c>
    </row>
    <row r="9706" spans="2:3" x14ac:dyDescent="0.25">
      <c r="B9706" s="206">
        <v>42448.583333333336</v>
      </c>
      <c r="C9706" s="85">
        <v>5.8</v>
      </c>
    </row>
    <row r="9707" spans="2:3" x14ac:dyDescent="0.25">
      <c r="B9707" s="206">
        <v>42448.666666666664</v>
      </c>
      <c r="C9707" s="85">
        <v>5.8</v>
      </c>
    </row>
    <row r="9708" spans="2:3" x14ac:dyDescent="0.25">
      <c r="B9708" s="206">
        <v>42448.75</v>
      </c>
      <c r="C9708" s="85">
        <v>5.8</v>
      </c>
    </row>
    <row r="9709" spans="2:3" x14ac:dyDescent="0.25">
      <c r="B9709" s="206">
        <v>42448.833333333336</v>
      </c>
      <c r="C9709" s="85">
        <v>5.82</v>
      </c>
    </row>
    <row r="9710" spans="2:3" x14ac:dyDescent="0.25">
      <c r="B9710" s="206">
        <v>42448.916666666664</v>
      </c>
      <c r="C9710" s="85">
        <v>5.8</v>
      </c>
    </row>
    <row r="9711" spans="2:3" x14ac:dyDescent="0.25">
      <c r="B9711" s="206">
        <v>42449</v>
      </c>
      <c r="C9711" s="85">
        <v>5.81</v>
      </c>
    </row>
    <row r="9712" spans="2:3" x14ac:dyDescent="0.25">
      <c r="B9712" s="206">
        <v>42449.083333333336</v>
      </c>
      <c r="C9712" s="85">
        <v>5.81</v>
      </c>
    </row>
    <row r="9713" spans="2:3" x14ac:dyDescent="0.25">
      <c r="B9713" s="206">
        <v>42449.166666666664</v>
      </c>
      <c r="C9713" s="85">
        <v>5.82</v>
      </c>
    </row>
    <row r="9714" spans="2:3" x14ac:dyDescent="0.25">
      <c r="B9714" s="206">
        <v>42449.25</v>
      </c>
      <c r="C9714" s="85">
        <v>5.82</v>
      </c>
    </row>
    <row r="9715" spans="2:3" x14ac:dyDescent="0.25">
      <c r="B9715" s="206">
        <v>42449.333333333336</v>
      </c>
      <c r="C9715" s="85">
        <v>5.83</v>
      </c>
    </row>
    <row r="9716" spans="2:3" x14ac:dyDescent="0.25">
      <c r="B9716" s="206">
        <v>42449.416666666664</v>
      </c>
      <c r="C9716" s="85">
        <v>5.83</v>
      </c>
    </row>
    <row r="9717" spans="2:3" x14ac:dyDescent="0.25">
      <c r="B9717" s="206">
        <v>42449.5</v>
      </c>
      <c r="C9717" s="85">
        <v>5.83</v>
      </c>
    </row>
    <row r="9718" spans="2:3" x14ac:dyDescent="0.25">
      <c r="B9718" s="206">
        <v>42449.583333333336</v>
      </c>
      <c r="C9718" s="85">
        <v>5.83</v>
      </c>
    </row>
    <row r="9719" spans="2:3" x14ac:dyDescent="0.25">
      <c r="B9719" s="206">
        <v>42449.666666666664</v>
      </c>
      <c r="C9719" s="85">
        <v>5.83</v>
      </c>
    </row>
    <row r="9720" spans="2:3" x14ac:dyDescent="0.25">
      <c r="B9720" s="206">
        <v>42449.75</v>
      </c>
      <c r="C9720" s="85">
        <v>5.83</v>
      </c>
    </row>
    <row r="9721" spans="2:3" x14ac:dyDescent="0.25">
      <c r="B9721" s="206">
        <v>42449.833333333336</v>
      </c>
      <c r="C9721" s="85">
        <v>5.83</v>
      </c>
    </row>
    <row r="9722" spans="2:3" x14ac:dyDescent="0.25">
      <c r="B9722" s="206">
        <v>42449.916666666664</v>
      </c>
      <c r="C9722" s="85">
        <v>5.82</v>
      </c>
    </row>
    <row r="9723" spans="2:3" x14ac:dyDescent="0.25">
      <c r="B9723" s="206">
        <v>42450</v>
      </c>
      <c r="C9723" s="85">
        <v>5.82</v>
      </c>
    </row>
    <row r="9724" spans="2:3" x14ac:dyDescent="0.25">
      <c r="B9724" s="206">
        <v>42450.083333333336</v>
      </c>
      <c r="C9724" s="85">
        <v>5.82</v>
      </c>
    </row>
    <row r="9725" spans="2:3" x14ac:dyDescent="0.25">
      <c r="B9725" s="206">
        <v>42450.166666666664</v>
      </c>
      <c r="C9725" s="85">
        <v>5.82</v>
      </c>
    </row>
    <row r="9726" spans="2:3" x14ac:dyDescent="0.25">
      <c r="B9726" s="206">
        <v>42450.25</v>
      </c>
      <c r="C9726" s="85">
        <v>5.83</v>
      </c>
    </row>
    <row r="9727" spans="2:3" x14ac:dyDescent="0.25">
      <c r="B9727" s="206">
        <v>42450.333333333336</v>
      </c>
      <c r="C9727" s="85">
        <v>5.83</v>
      </c>
    </row>
    <row r="9728" spans="2:3" x14ac:dyDescent="0.25">
      <c r="B9728" s="206">
        <v>42450.416666666664</v>
      </c>
      <c r="C9728" s="85">
        <v>5.7</v>
      </c>
    </row>
    <row r="9729" spans="2:4" x14ac:dyDescent="0.25">
      <c r="B9729" s="206">
        <v>42450.5</v>
      </c>
      <c r="C9729" s="85">
        <v>5.63</v>
      </c>
      <c r="D9729" s="76">
        <v>5.63</v>
      </c>
    </row>
    <row r="9730" spans="2:4" x14ac:dyDescent="0.25">
      <c r="B9730" s="206">
        <v>42450.583333333336</v>
      </c>
      <c r="C9730" s="85">
        <v>5.63</v>
      </c>
    </row>
    <row r="9731" spans="2:4" x14ac:dyDescent="0.25">
      <c r="B9731" s="206">
        <v>42450.666666666664</v>
      </c>
      <c r="C9731" s="85">
        <v>5.7</v>
      </c>
    </row>
    <row r="9732" spans="2:4" x14ac:dyDescent="0.25">
      <c r="B9732" s="206">
        <v>42450.75</v>
      </c>
      <c r="C9732" s="85">
        <v>5.7</v>
      </c>
    </row>
    <row r="9733" spans="2:4" x14ac:dyDescent="0.25">
      <c r="B9733" s="206">
        <v>42450.833333333336</v>
      </c>
      <c r="C9733" s="85">
        <v>5.68</v>
      </c>
    </row>
    <row r="9734" spans="2:4" x14ac:dyDescent="0.25">
      <c r="B9734" s="206">
        <v>42450.916666666664</v>
      </c>
      <c r="C9734" s="85">
        <v>5.69</v>
      </c>
    </row>
    <row r="9735" spans="2:4" x14ac:dyDescent="0.25">
      <c r="B9735" s="206">
        <v>42451</v>
      </c>
      <c r="C9735" s="85">
        <v>5.73</v>
      </c>
    </row>
    <row r="9736" spans="2:4" x14ac:dyDescent="0.25">
      <c r="B9736" s="206">
        <v>42451.083333333336</v>
      </c>
      <c r="C9736" s="85">
        <v>5.72</v>
      </c>
    </row>
    <row r="9737" spans="2:4" x14ac:dyDescent="0.25">
      <c r="B9737" s="206">
        <v>42451.166666666664</v>
      </c>
      <c r="C9737" s="85">
        <v>5.69</v>
      </c>
    </row>
    <row r="9738" spans="2:4" x14ac:dyDescent="0.25">
      <c r="B9738" s="206">
        <v>42451.25</v>
      </c>
      <c r="C9738" s="85">
        <v>5.68</v>
      </c>
    </row>
    <row r="9739" spans="2:4" x14ac:dyDescent="0.25">
      <c r="B9739" s="206">
        <v>42451.333333333336</v>
      </c>
      <c r="C9739" s="85">
        <v>5.71</v>
      </c>
    </row>
    <row r="9740" spans="2:4" x14ac:dyDescent="0.25">
      <c r="B9740" s="206">
        <v>42451.416666666664</v>
      </c>
      <c r="C9740" s="85">
        <v>5.75</v>
      </c>
    </row>
    <row r="9741" spans="2:4" x14ac:dyDescent="0.25">
      <c r="B9741" s="206">
        <v>42451.5</v>
      </c>
      <c r="C9741" s="85">
        <v>5.74</v>
      </c>
    </row>
    <row r="9742" spans="2:4" x14ac:dyDescent="0.25">
      <c r="B9742" s="206">
        <v>42451.583333333336</v>
      </c>
      <c r="C9742" s="85">
        <v>5.76</v>
      </c>
    </row>
    <row r="9743" spans="2:4" x14ac:dyDescent="0.25">
      <c r="B9743" s="206">
        <v>42451.666666666664</v>
      </c>
      <c r="C9743" s="85">
        <v>5.74</v>
      </c>
    </row>
    <row r="9744" spans="2:4" x14ac:dyDescent="0.25">
      <c r="B9744" s="206">
        <v>42451.75</v>
      </c>
      <c r="C9744" s="85">
        <v>5.75</v>
      </c>
    </row>
    <row r="9745" spans="2:5" x14ac:dyDescent="0.25">
      <c r="B9745" s="206">
        <v>42451.833333333336</v>
      </c>
      <c r="C9745" s="85">
        <v>5.71</v>
      </c>
    </row>
    <row r="9746" spans="2:5" x14ac:dyDescent="0.25">
      <c r="B9746" s="206">
        <v>42451.916666666664</v>
      </c>
      <c r="C9746" s="85">
        <v>5.74</v>
      </c>
    </row>
    <row r="9747" spans="2:5" x14ac:dyDescent="0.25">
      <c r="B9747" s="206">
        <v>42452</v>
      </c>
      <c r="C9747" s="85">
        <v>5.71</v>
      </c>
    </row>
    <row r="9748" spans="2:5" x14ac:dyDescent="0.25">
      <c r="B9748" s="206">
        <v>42452.083333333336</v>
      </c>
      <c r="C9748" s="85">
        <v>5.74</v>
      </c>
    </row>
    <row r="9749" spans="2:5" x14ac:dyDescent="0.25">
      <c r="B9749" s="206">
        <v>42452.166666666664</v>
      </c>
      <c r="C9749" s="85">
        <v>5.74</v>
      </c>
    </row>
    <row r="9750" spans="2:5" x14ac:dyDescent="0.25">
      <c r="B9750" s="206">
        <v>42452.25</v>
      </c>
      <c r="C9750" s="85">
        <v>5.74</v>
      </c>
    </row>
    <row r="9751" spans="2:5" x14ac:dyDescent="0.25">
      <c r="B9751" s="206">
        <v>42452.333333333336</v>
      </c>
      <c r="C9751" s="85">
        <v>5.71</v>
      </c>
    </row>
    <row r="9752" spans="2:5" x14ac:dyDescent="0.25">
      <c r="B9752" s="206">
        <v>42452.416666666664</v>
      </c>
      <c r="C9752" s="85">
        <v>5.75</v>
      </c>
    </row>
    <row r="9753" spans="2:5" x14ac:dyDescent="0.25">
      <c r="B9753" s="206">
        <v>42452.5</v>
      </c>
      <c r="C9753" s="85">
        <v>5.77</v>
      </c>
      <c r="E9753" s="76">
        <v>5.77</v>
      </c>
    </row>
    <row r="9754" spans="2:5" x14ac:dyDescent="0.25">
      <c r="B9754" s="206">
        <v>42452.583333333336</v>
      </c>
      <c r="C9754" s="85">
        <v>5.75</v>
      </c>
    </row>
    <row r="9755" spans="2:5" x14ac:dyDescent="0.25">
      <c r="B9755" s="206">
        <v>42452.666666666664</v>
      </c>
      <c r="C9755" s="85">
        <v>5.74</v>
      </c>
    </row>
    <row r="9756" spans="2:5" x14ac:dyDescent="0.25">
      <c r="B9756" s="206">
        <v>42452.75</v>
      </c>
      <c r="C9756" s="85">
        <v>5.73</v>
      </c>
    </row>
    <row r="9757" spans="2:5" x14ac:dyDescent="0.25">
      <c r="B9757" s="206">
        <v>42452.833333333336</v>
      </c>
      <c r="C9757" s="85">
        <v>5.73</v>
      </c>
    </row>
    <row r="9758" spans="2:5" x14ac:dyDescent="0.25">
      <c r="B9758" s="206">
        <v>42452.916666666664</v>
      </c>
      <c r="C9758" s="85">
        <v>5.71</v>
      </c>
    </row>
    <row r="9759" spans="2:5" x14ac:dyDescent="0.25">
      <c r="B9759" s="206">
        <v>42453</v>
      </c>
      <c r="C9759" s="85">
        <v>5.7</v>
      </c>
    </row>
    <row r="9760" spans="2:5" x14ac:dyDescent="0.25">
      <c r="B9760" s="206">
        <v>42453.083333333336</v>
      </c>
      <c r="C9760" s="85">
        <v>5.65</v>
      </c>
    </row>
    <row r="9761" spans="2:4" x14ac:dyDescent="0.25">
      <c r="B9761" s="206">
        <v>42453.166666666664</v>
      </c>
      <c r="C9761" s="85">
        <v>5.63</v>
      </c>
      <c r="D9761" s="76">
        <v>5.63</v>
      </c>
    </row>
    <row r="9762" spans="2:4" x14ac:dyDescent="0.25">
      <c r="B9762" s="206">
        <v>42453.25</v>
      </c>
      <c r="C9762" s="85">
        <v>5.64</v>
      </c>
    </row>
    <row r="9763" spans="2:4" x14ac:dyDescent="0.25">
      <c r="B9763" s="206">
        <v>42453.333333333336</v>
      </c>
      <c r="C9763" s="85">
        <v>5.65</v>
      </c>
    </row>
    <row r="9764" spans="2:4" x14ac:dyDescent="0.25">
      <c r="B9764" s="206">
        <v>42453.416666666664</v>
      </c>
      <c r="C9764" s="85">
        <v>5.68</v>
      </c>
    </row>
    <row r="9765" spans="2:4" x14ac:dyDescent="0.25">
      <c r="B9765" s="206">
        <v>42453.5</v>
      </c>
      <c r="C9765" s="85">
        <v>5.66</v>
      </c>
    </row>
    <row r="9766" spans="2:4" x14ac:dyDescent="0.25">
      <c r="B9766" s="206">
        <v>42453.583333333336</v>
      </c>
      <c r="C9766" s="85">
        <v>5.67</v>
      </c>
    </row>
    <row r="9767" spans="2:4" x14ac:dyDescent="0.25">
      <c r="B9767" s="206">
        <v>42453.666666666664</v>
      </c>
      <c r="C9767" s="85">
        <v>5.67</v>
      </c>
    </row>
    <row r="9768" spans="2:4" x14ac:dyDescent="0.25">
      <c r="B9768" s="206">
        <v>42453.75</v>
      </c>
      <c r="C9768" s="85">
        <v>5.68</v>
      </c>
    </row>
    <row r="9769" spans="2:4" x14ac:dyDescent="0.25">
      <c r="B9769" s="206">
        <v>42453.833333333336</v>
      </c>
      <c r="C9769" s="85">
        <v>5.65</v>
      </c>
    </row>
    <row r="9770" spans="2:4" x14ac:dyDescent="0.25">
      <c r="B9770" s="206">
        <v>42453.916666666664</v>
      </c>
      <c r="C9770" s="85">
        <v>5.68</v>
      </c>
    </row>
    <row r="9771" spans="2:4" x14ac:dyDescent="0.25">
      <c r="B9771" s="206">
        <v>42454</v>
      </c>
      <c r="C9771" s="85">
        <v>5.64</v>
      </c>
    </row>
    <row r="9772" spans="2:4" x14ac:dyDescent="0.25">
      <c r="B9772" s="206">
        <v>42454.083333333336</v>
      </c>
      <c r="C9772" s="85">
        <v>5.68</v>
      </c>
    </row>
    <row r="9773" spans="2:4" x14ac:dyDescent="0.25">
      <c r="B9773" s="206">
        <v>42454.166666666664</v>
      </c>
      <c r="C9773" s="85">
        <v>5.64</v>
      </c>
    </row>
    <row r="9774" spans="2:4" x14ac:dyDescent="0.25">
      <c r="B9774" s="206">
        <v>42454.25</v>
      </c>
      <c r="C9774" s="85">
        <v>5.69</v>
      </c>
    </row>
    <row r="9775" spans="2:4" x14ac:dyDescent="0.25">
      <c r="B9775" s="206">
        <v>42454.333333333336</v>
      </c>
      <c r="C9775" s="85">
        <v>5.65</v>
      </c>
    </row>
    <row r="9776" spans="2:4" x14ac:dyDescent="0.25">
      <c r="B9776" s="206">
        <v>42454.416666666664</v>
      </c>
      <c r="C9776" s="85">
        <v>5.69</v>
      </c>
    </row>
    <row r="9777" spans="2:3" x14ac:dyDescent="0.25">
      <c r="B9777" s="206">
        <v>42454.5</v>
      </c>
      <c r="C9777" s="85">
        <v>5.7</v>
      </c>
    </row>
    <row r="9778" spans="2:3" x14ac:dyDescent="0.25">
      <c r="B9778" s="206">
        <v>42454.583333333336</v>
      </c>
      <c r="C9778" s="85">
        <v>5.65</v>
      </c>
    </row>
    <row r="9779" spans="2:3" x14ac:dyDescent="0.25">
      <c r="B9779" s="206">
        <v>42454.666666666664</v>
      </c>
      <c r="C9779" s="85">
        <v>5.69</v>
      </c>
    </row>
    <row r="9780" spans="2:3" x14ac:dyDescent="0.25">
      <c r="B9780" s="206">
        <v>42454.75</v>
      </c>
      <c r="C9780" s="85">
        <v>5.69</v>
      </c>
    </row>
    <row r="9781" spans="2:3" x14ac:dyDescent="0.25">
      <c r="B9781" s="206">
        <v>42454.833333333336</v>
      </c>
      <c r="C9781" s="85">
        <v>5.66</v>
      </c>
    </row>
    <row r="9782" spans="2:3" x14ac:dyDescent="0.25">
      <c r="B9782" s="206">
        <v>42454.916666666664</v>
      </c>
      <c r="C9782" s="85">
        <v>5.7</v>
      </c>
    </row>
    <row r="9783" spans="2:3" x14ac:dyDescent="0.25">
      <c r="B9783" s="206">
        <v>42455</v>
      </c>
      <c r="C9783" s="85">
        <v>5.71</v>
      </c>
    </row>
    <row r="9784" spans="2:3" x14ac:dyDescent="0.25">
      <c r="B9784" s="206">
        <v>42455.083333333336</v>
      </c>
      <c r="C9784" s="85">
        <v>5.69</v>
      </c>
    </row>
    <row r="9785" spans="2:3" x14ac:dyDescent="0.25">
      <c r="B9785" s="206">
        <v>42455.166666666664</v>
      </c>
      <c r="C9785" s="85">
        <v>5.72</v>
      </c>
    </row>
    <row r="9786" spans="2:3" x14ac:dyDescent="0.25">
      <c r="B9786" s="206">
        <v>42455.25</v>
      </c>
      <c r="C9786" s="85">
        <v>5.73</v>
      </c>
    </row>
    <row r="9787" spans="2:3" x14ac:dyDescent="0.25">
      <c r="B9787" s="206">
        <v>42455.333333333336</v>
      </c>
      <c r="C9787" s="85">
        <v>5.72</v>
      </c>
    </row>
    <row r="9788" spans="2:3" x14ac:dyDescent="0.25">
      <c r="B9788" s="206">
        <v>42455.416666666664</v>
      </c>
      <c r="C9788" s="85">
        <v>5.75</v>
      </c>
    </row>
    <row r="9789" spans="2:3" x14ac:dyDescent="0.25">
      <c r="B9789" s="206">
        <v>42455.5</v>
      </c>
      <c r="C9789" s="85">
        <v>5.73</v>
      </c>
    </row>
    <row r="9790" spans="2:3" x14ac:dyDescent="0.25">
      <c r="B9790" s="206">
        <v>42455.583333333336</v>
      </c>
      <c r="C9790" s="85">
        <v>5.72</v>
      </c>
    </row>
    <row r="9791" spans="2:3" x14ac:dyDescent="0.25">
      <c r="B9791" s="206">
        <v>42455.666666666664</v>
      </c>
      <c r="C9791" s="85">
        <v>5.78</v>
      </c>
    </row>
    <row r="9792" spans="2:3" x14ac:dyDescent="0.25">
      <c r="B9792" s="206">
        <v>42455.75</v>
      </c>
      <c r="C9792" s="85">
        <v>5.78</v>
      </c>
    </row>
    <row r="9793" spans="2:3" x14ac:dyDescent="0.25">
      <c r="B9793" s="206">
        <v>42455.833333333336</v>
      </c>
      <c r="C9793" s="85">
        <v>5.75</v>
      </c>
    </row>
    <row r="9794" spans="2:3" x14ac:dyDescent="0.25">
      <c r="B9794" s="206">
        <v>42455.916666666664</v>
      </c>
      <c r="C9794" s="85">
        <v>5.83</v>
      </c>
    </row>
    <row r="9795" spans="2:3" x14ac:dyDescent="0.25">
      <c r="B9795" s="206">
        <v>42456</v>
      </c>
      <c r="C9795" s="85">
        <v>5.83</v>
      </c>
    </row>
    <row r="9796" spans="2:3" x14ac:dyDescent="0.25">
      <c r="B9796" s="206">
        <v>42456.083333333336</v>
      </c>
      <c r="C9796" s="85">
        <v>5.85</v>
      </c>
    </row>
    <row r="9797" spans="2:3" x14ac:dyDescent="0.25">
      <c r="B9797" s="206">
        <v>42456.166666666664</v>
      </c>
      <c r="C9797" s="85">
        <v>5.9</v>
      </c>
    </row>
    <row r="9798" spans="2:3" x14ac:dyDescent="0.25">
      <c r="B9798" s="206">
        <v>42456.25</v>
      </c>
      <c r="C9798" s="85">
        <v>5.9</v>
      </c>
    </row>
    <row r="9799" spans="2:3" x14ac:dyDescent="0.25">
      <c r="B9799" s="206">
        <v>42456.333333333336</v>
      </c>
      <c r="C9799" s="85">
        <v>5.89</v>
      </c>
    </row>
    <row r="9800" spans="2:3" x14ac:dyDescent="0.25">
      <c r="B9800" s="206">
        <v>42456.416666666664</v>
      </c>
      <c r="C9800" s="85">
        <v>5.9</v>
      </c>
    </row>
    <row r="9801" spans="2:3" x14ac:dyDescent="0.25">
      <c r="B9801" s="206">
        <v>42456.5</v>
      </c>
      <c r="C9801" s="85">
        <v>5.9</v>
      </c>
    </row>
    <row r="9802" spans="2:3" x14ac:dyDescent="0.25">
      <c r="B9802" s="206">
        <v>42456.583333333336</v>
      </c>
      <c r="C9802" s="85">
        <v>5.92</v>
      </c>
    </row>
    <row r="9803" spans="2:3" x14ac:dyDescent="0.25">
      <c r="B9803" s="206">
        <v>42456.666666666664</v>
      </c>
      <c r="C9803" s="85">
        <v>5.96</v>
      </c>
    </row>
    <row r="9804" spans="2:3" x14ac:dyDescent="0.25">
      <c r="B9804" s="206">
        <v>42456.75</v>
      </c>
      <c r="C9804" s="85">
        <v>5.93</v>
      </c>
    </row>
    <row r="9805" spans="2:3" x14ac:dyDescent="0.25">
      <c r="B9805" s="206">
        <v>42456.833333333336</v>
      </c>
      <c r="C9805" s="85">
        <v>5.96</v>
      </c>
    </row>
    <row r="9806" spans="2:3" x14ac:dyDescent="0.25">
      <c r="B9806" s="206">
        <v>42456.916666666664</v>
      </c>
      <c r="C9806" s="85">
        <v>5.98</v>
      </c>
    </row>
    <row r="9807" spans="2:3" x14ac:dyDescent="0.25">
      <c r="B9807" s="206">
        <v>42457</v>
      </c>
      <c r="C9807" s="85">
        <v>5.98</v>
      </c>
    </row>
    <row r="9808" spans="2:3" x14ac:dyDescent="0.25">
      <c r="B9808" s="206">
        <v>42457.083333333336</v>
      </c>
      <c r="C9808" s="85">
        <v>5.96</v>
      </c>
    </row>
    <row r="9809" spans="2:3" x14ac:dyDescent="0.25">
      <c r="B9809" s="206">
        <v>42457.166666666664</v>
      </c>
      <c r="C9809" s="85">
        <v>6</v>
      </c>
    </row>
    <row r="9810" spans="2:3" x14ac:dyDescent="0.25">
      <c r="B9810" s="206">
        <v>42457.25</v>
      </c>
      <c r="C9810" s="85">
        <v>6</v>
      </c>
    </row>
    <row r="9811" spans="2:3" x14ac:dyDescent="0.25">
      <c r="B9811" s="206">
        <v>42457.333333333336</v>
      </c>
      <c r="C9811" s="85">
        <v>5.99</v>
      </c>
    </row>
    <row r="9812" spans="2:3" x14ac:dyDescent="0.25">
      <c r="B9812" s="206">
        <v>42457.416666666664</v>
      </c>
      <c r="C9812" s="85">
        <v>6.02</v>
      </c>
    </row>
    <row r="9813" spans="2:3" x14ac:dyDescent="0.25">
      <c r="B9813" s="206">
        <v>42457.5</v>
      </c>
      <c r="C9813" s="85">
        <v>6.03</v>
      </c>
    </row>
    <row r="9814" spans="2:3" x14ac:dyDescent="0.25">
      <c r="B9814" s="206">
        <v>42457.583333333336</v>
      </c>
      <c r="C9814" s="85">
        <v>6.01</v>
      </c>
    </row>
    <row r="9815" spans="2:3" x14ac:dyDescent="0.25">
      <c r="B9815" s="206">
        <v>42457.666666666664</v>
      </c>
      <c r="C9815" s="85">
        <v>6.1</v>
      </c>
    </row>
    <row r="9816" spans="2:3" x14ac:dyDescent="0.25">
      <c r="B9816" s="206">
        <v>42457.75</v>
      </c>
      <c r="C9816" s="85">
        <v>6.07</v>
      </c>
    </row>
    <row r="9817" spans="2:3" x14ac:dyDescent="0.25">
      <c r="B9817" s="206">
        <v>42457.833333333336</v>
      </c>
      <c r="C9817" s="85">
        <v>6.04</v>
      </c>
    </row>
    <row r="9818" spans="2:3" x14ac:dyDescent="0.25">
      <c r="B9818" s="206">
        <v>42457.916666666664</v>
      </c>
      <c r="C9818" s="85">
        <v>6.07</v>
      </c>
    </row>
    <row r="9819" spans="2:3" x14ac:dyDescent="0.25">
      <c r="B9819" s="206">
        <v>42458</v>
      </c>
      <c r="C9819" s="85">
        <v>6.08</v>
      </c>
    </row>
    <row r="9820" spans="2:3" x14ac:dyDescent="0.25">
      <c r="B9820" s="206">
        <v>42458.083333333336</v>
      </c>
      <c r="C9820" s="85">
        <v>6.06</v>
      </c>
    </row>
    <row r="9821" spans="2:3" x14ac:dyDescent="0.25">
      <c r="B9821" s="206">
        <v>42458.166666666664</v>
      </c>
      <c r="C9821" s="85">
        <v>6.04</v>
      </c>
    </row>
    <row r="9822" spans="2:3" x14ac:dyDescent="0.25">
      <c r="B9822" s="206">
        <v>42458.25</v>
      </c>
      <c r="C9822" s="85">
        <v>6.03</v>
      </c>
    </row>
    <row r="9823" spans="2:3" x14ac:dyDescent="0.25">
      <c r="B9823" s="206">
        <v>42458.333333333336</v>
      </c>
      <c r="C9823" s="85">
        <v>6.03</v>
      </c>
    </row>
    <row r="9824" spans="2:3" x14ac:dyDescent="0.25">
      <c r="B9824" s="206">
        <v>42458.416666666664</v>
      </c>
      <c r="C9824" s="85">
        <v>6.07</v>
      </c>
    </row>
    <row r="9825" spans="2:5" x14ac:dyDescent="0.25">
      <c r="B9825" s="206">
        <v>42458.5</v>
      </c>
      <c r="C9825" s="85">
        <v>6.08</v>
      </c>
    </row>
    <row r="9826" spans="2:5" x14ac:dyDescent="0.25">
      <c r="B9826" s="206">
        <v>42458.583333333336</v>
      </c>
      <c r="C9826" s="85">
        <v>6.09</v>
      </c>
    </row>
    <row r="9827" spans="2:5" x14ac:dyDescent="0.25">
      <c r="B9827" s="206">
        <v>42458.666666666664</v>
      </c>
      <c r="C9827" s="85">
        <v>6.08</v>
      </c>
    </row>
    <row r="9828" spans="2:5" x14ac:dyDescent="0.25">
      <c r="B9828" s="206">
        <v>42458.75</v>
      </c>
      <c r="C9828" s="85">
        <v>6.08</v>
      </c>
    </row>
    <row r="9829" spans="2:5" x14ac:dyDescent="0.25">
      <c r="B9829" s="206">
        <v>42458.833333333336</v>
      </c>
      <c r="C9829" s="85">
        <v>6.1</v>
      </c>
    </row>
    <row r="9830" spans="2:5" x14ac:dyDescent="0.25">
      <c r="B9830" s="206">
        <v>42458.916666666664</v>
      </c>
      <c r="C9830" s="85">
        <v>6.1</v>
      </c>
    </row>
    <row r="9831" spans="2:5" x14ac:dyDescent="0.25">
      <c r="B9831" s="206">
        <v>42459</v>
      </c>
      <c r="C9831" s="85">
        <v>6.1</v>
      </c>
    </row>
    <row r="9832" spans="2:5" x14ac:dyDescent="0.25">
      <c r="B9832" s="206">
        <v>42459.083333333336</v>
      </c>
      <c r="C9832" s="85">
        <v>6.1</v>
      </c>
    </row>
    <row r="9833" spans="2:5" x14ac:dyDescent="0.25">
      <c r="B9833" s="206">
        <v>42459.166666666664</v>
      </c>
      <c r="C9833" s="85">
        <v>6.11</v>
      </c>
      <c r="E9833" s="76">
        <v>6.11</v>
      </c>
    </row>
    <row r="9834" spans="2:5" x14ac:dyDescent="0.25">
      <c r="B9834" s="206">
        <v>42459.25</v>
      </c>
      <c r="C9834" s="85">
        <v>6.11</v>
      </c>
    </row>
    <row r="9835" spans="2:5" x14ac:dyDescent="0.25">
      <c r="B9835" s="206">
        <v>42459.333333333336</v>
      </c>
      <c r="C9835" s="85">
        <v>6.11</v>
      </c>
    </row>
    <row r="9836" spans="2:5" x14ac:dyDescent="0.25">
      <c r="B9836" s="206">
        <v>42459.416666666664</v>
      </c>
      <c r="C9836" s="85">
        <v>6.11</v>
      </c>
    </row>
    <row r="9837" spans="2:5" x14ac:dyDescent="0.25">
      <c r="B9837" s="206">
        <v>42459.5</v>
      </c>
      <c r="C9837" s="85">
        <v>6.11</v>
      </c>
    </row>
    <row r="9838" spans="2:5" x14ac:dyDescent="0.25">
      <c r="B9838" s="206">
        <v>42459.583333333336</v>
      </c>
      <c r="C9838" s="85">
        <v>6.08</v>
      </c>
    </row>
    <row r="9839" spans="2:5" x14ac:dyDescent="0.25">
      <c r="B9839" s="206">
        <v>42459.666666666664</v>
      </c>
      <c r="C9839" s="85">
        <v>6.04</v>
      </c>
    </row>
    <row r="9840" spans="2:5" x14ac:dyDescent="0.25">
      <c r="B9840" s="206">
        <v>42459.75</v>
      </c>
      <c r="C9840" s="85">
        <v>6.02</v>
      </c>
    </row>
    <row r="9841" spans="2:3" x14ac:dyDescent="0.25">
      <c r="B9841" s="206">
        <v>42459.833333333336</v>
      </c>
      <c r="C9841" s="85">
        <v>6</v>
      </c>
    </row>
    <row r="9842" spans="2:3" x14ac:dyDescent="0.25">
      <c r="B9842" s="206">
        <v>42459.916666666664</v>
      </c>
      <c r="C9842" s="85">
        <v>6.02</v>
      </c>
    </row>
    <row r="9843" spans="2:3" x14ac:dyDescent="0.25">
      <c r="B9843" s="206">
        <v>42460</v>
      </c>
      <c r="C9843" s="85">
        <v>6.04</v>
      </c>
    </row>
    <row r="9844" spans="2:3" x14ac:dyDescent="0.25">
      <c r="B9844" s="206">
        <v>42460.083333333336</v>
      </c>
      <c r="C9844" s="85">
        <v>6.04</v>
      </c>
    </row>
    <row r="9845" spans="2:3" x14ac:dyDescent="0.25">
      <c r="B9845" s="206">
        <v>42460.166666666664</v>
      </c>
      <c r="C9845" s="85">
        <v>6.04</v>
      </c>
    </row>
    <row r="9846" spans="2:3" x14ac:dyDescent="0.25">
      <c r="B9846" s="206">
        <v>42460.25</v>
      </c>
      <c r="C9846" s="85">
        <v>6.05</v>
      </c>
    </row>
    <row r="9847" spans="2:3" x14ac:dyDescent="0.25">
      <c r="B9847" s="206">
        <v>42460.333333333336</v>
      </c>
      <c r="C9847" s="85">
        <v>6.06</v>
      </c>
    </row>
    <row r="9848" spans="2:3" x14ac:dyDescent="0.25">
      <c r="B9848" s="206">
        <v>42460.416666666664</v>
      </c>
      <c r="C9848" s="85">
        <v>6.06</v>
      </c>
    </row>
    <row r="9849" spans="2:3" x14ac:dyDescent="0.25">
      <c r="B9849" s="206">
        <v>42460.5</v>
      </c>
      <c r="C9849" s="85">
        <v>6.07</v>
      </c>
    </row>
    <row r="9850" spans="2:3" x14ac:dyDescent="0.25">
      <c r="B9850" s="206">
        <v>42460.583333333336</v>
      </c>
      <c r="C9850" s="85">
        <v>6.07</v>
      </c>
    </row>
    <row r="9851" spans="2:3" x14ac:dyDescent="0.25">
      <c r="B9851" s="206">
        <v>42460.666666666664</v>
      </c>
      <c r="C9851" s="85">
        <v>6.06</v>
      </c>
    </row>
    <row r="9852" spans="2:3" x14ac:dyDescent="0.25">
      <c r="B9852" s="206">
        <v>42460.75</v>
      </c>
      <c r="C9852" s="85">
        <v>6.05</v>
      </c>
    </row>
    <row r="9853" spans="2:3" x14ac:dyDescent="0.25">
      <c r="B9853" s="206">
        <v>42460.833333333336</v>
      </c>
      <c r="C9853" s="85">
        <v>6.06</v>
      </c>
    </row>
    <row r="9854" spans="2:3" x14ac:dyDescent="0.25">
      <c r="B9854" s="206">
        <v>42460.916666666664</v>
      </c>
      <c r="C9854" s="85">
        <v>6.06</v>
      </c>
    </row>
    <row r="9855" spans="2:3" x14ac:dyDescent="0.25">
      <c r="B9855" s="206">
        <v>42461</v>
      </c>
      <c r="C9855" s="85">
        <v>6.06</v>
      </c>
    </row>
    <row r="9856" spans="2:3" x14ac:dyDescent="0.25">
      <c r="B9856" s="206">
        <v>42461.083333333336</v>
      </c>
      <c r="C9856" s="85">
        <v>6.02</v>
      </c>
    </row>
    <row r="9857" spans="2:3" x14ac:dyDescent="0.25">
      <c r="B9857" s="206">
        <v>42461.166666666664</v>
      </c>
      <c r="C9857" s="85">
        <v>5.99</v>
      </c>
    </row>
    <row r="9858" spans="2:3" x14ac:dyDescent="0.25">
      <c r="B9858" s="206">
        <v>42461.25</v>
      </c>
      <c r="C9858" s="85">
        <v>6</v>
      </c>
    </row>
    <row r="9859" spans="2:3" x14ac:dyDescent="0.25">
      <c r="B9859" s="206">
        <v>42461.333333333336</v>
      </c>
      <c r="C9859" s="85">
        <v>6</v>
      </c>
    </row>
    <row r="9860" spans="2:3" x14ac:dyDescent="0.25">
      <c r="B9860" s="206">
        <v>42461.416666666664</v>
      </c>
      <c r="C9860" s="85">
        <v>6</v>
      </c>
    </row>
    <row r="9861" spans="2:3" x14ac:dyDescent="0.25">
      <c r="B9861" s="206">
        <v>42461.5</v>
      </c>
      <c r="C9861" s="85">
        <v>6</v>
      </c>
    </row>
    <row r="9862" spans="2:3" x14ac:dyDescent="0.25">
      <c r="B9862" s="206">
        <v>42461.583333333336</v>
      </c>
      <c r="C9862" s="85">
        <v>6.02</v>
      </c>
    </row>
    <row r="9863" spans="2:3" x14ac:dyDescent="0.25">
      <c r="B9863" s="206">
        <v>42461.666666666664</v>
      </c>
      <c r="C9863" s="85">
        <v>6.03</v>
      </c>
    </row>
    <row r="9864" spans="2:3" x14ac:dyDescent="0.25">
      <c r="B9864" s="206">
        <v>42461.75</v>
      </c>
      <c r="C9864" s="85">
        <v>6.02</v>
      </c>
    </row>
    <row r="9865" spans="2:3" x14ac:dyDescent="0.25">
      <c r="B9865" s="206">
        <v>42461.833333333336</v>
      </c>
      <c r="C9865" s="85">
        <v>5.98</v>
      </c>
    </row>
    <row r="9866" spans="2:3" x14ac:dyDescent="0.25">
      <c r="B9866" s="206">
        <v>42461.916666666664</v>
      </c>
      <c r="C9866" s="85">
        <v>5.97</v>
      </c>
    </row>
    <row r="9867" spans="2:3" x14ac:dyDescent="0.25">
      <c r="B9867" s="206">
        <v>42462</v>
      </c>
      <c r="C9867" s="85">
        <v>5.99</v>
      </c>
    </row>
    <row r="9868" spans="2:3" x14ac:dyDescent="0.25">
      <c r="B9868" s="206">
        <v>42462.083333333336</v>
      </c>
      <c r="C9868" s="85">
        <v>5.98</v>
      </c>
    </row>
    <row r="9869" spans="2:3" x14ac:dyDescent="0.25">
      <c r="B9869" s="206">
        <v>42462.166666666664</v>
      </c>
      <c r="C9869" s="85">
        <v>5.95</v>
      </c>
    </row>
    <row r="9870" spans="2:3" x14ac:dyDescent="0.25">
      <c r="B9870" s="206">
        <v>42462.25</v>
      </c>
      <c r="C9870" s="85">
        <v>5.94</v>
      </c>
    </row>
    <row r="9871" spans="2:3" x14ac:dyDescent="0.25">
      <c r="B9871" s="206">
        <v>42462.333333333336</v>
      </c>
      <c r="C9871" s="85">
        <v>5.97</v>
      </c>
    </row>
    <row r="9872" spans="2:3" x14ac:dyDescent="0.25">
      <c r="B9872" s="206">
        <v>42462.416666666664</v>
      </c>
      <c r="C9872" s="85">
        <v>5.96</v>
      </c>
    </row>
    <row r="9873" spans="2:3" x14ac:dyDescent="0.25">
      <c r="B9873" s="206">
        <v>42462.5</v>
      </c>
      <c r="C9873" s="85">
        <v>5.93</v>
      </c>
    </row>
    <row r="9874" spans="2:3" x14ac:dyDescent="0.25">
      <c r="B9874" s="206">
        <v>42462.583333333336</v>
      </c>
      <c r="C9874" s="85">
        <v>5.91</v>
      </c>
    </row>
    <row r="9875" spans="2:3" x14ac:dyDescent="0.25">
      <c r="B9875" s="206">
        <v>42462.666666666664</v>
      </c>
      <c r="C9875" s="85">
        <v>5.95</v>
      </c>
    </row>
    <row r="9876" spans="2:3" x14ac:dyDescent="0.25">
      <c r="B9876" s="206">
        <v>42462.75</v>
      </c>
      <c r="C9876" s="85">
        <v>5.95</v>
      </c>
    </row>
    <row r="9877" spans="2:3" x14ac:dyDescent="0.25">
      <c r="B9877" s="206">
        <v>42462.833333333336</v>
      </c>
      <c r="C9877" s="85">
        <v>5.91</v>
      </c>
    </row>
    <row r="9878" spans="2:3" x14ac:dyDescent="0.25">
      <c r="B9878" s="206">
        <v>42462.916666666664</v>
      </c>
      <c r="C9878" s="85">
        <v>5.91</v>
      </c>
    </row>
    <row r="9879" spans="2:3" x14ac:dyDescent="0.25">
      <c r="B9879" s="206">
        <v>42463</v>
      </c>
      <c r="C9879" s="85">
        <v>5.93</v>
      </c>
    </row>
    <row r="9880" spans="2:3" x14ac:dyDescent="0.25">
      <c r="B9880" s="206">
        <v>42463.083333333336</v>
      </c>
      <c r="C9880" s="85">
        <v>5.92</v>
      </c>
    </row>
    <row r="9881" spans="2:3" x14ac:dyDescent="0.25">
      <c r="B9881" s="206">
        <v>42463.166666666664</v>
      </c>
      <c r="C9881" s="85">
        <v>5.89</v>
      </c>
    </row>
    <row r="9882" spans="2:3" x14ac:dyDescent="0.25">
      <c r="B9882" s="206">
        <v>42463.25</v>
      </c>
      <c r="C9882" s="85">
        <v>5.89</v>
      </c>
    </row>
    <row r="9883" spans="2:3" x14ac:dyDescent="0.25">
      <c r="B9883" s="206">
        <v>42463.333333333336</v>
      </c>
      <c r="C9883" s="85">
        <v>5.94</v>
      </c>
    </row>
    <row r="9884" spans="2:3" x14ac:dyDescent="0.25">
      <c r="B9884" s="206">
        <v>42463.416666666664</v>
      </c>
      <c r="C9884" s="85">
        <v>5.92</v>
      </c>
    </row>
    <row r="9885" spans="2:3" x14ac:dyDescent="0.25">
      <c r="B9885" s="206">
        <v>42463.5</v>
      </c>
      <c r="C9885" s="85">
        <v>5.9</v>
      </c>
    </row>
    <row r="9886" spans="2:3" x14ac:dyDescent="0.25">
      <c r="B9886" s="206">
        <v>42463.583333333336</v>
      </c>
      <c r="C9886" s="85">
        <v>5.91</v>
      </c>
    </row>
    <row r="9887" spans="2:3" x14ac:dyDescent="0.25">
      <c r="B9887" s="206">
        <v>42463.666666666664</v>
      </c>
      <c r="C9887" s="85">
        <v>5.93</v>
      </c>
    </row>
    <row r="9888" spans="2:3" x14ac:dyDescent="0.25">
      <c r="B9888" s="206">
        <v>42463.75</v>
      </c>
      <c r="C9888" s="85">
        <v>5.9</v>
      </c>
    </row>
    <row r="9889" spans="2:4" x14ac:dyDescent="0.25">
      <c r="B9889" s="206">
        <v>42463.833333333336</v>
      </c>
      <c r="C9889" s="85">
        <v>5.87</v>
      </c>
    </row>
    <row r="9890" spans="2:4" x14ac:dyDescent="0.25">
      <c r="B9890" s="206">
        <v>42463.916666666664</v>
      </c>
      <c r="C9890" s="85">
        <v>5.86</v>
      </c>
    </row>
    <row r="9891" spans="2:4" x14ac:dyDescent="0.25">
      <c r="B9891" s="206">
        <v>42464</v>
      </c>
      <c r="C9891" s="85">
        <v>5.88</v>
      </c>
    </row>
    <row r="9892" spans="2:4" x14ac:dyDescent="0.25">
      <c r="B9892" s="206">
        <v>42464.083333333336</v>
      </c>
      <c r="C9892" s="85">
        <v>5.88</v>
      </c>
    </row>
    <row r="9893" spans="2:4" x14ac:dyDescent="0.25">
      <c r="B9893" s="206">
        <v>42464.166666666664</v>
      </c>
      <c r="C9893" s="85">
        <v>5.86</v>
      </c>
    </row>
    <row r="9894" spans="2:4" x14ac:dyDescent="0.25">
      <c r="B9894" s="206">
        <v>42464.25</v>
      </c>
      <c r="C9894" s="85">
        <v>5.86</v>
      </c>
    </row>
    <row r="9895" spans="2:4" x14ac:dyDescent="0.25">
      <c r="B9895" s="206">
        <v>42464.333333333336</v>
      </c>
      <c r="C9895" s="85">
        <v>5.91</v>
      </c>
    </row>
    <row r="9896" spans="2:4" x14ac:dyDescent="0.25">
      <c r="B9896" s="206">
        <v>42464.416666666664</v>
      </c>
      <c r="C9896" s="85">
        <v>5.87</v>
      </c>
    </row>
    <row r="9897" spans="2:4" x14ac:dyDescent="0.25">
      <c r="B9897" s="206">
        <v>42464.5</v>
      </c>
      <c r="C9897" s="85">
        <v>5.0199999999999996</v>
      </c>
      <c r="D9897" s="76">
        <v>5.0199999999999996</v>
      </c>
    </row>
    <row r="9898" spans="2:4" x14ac:dyDescent="0.25">
      <c r="B9898" s="206">
        <v>42464.583333333336</v>
      </c>
      <c r="C9898" s="85">
        <v>5.07</v>
      </c>
    </row>
    <row r="9899" spans="2:4" x14ac:dyDescent="0.25">
      <c r="B9899" s="206">
        <v>42464.666666666664</v>
      </c>
      <c r="C9899" s="85">
        <v>5.0599999999999996</v>
      </c>
    </row>
    <row r="9900" spans="2:4" x14ac:dyDescent="0.25">
      <c r="B9900" s="206">
        <v>42464.75</v>
      </c>
      <c r="C9900" s="85">
        <v>5.07</v>
      </c>
    </row>
    <row r="9901" spans="2:4" x14ac:dyDescent="0.25">
      <c r="B9901" s="206">
        <v>42464.833333333336</v>
      </c>
      <c r="C9901" s="85">
        <v>5.05</v>
      </c>
    </row>
    <row r="9902" spans="2:4" x14ac:dyDescent="0.25">
      <c r="B9902" s="206">
        <v>42464.916666666664</v>
      </c>
      <c r="C9902" s="85">
        <v>5.09</v>
      </c>
    </row>
    <row r="9903" spans="2:4" x14ac:dyDescent="0.25">
      <c r="B9903" s="206">
        <v>42465</v>
      </c>
      <c r="C9903" s="85">
        <v>5.09</v>
      </c>
    </row>
    <row r="9904" spans="2:4" x14ac:dyDescent="0.25">
      <c r="B9904" s="206">
        <v>42465.083333333336</v>
      </c>
      <c r="C9904" s="85">
        <v>5.07</v>
      </c>
    </row>
    <row r="9905" spans="2:3" x14ac:dyDescent="0.25">
      <c r="B9905" s="206">
        <v>42465.166666666664</v>
      </c>
      <c r="C9905" s="85">
        <v>5.05</v>
      </c>
    </row>
    <row r="9906" spans="2:3" x14ac:dyDescent="0.25">
      <c r="B9906" s="206">
        <v>42465.25</v>
      </c>
      <c r="C9906" s="85">
        <v>5.08</v>
      </c>
    </row>
    <row r="9907" spans="2:3" x14ac:dyDescent="0.25">
      <c r="B9907" s="206">
        <v>42465.333333333336</v>
      </c>
      <c r="C9907" s="85">
        <v>5.09</v>
      </c>
    </row>
    <row r="9908" spans="2:3" x14ac:dyDescent="0.25">
      <c r="B9908" s="206">
        <v>42465.416666666664</v>
      </c>
      <c r="C9908" s="85">
        <v>5.0599999999999996</v>
      </c>
    </row>
    <row r="9909" spans="2:3" x14ac:dyDescent="0.25">
      <c r="B9909" s="206">
        <v>42465.5</v>
      </c>
      <c r="C9909" s="85">
        <v>5.03</v>
      </c>
    </row>
    <row r="9910" spans="2:3" x14ac:dyDescent="0.25">
      <c r="B9910" s="206">
        <v>42465.583333333336</v>
      </c>
      <c r="C9910" s="85">
        <v>5.08</v>
      </c>
    </row>
    <row r="9911" spans="2:3" x14ac:dyDescent="0.25">
      <c r="B9911" s="206">
        <v>42465.666666666664</v>
      </c>
      <c r="C9911" s="85">
        <v>5.08</v>
      </c>
    </row>
    <row r="9912" spans="2:3" x14ac:dyDescent="0.25">
      <c r="B9912" s="206">
        <v>42465.75</v>
      </c>
      <c r="C9912" s="85">
        <v>5.07</v>
      </c>
    </row>
    <row r="9913" spans="2:3" x14ac:dyDescent="0.25">
      <c r="B9913" s="206">
        <v>42465.833333333336</v>
      </c>
      <c r="C9913" s="85">
        <v>5.05</v>
      </c>
    </row>
    <row r="9914" spans="2:3" x14ac:dyDescent="0.25">
      <c r="B9914" s="206">
        <v>42465.916666666664</v>
      </c>
      <c r="C9914" s="85">
        <v>5.0199999999999996</v>
      </c>
    </row>
    <row r="9915" spans="2:3" x14ac:dyDescent="0.25">
      <c r="B9915" s="206">
        <v>42466</v>
      </c>
      <c r="C9915" s="85">
        <v>5.08</v>
      </c>
    </row>
    <row r="9916" spans="2:3" x14ac:dyDescent="0.25">
      <c r="B9916" s="206">
        <v>42466.083333333336</v>
      </c>
      <c r="C9916" s="85">
        <v>5.09</v>
      </c>
    </row>
    <row r="9917" spans="2:3" x14ac:dyDescent="0.25">
      <c r="B9917" s="206">
        <v>42466.166666666664</v>
      </c>
      <c r="C9917" s="85">
        <v>5.0999999999999996</v>
      </c>
    </row>
    <row r="9918" spans="2:3" x14ac:dyDescent="0.25">
      <c r="B9918" s="206">
        <v>42466.25</v>
      </c>
      <c r="C9918" s="85">
        <v>5.09</v>
      </c>
    </row>
    <row r="9919" spans="2:3" x14ac:dyDescent="0.25">
      <c r="B9919" s="206">
        <v>42466.333333333336</v>
      </c>
      <c r="C9919" s="85">
        <v>5.03</v>
      </c>
    </row>
    <row r="9920" spans="2:3" x14ac:dyDescent="0.25">
      <c r="B9920" s="206">
        <v>42466.416666666664</v>
      </c>
      <c r="C9920" s="85">
        <v>5.12</v>
      </c>
    </row>
    <row r="9921" spans="2:3" x14ac:dyDescent="0.25">
      <c r="B9921" s="206">
        <v>42466.5</v>
      </c>
      <c r="C9921" s="85">
        <v>5.13</v>
      </c>
    </row>
    <row r="9922" spans="2:3" x14ac:dyDescent="0.25">
      <c r="B9922" s="206">
        <v>42466.583333333336</v>
      </c>
      <c r="C9922" s="85">
        <v>5.13</v>
      </c>
    </row>
    <row r="9923" spans="2:3" x14ac:dyDescent="0.25">
      <c r="B9923" s="206">
        <v>42466.666666666664</v>
      </c>
      <c r="C9923" s="85">
        <v>5.1100000000000003</v>
      </c>
    </row>
    <row r="9924" spans="2:3" x14ac:dyDescent="0.25">
      <c r="B9924" s="206">
        <v>42466.75</v>
      </c>
      <c r="C9924" s="85">
        <v>5.08</v>
      </c>
    </row>
    <row r="9925" spans="2:3" x14ac:dyDescent="0.25">
      <c r="B9925" s="206">
        <v>42466.833333333336</v>
      </c>
      <c r="C9925" s="85">
        <v>5.0999999999999996</v>
      </c>
    </row>
    <row r="9926" spans="2:3" x14ac:dyDescent="0.25">
      <c r="B9926" s="206">
        <v>42466.916666666664</v>
      </c>
      <c r="C9926" s="85">
        <v>5.0999999999999996</v>
      </c>
    </row>
    <row r="9927" spans="2:3" x14ac:dyDescent="0.25">
      <c r="B9927" s="206">
        <v>42467</v>
      </c>
      <c r="C9927" s="85">
        <v>5.12</v>
      </c>
    </row>
    <row r="9928" spans="2:3" x14ac:dyDescent="0.25">
      <c r="B9928" s="206">
        <v>42467.083333333336</v>
      </c>
      <c r="C9928" s="85">
        <v>5.1100000000000003</v>
      </c>
    </row>
    <row r="9929" spans="2:3" x14ac:dyDescent="0.25">
      <c r="B9929" s="206">
        <v>42467.166666666664</v>
      </c>
      <c r="C9929" s="85">
        <v>5.08</v>
      </c>
    </row>
    <row r="9930" spans="2:3" x14ac:dyDescent="0.25">
      <c r="B9930" s="206">
        <v>42467.25</v>
      </c>
      <c r="C9930" s="85">
        <v>5.12</v>
      </c>
    </row>
    <row r="9931" spans="2:3" x14ac:dyDescent="0.25">
      <c r="B9931" s="206">
        <v>42467.333333333336</v>
      </c>
      <c r="C9931" s="85">
        <v>5.13</v>
      </c>
    </row>
    <row r="9932" spans="2:3" x14ac:dyDescent="0.25">
      <c r="B9932" s="206">
        <v>42467.416666666664</v>
      </c>
      <c r="C9932" s="85">
        <v>5.13</v>
      </c>
    </row>
    <row r="9933" spans="2:3" x14ac:dyDescent="0.25">
      <c r="B9933" s="206">
        <v>42467.5</v>
      </c>
      <c r="C9933" s="85">
        <v>5.12</v>
      </c>
    </row>
    <row r="9934" spans="2:3" x14ac:dyDescent="0.25">
      <c r="B9934" s="206">
        <v>42467.583333333336</v>
      </c>
      <c r="C9934" s="85">
        <v>5.09</v>
      </c>
    </row>
    <row r="9935" spans="2:3" x14ac:dyDescent="0.25">
      <c r="B9935" s="206">
        <v>42467.666666666664</v>
      </c>
      <c r="C9935" s="85">
        <v>5.0599999999999996</v>
      </c>
    </row>
    <row r="9936" spans="2:3" x14ac:dyDescent="0.25">
      <c r="B9936" s="206">
        <v>42467.75</v>
      </c>
      <c r="C9936" s="85">
        <v>5.12</v>
      </c>
    </row>
    <row r="9937" spans="2:3" x14ac:dyDescent="0.25">
      <c r="B9937" s="206">
        <v>42467.833333333336</v>
      </c>
      <c r="C9937" s="85">
        <v>5.13</v>
      </c>
    </row>
    <row r="9938" spans="2:3" x14ac:dyDescent="0.25">
      <c r="B9938" s="206">
        <v>42467.916666666664</v>
      </c>
      <c r="C9938" s="85">
        <v>5.13</v>
      </c>
    </row>
    <row r="9939" spans="2:3" x14ac:dyDescent="0.25">
      <c r="B9939" s="206">
        <v>42468</v>
      </c>
      <c r="C9939" s="85">
        <v>5.13</v>
      </c>
    </row>
    <row r="9940" spans="2:3" x14ac:dyDescent="0.25">
      <c r="B9940" s="206">
        <v>42468.083333333336</v>
      </c>
      <c r="C9940" s="85">
        <v>5.1100000000000003</v>
      </c>
    </row>
    <row r="9941" spans="2:3" x14ac:dyDescent="0.25">
      <c r="B9941" s="206">
        <v>42468.166666666664</v>
      </c>
      <c r="C9941" s="85">
        <v>5.0599999999999996</v>
      </c>
    </row>
    <row r="9942" spans="2:3" x14ac:dyDescent="0.25">
      <c r="B9942" s="206">
        <v>42468.25</v>
      </c>
      <c r="C9942" s="85">
        <v>5.1100000000000003</v>
      </c>
    </row>
    <row r="9943" spans="2:3" x14ac:dyDescent="0.25">
      <c r="B9943" s="206">
        <v>42468.333333333336</v>
      </c>
      <c r="C9943" s="85">
        <v>5.12</v>
      </c>
    </row>
    <row r="9944" spans="2:3" x14ac:dyDescent="0.25">
      <c r="B9944" s="206">
        <v>42468.416666666664</v>
      </c>
      <c r="C9944" s="85">
        <v>5.1100000000000003</v>
      </c>
    </row>
    <row r="9945" spans="2:3" x14ac:dyDescent="0.25">
      <c r="B9945" s="206">
        <v>42468.5</v>
      </c>
      <c r="C9945" s="85">
        <v>5.12</v>
      </c>
    </row>
    <row r="9946" spans="2:3" x14ac:dyDescent="0.25">
      <c r="B9946" s="206">
        <v>42468.583333333336</v>
      </c>
      <c r="C9946" s="85">
        <v>5.12</v>
      </c>
    </row>
    <row r="9947" spans="2:3" x14ac:dyDescent="0.25">
      <c r="B9947" s="206">
        <v>42468.666666666664</v>
      </c>
      <c r="C9947" s="85">
        <v>5.13</v>
      </c>
    </row>
    <row r="9948" spans="2:3" x14ac:dyDescent="0.25">
      <c r="B9948" s="206">
        <v>42468.75</v>
      </c>
      <c r="C9948" s="85">
        <v>5.0999999999999996</v>
      </c>
    </row>
    <row r="9949" spans="2:3" x14ac:dyDescent="0.25">
      <c r="B9949" s="206">
        <v>42468.833333333336</v>
      </c>
      <c r="C9949" s="85">
        <v>5.1100000000000003</v>
      </c>
    </row>
    <row r="9950" spans="2:3" x14ac:dyDescent="0.25">
      <c r="B9950" s="206">
        <v>42468.916666666664</v>
      </c>
      <c r="C9950" s="85">
        <v>5.0999999999999996</v>
      </c>
    </row>
    <row r="9951" spans="2:3" x14ac:dyDescent="0.25">
      <c r="B9951" s="206">
        <v>42469</v>
      </c>
      <c r="C9951" s="85">
        <v>5.09</v>
      </c>
    </row>
    <row r="9952" spans="2:3" x14ac:dyDescent="0.25">
      <c r="B9952" s="206">
        <v>42469.083333333336</v>
      </c>
      <c r="C9952" s="85">
        <v>5.08</v>
      </c>
    </row>
    <row r="9953" spans="2:3" x14ac:dyDescent="0.25">
      <c r="B9953" s="206">
        <v>42469.166666666664</v>
      </c>
      <c r="C9953" s="85">
        <v>5.08</v>
      </c>
    </row>
    <row r="9954" spans="2:3" x14ac:dyDescent="0.25">
      <c r="B9954" s="206">
        <v>42469.25</v>
      </c>
      <c r="C9954" s="85">
        <v>5.09</v>
      </c>
    </row>
    <row r="9955" spans="2:3" x14ac:dyDescent="0.25">
      <c r="B9955" s="206">
        <v>42469.333333333336</v>
      </c>
      <c r="C9955" s="85">
        <v>5.0999999999999996</v>
      </c>
    </row>
    <row r="9956" spans="2:3" x14ac:dyDescent="0.25">
      <c r="B9956" s="206">
        <v>42469.416666666664</v>
      </c>
      <c r="C9956" s="85">
        <v>5.0999999999999996</v>
      </c>
    </row>
    <row r="9957" spans="2:3" x14ac:dyDescent="0.25">
      <c r="B9957" s="206">
        <v>42469.5</v>
      </c>
      <c r="C9957" s="85">
        <v>5.1100000000000003</v>
      </c>
    </row>
    <row r="9958" spans="2:3" x14ac:dyDescent="0.25">
      <c r="B9958" s="206">
        <v>42469.583333333336</v>
      </c>
      <c r="C9958" s="85">
        <v>5.1100000000000003</v>
      </c>
    </row>
    <row r="9959" spans="2:3" x14ac:dyDescent="0.25">
      <c r="B9959" s="206">
        <v>42469.666666666664</v>
      </c>
      <c r="C9959" s="85">
        <v>5.1100000000000003</v>
      </c>
    </row>
    <row r="9960" spans="2:3" x14ac:dyDescent="0.25">
      <c r="B9960" s="206">
        <v>42469.75</v>
      </c>
      <c r="C9960" s="85">
        <v>5.1100000000000003</v>
      </c>
    </row>
    <row r="9961" spans="2:3" x14ac:dyDescent="0.25">
      <c r="B9961" s="206">
        <v>42469.833333333336</v>
      </c>
      <c r="C9961" s="85">
        <v>5.0999999999999996</v>
      </c>
    </row>
    <row r="9962" spans="2:3" x14ac:dyDescent="0.25">
      <c r="B9962" s="206">
        <v>42469.916666666664</v>
      </c>
      <c r="C9962" s="85">
        <v>5.0999999999999996</v>
      </c>
    </row>
    <row r="9963" spans="2:3" x14ac:dyDescent="0.25">
      <c r="B9963" s="206">
        <v>42470</v>
      </c>
      <c r="C9963" s="85">
        <v>5.1100000000000003</v>
      </c>
    </row>
    <row r="9964" spans="2:3" x14ac:dyDescent="0.25">
      <c r="B9964" s="206">
        <v>42470.083333333336</v>
      </c>
      <c r="C9964" s="85">
        <v>5.1100000000000003</v>
      </c>
    </row>
    <row r="9965" spans="2:3" x14ac:dyDescent="0.25">
      <c r="B9965" s="206">
        <v>42470.166666666664</v>
      </c>
      <c r="C9965" s="85">
        <v>5.1100000000000003</v>
      </c>
    </row>
    <row r="9966" spans="2:3" x14ac:dyDescent="0.25">
      <c r="B9966" s="206">
        <v>42470.25</v>
      </c>
      <c r="C9966" s="85">
        <v>5.1100000000000003</v>
      </c>
    </row>
    <row r="9967" spans="2:3" x14ac:dyDescent="0.25">
      <c r="B9967" s="206">
        <v>42470.333333333336</v>
      </c>
      <c r="C9967" s="85">
        <v>5.13</v>
      </c>
    </row>
    <row r="9968" spans="2:3" x14ac:dyDescent="0.25">
      <c r="B9968" s="206">
        <v>42470.416666666664</v>
      </c>
      <c r="C9968" s="85">
        <v>5.13</v>
      </c>
    </row>
    <row r="9969" spans="2:3" x14ac:dyDescent="0.25">
      <c r="B9969" s="206">
        <v>42470.5</v>
      </c>
      <c r="C9969" s="85">
        <v>5.13</v>
      </c>
    </row>
    <row r="9970" spans="2:3" x14ac:dyDescent="0.25">
      <c r="B9970" s="206">
        <v>42470.583333333336</v>
      </c>
      <c r="C9970" s="85">
        <v>5.14</v>
      </c>
    </row>
    <row r="9971" spans="2:3" x14ac:dyDescent="0.25">
      <c r="B9971" s="206">
        <v>42470.666666666664</v>
      </c>
      <c r="C9971" s="85">
        <v>5.14</v>
      </c>
    </row>
    <row r="9972" spans="2:3" x14ac:dyDescent="0.25">
      <c r="B9972" s="206">
        <v>42470.75</v>
      </c>
      <c r="C9972" s="85">
        <v>5.18</v>
      </c>
    </row>
    <row r="9973" spans="2:3" x14ac:dyDescent="0.25">
      <c r="B9973" s="206">
        <v>42470.833333333336</v>
      </c>
      <c r="C9973" s="85">
        <v>5.16</v>
      </c>
    </row>
    <row r="9974" spans="2:3" x14ac:dyDescent="0.25">
      <c r="B9974" s="206">
        <v>42470.916666666664</v>
      </c>
      <c r="C9974" s="85">
        <v>5.15</v>
      </c>
    </row>
    <row r="9975" spans="2:3" x14ac:dyDescent="0.25">
      <c r="B9975" s="206">
        <v>42471</v>
      </c>
      <c r="C9975" s="85">
        <v>5.14</v>
      </c>
    </row>
    <row r="9976" spans="2:3" x14ac:dyDescent="0.25">
      <c r="B9976" s="206">
        <v>42471.083333333336</v>
      </c>
      <c r="C9976" s="85">
        <v>5.15</v>
      </c>
    </row>
    <row r="9977" spans="2:3" x14ac:dyDescent="0.25">
      <c r="B9977" s="206">
        <v>42471.166666666664</v>
      </c>
      <c r="C9977" s="85">
        <v>5.14</v>
      </c>
    </row>
    <row r="9978" spans="2:3" x14ac:dyDescent="0.25">
      <c r="B9978" s="206">
        <v>42471.25</v>
      </c>
      <c r="C9978" s="85">
        <v>5.14</v>
      </c>
    </row>
    <row r="9979" spans="2:3" x14ac:dyDescent="0.25">
      <c r="B9979" s="206">
        <v>42471.333333333336</v>
      </c>
      <c r="C9979" s="85">
        <v>5.15</v>
      </c>
    </row>
    <row r="9980" spans="2:3" x14ac:dyDescent="0.25">
      <c r="B9980" s="206">
        <v>42471.416666666664</v>
      </c>
      <c r="C9980" s="85">
        <v>5.15</v>
      </c>
    </row>
    <row r="9981" spans="2:3" x14ac:dyDescent="0.25">
      <c r="B9981" s="206">
        <v>42471.5</v>
      </c>
      <c r="C9981" s="85">
        <v>5.14</v>
      </c>
    </row>
    <row r="9982" spans="2:3" x14ac:dyDescent="0.25">
      <c r="B9982" s="206">
        <v>42471.583333333336</v>
      </c>
      <c r="C9982" s="85">
        <v>5.15</v>
      </c>
    </row>
    <row r="9983" spans="2:3" x14ac:dyDescent="0.25">
      <c r="B9983" s="206">
        <v>42471.666666666664</v>
      </c>
      <c r="C9983" s="85">
        <v>5.14</v>
      </c>
    </row>
    <row r="9984" spans="2:3" x14ac:dyDescent="0.25">
      <c r="B9984" s="206">
        <v>42471.75</v>
      </c>
      <c r="C9984" s="85">
        <v>5.16</v>
      </c>
    </row>
    <row r="9985" spans="2:3" x14ac:dyDescent="0.25">
      <c r="B9985" s="206">
        <v>42471.833333333336</v>
      </c>
      <c r="C9985" s="85">
        <v>5.16</v>
      </c>
    </row>
    <row r="9986" spans="2:3" x14ac:dyDescent="0.25">
      <c r="B9986" s="206">
        <v>42471.916666666664</v>
      </c>
      <c r="C9986" s="85">
        <v>5.15</v>
      </c>
    </row>
    <row r="9987" spans="2:3" x14ac:dyDescent="0.25">
      <c r="B9987" s="206">
        <v>42472</v>
      </c>
      <c r="C9987" s="85">
        <v>5.15</v>
      </c>
    </row>
    <row r="9988" spans="2:3" x14ac:dyDescent="0.25">
      <c r="B9988" s="206">
        <v>42472.083333333336</v>
      </c>
      <c r="C9988" s="85">
        <v>5.14</v>
      </c>
    </row>
    <row r="9989" spans="2:3" x14ac:dyDescent="0.25">
      <c r="B9989" s="206">
        <v>42472.166666666664</v>
      </c>
      <c r="C9989" s="85">
        <v>5.14</v>
      </c>
    </row>
    <row r="9990" spans="2:3" x14ac:dyDescent="0.25">
      <c r="B9990" s="206">
        <v>42472.25</v>
      </c>
      <c r="C9990" s="85">
        <v>5.14</v>
      </c>
    </row>
    <row r="9991" spans="2:3" x14ac:dyDescent="0.25">
      <c r="B9991" s="206">
        <v>42472.333333333336</v>
      </c>
      <c r="C9991" s="85">
        <v>5.15</v>
      </c>
    </row>
    <row r="9992" spans="2:3" x14ac:dyDescent="0.25">
      <c r="B9992" s="206">
        <v>42472.416666666664</v>
      </c>
      <c r="C9992" s="85">
        <v>5.16</v>
      </c>
    </row>
    <row r="9993" spans="2:3" x14ac:dyDescent="0.25">
      <c r="B9993" s="206">
        <v>42472.5</v>
      </c>
      <c r="C9993" s="85">
        <v>5.16</v>
      </c>
    </row>
    <row r="9994" spans="2:3" x14ac:dyDescent="0.25">
      <c r="B9994" s="206">
        <v>42472.583333333336</v>
      </c>
      <c r="C9994" s="85">
        <v>5.17</v>
      </c>
    </row>
    <row r="9995" spans="2:3" x14ac:dyDescent="0.25">
      <c r="B9995" s="206">
        <v>42472.666666666664</v>
      </c>
      <c r="C9995" s="85">
        <v>5.18</v>
      </c>
    </row>
    <row r="9996" spans="2:3" x14ac:dyDescent="0.25">
      <c r="B9996" s="206">
        <v>42472.75</v>
      </c>
      <c r="C9996" s="85">
        <v>5.2</v>
      </c>
    </row>
    <row r="9997" spans="2:3" x14ac:dyDescent="0.25">
      <c r="B9997" s="206">
        <v>42472.833333333336</v>
      </c>
      <c r="C9997" s="85">
        <v>5.17</v>
      </c>
    </row>
    <row r="9998" spans="2:3" x14ac:dyDescent="0.25">
      <c r="B9998" s="206">
        <v>42472.916666666664</v>
      </c>
      <c r="C9998" s="85">
        <v>5.14</v>
      </c>
    </row>
    <row r="9999" spans="2:3" x14ac:dyDescent="0.25">
      <c r="B9999" s="206">
        <v>42473</v>
      </c>
      <c r="C9999" s="85">
        <v>5.13</v>
      </c>
    </row>
    <row r="10000" spans="2:3" x14ac:dyDescent="0.25">
      <c r="B10000" s="206">
        <v>42473.083333333336</v>
      </c>
      <c r="C10000" s="85">
        <v>5.13</v>
      </c>
    </row>
  </sheetData>
  <sheetProtection sheet="1" objects="1" scenarios="1"/>
  <mergeCells count="1">
    <mergeCell ref="G2:M2"/>
  </mergeCells>
  <conditionalFormatting sqref="AD1 AD3:AD1048576">
    <cfRule type="cellIs" dxfId="3" priority="4" operator="between">
      <formula>$AL$12</formula>
      <formula>$AL$14</formula>
    </cfRule>
    <cfRule type="cellIs" dxfId="2" priority="5" operator="greaterThanOrEqual">
      <formula>$AL$14</formula>
    </cfRule>
  </conditionalFormatting>
  <conditionalFormatting sqref="O1:O1048576">
    <cfRule type="cellIs" dxfId="1" priority="3" operator="greaterThanOrEqual">
      <formula>$AL$14</formula>
    </cfRule>
  </conditionalFormatting>
  <conditionalFormatting sqref="O2:O21">
    <cfRule type="cellIs" dxfId="0" priority="2" operator="lessThan">
      <formula>$AL$12</formula>
    </cfRule>
  </conditionalFormatting>
  <dataValidations disablePrompts="1" count="1">
    <dataValidation type="decimal" allowBlank="1" showInputMessage="1" showErrorMessage="1" sqref="E2" xr:uid="{00000000-0002-0000-0800-000000000000}">
      <formula1>1</formula1>
      <formula2>20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 r:id="rId3" name="Button 3">
              <controlPr defaultSize="0" print="0" autoFill="0" autoPict="0" macro="[0]!WeAreLocals">
                <anchor moveWithCells="1" sizeWithCells="1">
                  <from>
                    <xdr:col>39</xdr:col>
                    <xdr:colOff>447675</xdr:colOff>
                    <xdr:row>9</xdr:row>
                    <xdr:rowOff>0</xdr:rowOff>
                  </from>
                  <to>
                    <xdr:col>39</xdr:col>
                    <xdr:colOff>1533525</xdr:colOff>
                    <xdr:row>10</xdr:row>
                    <xdr:rowOff>19050</xdr:rowOff>
                  </to>
                </anchor>
              </controlPr>
            </control>
          </mc:Choice>
        </mc:AlternateContent>
        <mc:AlternateContent xmlns:mc="http://schemas.openxmlformats.org/markup-compatibility/2006">
          <mc:Choice Requires="x14">
            <control shapeId="8" r:id="rId4" name="Button 8">
              <controlPr defaultSize="0" print="0" autoFill="0" autoPict="0" macro="[0]!FullCycles">
                <anchor moveWithCells="1" sizeWithCells="1">
                  <from>
                    <xdr:col>39</xdr:col>
                    <xdr:colOff>447675</xdr:colOff>
                    <xdr:row>11</xdr:row>
                    <xdr:rowOff>0</xdr:rowOff>
                  </from>
                  <to>
                    <xdr:col>39</xdr:col>
                    <xdr:colOff>1533525</xdr:colOff>
                    <xdr:row>12</xdr:row>
                    <xdr:rowOff>19050</xdr:rowOff>
                  </to>
                </anchor>
              </controlPr>
            </control>
          </mc:Choice>
        </mc:AlternateContent>
        <mc:AlternateContent xmlns:mc="http://schemas.openxmlformats.org/markup-compatibility/2006">
          <mc:Choice Requires="x14">
            <control shapeId="26635" r:id="rId5" name="FastNFurious">
              <controlPr defaultSize="0" autoFill="0" autoLine="0" autoPict="0">
                <anchor moveWithCells="1">
                  <from>
                    <xdr:col>39</xdr:col>
                    <xdr:colOff>933450</xdr:colOff>
                    <xdr:row>12</xdr:row>
                    <xdr:rowOff>95250</xdr:rowOff>
                  </from>
                  <to>
                    <xdr:col>39</xdr:col>
                    <xdr:colOff>1152525</xdr:colOff>
                    <xdr:row>13</xdr:row>
                    <xdr:rowOff>142875</xdr:rowOff>
                  </to>
                </anchor>
              </controlPr>
            </control>
          </mc:Choice>
        </mc:AlternateContent>
        <mc:AlternateContent xmlns:mc="http://schemas.openxmlformats.org/markup-compatibility/2006">
          <mc:Choice Requires="x14">
            <control shapeId="26636" r:id="rId6" name="SlowpockStyle">
              <controlPr defaultSize="0" autoFill="0" autoLine="0" autoPict="0">
                <anchor moveWithCells="1">
                  <from>
                    <xdr:col>39</xdr:col>
                    <xdr:colOff>2057400</xdr:colOff>
                    <xdr:row>12</xdr:row>
                    <xdr:rowOff>95250</xdr:rowOff>
                  </from>
                  <to>
                    <xdr:col>39</xdr:col>
                    <xdr:colOff>2286000</xdr:colOff>
                    <xdr:row>13</xdr:row>
                    <xdr:rowOff>133350</xdr:rowOff>
                  </to>
                </anchor>
              </controlPr>
            </control>
          </mc:Choice>
        </mc:AlternateContent>
        <mc:AlternateContent xmlns:mc="http://schemas.openxmlformats.org/markup-compatibility/2006">
          <mc:Choice Requires="x14">
            <control shapeId="11" r:id="rId7" name="Button 15">
              <controlPr defaultSize="0" print="0" autoFill="0" autoPict="0" macro="[0]!RefreshChart">
                <anchor moveWithCells="1" sizeWithCells="1">
                  <from>
                    <xdr:col>39</xdr:col>
                    <xdr:colOff>3000375</xdr:colOff>
                    <xdr:row>19</xdr:row>
                    <xdr:rowOff>76200</xdr:rowOff>
                  </from>
                  <to>
                    <xdr:col>39</xdr:col>
                    <xdr:colOff>3857625</xdr:colOff>
                    <xdr:row>20</xdr:row>
                    <xdr:rowOff>104775</xdr:rowOff>
                  </to>
                </anchor>
              </controlPr>
            </control>
          </mc:Choice>
        </mc:AlternateContent>
        <mc:AlternateContent xmlns:mc="http://schemas.openxmlformats.org/markup-compatibility/2006">
          <mc:Choice Requires="x14">
            <control shapeId="26654" r:id="rId8" name="Button 30">
              <controlPr defaultSize="0" print="0" autoFill="0" autoPict="0" macro="[0]!ClearGreen">
                <anchor moveWithCells="1" sizeWithCells="1">
                  <from>
                    <xdr:col>2</xdr:col>
                    <xdr:colOff>714375</xdr:colOff>
                    <xdr:row>1</xdr:row>
                    <xdr:rowOff>38100</xdr:rowOff>
                  </from>
                  <to>
                    <xdr:col>2</xdr:col>
                    <xdr:colOff>876300</xdr:colOff>
                    <xdr:row>1</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8" id="{73766BA4-3B91-4635-8A1C-C1B2D41BFB36}">
            <x14:iconSet iconSet="3Symbols" custom="1">
              <x14:cfvo type="percent">
                <xm:f>0</xm:f>
              </x14:cfvo>
              <x14:cfvo type="num">
                <xm:f>0</xm:f>
              </x14:cfvo>
              <x14:cfvo type="num">
                <xm:f>1</xm:f>
              </x14:cfvo>
              <x14:cfIcon iconSet="3Symbols" iconId="0"/>
              <x14:cfIcon iconSet="3Symbols" iconId="2"/>
              <x14:cfIcon iconSet="3Symbols" iconId="1"/>
            </x14:iconSet>
          </x14:cfRule>
          <xm:sqref>AM4 AM6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19</vt:i4>
      </vt:variant>
    </vt:vector>
  </HeadingPairs>
  <TitlesOfParts>
    <vt:vector size="28" baseType="lpstr">
      <vt:lpstr>Ж.1</vt:lpstr>
      <vt:lpstr>Ж.2</vt:lpstr>
      <vt:lpstr>Ж.3</vt:lpstr>
      <vt:lpstr>Ж.4</vt:lpstr>
      <vt:lpstr>Ж.5</vt:lpstr>
      <vt:lpstr>Ж.6</vt:lpstr>
      <vt:lpstr>Проверка</vt:lpstr>
      <vt:lpstr>Справка</vt:lpstr>
      <vt:lpstr>Цикличность</vt:lpstr>
      <vt:lpstr>AvPScale</vt:lpstr>
      <vt:lpstr>CyclesCount</vt:lpstr>
      <vt:lpstr>DoItFast</vt:lpstr>
      <vt:lpstr>MaxPScale</vt:lpstr>
      <vt:lpstr>MaxTimeScale</vt:lpstr>
      <vt:lpstr>MinPScale</vt:lpstr>
      <vt:lpstr>MinTimeScale</vt:lpstr>
      <vt:lpstr>MissedNecesssary</vt:lpstr>
      <vt:lpstr>MissedType</vt:lpstr>
      <vt:lpstr>OutOfValidation</vt:lpstr>
      <vt:lpstr>PeakClass</vt:lpstr>
      <vt:lpstr>PositionAdj</vt:lpstr>
      <vt:lpstr>RegionTable</vt:lpstr>
      <vt:lpstr>ScaleAdj</vt:lpstr>
      <vt:lpstr>SomethingWrong</vt:lpstr>
      <vt:lpstr>TimeOff</vt:lpstr>
      <vt:lpstr>TotalTimeScale</vt:lpstr>
      <vt:lpstr>WrongAmount</vt:lpstr>
      <vt:lpstr>WrongPipeline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Давидович Г.Е.</dc:creator>
  <cp:lastModifiedBy>Sergey Antipov</cp:lastModifiedBy>
  <cp:lastPrinted>2020-02-21T06:29:15Z</cp:lastPrinted>
  <dcterms:created xsi:type="dcterms:W3CDTF">2016-06-28T10:22:37Z</dcterms:created>
  <dcterms:modified xsi:type="dcterms:W3CDTF">2022-02-18T08:13:29Z</dcterms:modified>
</cp:coreProperties>
</file>