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H:\Documents\Python\Risks_of_investing_in_cultural_heritage\Ready_layers\"/>
    </mc:Choice>
  </mc:AlternateContent>
  <xr:revisionPtr revIDLastSave="0" documentId="13_ncr:1_{BFAF65D1-A591-40FF-A56D-BC3A74E13D9D}" xr6:coauthVersionLast="47" xr6:coauthVersionMax="47" xr10:uidLastSave="{00000000-0000-0000-0000-000000000000}"/>
  <bookViews>
    <workbookView xWindow="0" yWindow="5505" windowWidth="29355" windowHeight="15375" xr2:uid="{00000000-000D-0000-FFFF-FFFF00000000}"/>
  </bookViews>
  <sheets>
    <sheet name="Sheet1" sheetId="1" r:id="rId1"/>
  </sheets>
  <definedNames>
    <definedName name="_xlnm._FilterDatabase" localSheetId="0" hidden="1">Sheet1!$A$1:$BC$1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C28" i="1" l="1"/>
  <c r="BD27" i="1"/>
  <c r="BC27" i="1"/>
  <c r="BD25" i="1"/>
  <c r="BE25" i="1"/>
  <c r="BE26" i="1"/>
  <c r="BD26" i="1"/>
  <c r="BC26" i="1"/>
  <c r="BC25" i="1"/>
</calcChain>
</file>

<file path=xl/sharedStrings.xml><?xml version="1.0" encoding="utf-8"?>
<sst xmlns="http://schemas.openxmlformats.org/spreadsheetml/2006/main" count="350" uniqueCount="197">
  <si>
    <t>NAME</t>
  </si>
  <si>
    <t>ADDRESS</t>
  </si>
  <si>
    <t>REG_NUMBER</t>
  </si>
  <si>
    <t>HIST_CAT</t>
  </si>
  <si>
    <t>OCH_USE</t>
  </si>
  <si>
    <t>BLD_ACUSE</t>
  </si>
  <si>
    <t>KADASTROKS</t>
  </si>
  <si>
    <t>KADASTRZY</t>
  </si>
  <si>
    <t>FLOOR</t>
  </si>
  <si>
    <t>DATE_BUILD</t>
  </si>
  <si>
    <t>BLD_AREA</t>
  </si>
  <si>
    <t>ZY_AREA</t>
  </si>
  <si>
    <t>ZY_KADCOST</t>
  </si>
  <si>
    <t>BUILD_KADCOST</t>
  </si>
  <si>
    <t>BLD_USAGE</t>
  </si>
  <si>
    <t>ZY_VRI</t>
  </si>
  <si>
    <t>PROTECTION</t>
  </si>
  <si>
    <t>PROTECTION_SUM</t>
  </si>
  <si>
    <t>UNESCO_TYPE</t>
  </si>
  <si>
    <t>ARCH_STYLE</t>
  </si>
  <si>
    <t>MATERIAL</t>
  </si>
  <si>
    <t>PR_ALARM</t>
  </si>
  <si>
    <t>WEAR_PRCNT</t>
  </si>
  <si>
    <t>geometry</t>
  </si>
  <si>
    <t>SCORE_WEAR_PRCNT</t>
  </si>
  <si>
    <t>SCORE_MATERIAL</t>
  </si>
  <si>
    <t>SCORE_BLD_USAGE</t>
  </si>
  <si>
    <t>PERCENT_CONSTRUCTION</t>
  </si>
  <si>
    <t>SCORE_PERCENT_CONSTRUCTION</t>
  </si>
  <si>
    <t>SCORE_ALARM</t>
  </si>
  <si>
    <t>HOT_WATER</t>
  </si>
  <si>
    <t>COLD_WATER</t>
  </si>
  <si>
    <t>ELCTRICITY</t>
  </si>
  <si>
    <t>SEWERAGE</t>
  </si>
  <si>
    <t>FIRE_SYSTEM</t>
  </si>
  <si>
    <t>SCORE_BLD_ACUSE</t>
  </si>
  <si>
    <t>SCORE_ENG_COM</t>
  </si>
  <si>
    <t>TOTAL_ASPECT_PHYSICAL</t>
  </si>
  <si>
    <t>SCORE_PROTECTION</t>
  </si>
  <si>
    <t>SCORE_ZY_VRI</t>
  </si>
  <si>
    <t>SCORE_CAD_INTEGRITY</t>
  </si>
  <si>
    <t>TOTAL_ASPECT_LAW</t>
  </si>
  <si>
    <t>SCORE_BUILD_KADCOST</t>
  </si>
  <si>
    <t>SCORE_ZY_KADCOST</t>
  </si>
  <si>
    <t>SCORE_SUPPROGRAMS</t>
  </si>
  <si>
    <t>TOTAL_ASPECT_ECONOMIC</t>
  </si>
  <si>
    <t>SCORE_SERVICES</t>
  </si>
  <si>
    <t>count_shop</t>
  </si>
  <si>
    <t>count_cafe</t>
  </si>
  <si>
    <t>count_public_transport</t>
  </si>
  <si>
    <t>SCORE_TRANSPORT</t>
  </si>
  <si>
    <t>SCORE_HISTORICITY</t>
  </si>
  <si>
    <t>TOTAL_ASPECT_SPATIAL</t>
  </si>
  <si>
    <t>TOTAL_SCORE</t>
  </si>
  <si>
    <t>Жилой дом</t>
  </si>
  <si>
    <t>ул. Советская, 34, г. Тотьма, округ Тотемский, область Вологодская</t>
  </si>
  <si>
    <t>351710758560005</t>
  </si>
  <si>
    <t>Регионального значения</t>
  </si>
  <si>
    <t>Нежилое</t>
  </si>
  <si>
    <t>35:14:0705022:51</t>
  </si>
  <si>
    <t>35:14:0705022:25</t>
  </si>
  <si>
    <t>2</t>
  </si>
  <si>
    <t>commercial</t>
  </si>
  <si>
    <t>Школа</t>
  </si>
  <si>
    <t>градостроительный значение градостроительный характеристика и местоположение здание на угол улица советский и улица красный г. тотьма он роль в формирование линия застройка и структура застройка квартал ограниченный улица советский красный луначарский и клочихина архитектурно-пространственный композиция перекрёсток габарит и силуэт здание роль он фасад в формирование сложиться исторический линейно-пространственный структура улица советский и улица красной.объемно-пространственный и конструктивный схема двухэтажный деревянный здание прямоугольный в план вытянутый с север на юг дополнить пристройка сени на южный фасад размер здание а основной габарит план б высотный отметка исторический конструкция здание а фундамент б цоколь – кирпичный в стена – деревянный рубить снаружи обшить профилировать доска окрасить г перекрытие плоский по деревянный балка в исторический отметка далее конструкция пол деревянный быть материал стропильный конструкция дерево ж конфигурация кровля – вальмовый материал покрытие кровля – кровельный железо з характер и расположение вход в здание вход с сторона восточный фасада.композиция и архитектурно-художественный оформление фасад внешний облик исторический объём здание и он часть декоративный убранство фасад тип обшивка фасад горизонтально положить профилировать доска б горизонтальный членение фасад цоколь выделить выступ с отливный доска фриз декорированный широкий профилировать доска венчать карниз большой вынос декорированный профилировать доска и узкий подзор резной пояс под фризовый профилировать доска на пристройка сени на восточный фасад и часть южный фасад межэтажный карниз на пристройка сени на восточный фасад и часть южный фасад декорированный резной подзор в вертикальный членение фасад лопатка декорированный накладный и пропильный резьба на угол основный объём здание исключая сени а также в место переруб стена на западный и восточный фасад г местоположение пропорция и исторический размер материал дерево рисунок расстекловка форма оконный проём окно 1 этаж западный фасад часть окно 2 этаж западный фасад в южный часть здание окно южный фасад прямоугольный форма с простой рамочный наличник окно восточный северный фасад часть окно второй этаж западный фасад северный часть основный объём здание прямоугольный форма декорированный наличник с фигурный накладка в боковой часть с навершие иметь небольшой подвышение и декорированный пропильный резьба с « полотенце » в нижний часть возможно раскрытие зашить оконный проём слуховой окно в кровля далее местоположение пропорция и исторический размер материал дерево рисунок расстекловка форма дверной проём двупольный деревянный филёнчатый входной дверь на восточный фасад быть крыльцо на восточный фасад под двускатный кровля поддерживать два резной столб с ограждение по бок из фигурный балясник .планировочный структура и элемент архитектурный оформление интерьер здание планировочный структура а исторический планировка здание в капитальный стена б исторический месторасположение конфигурация габарит и материал дерево междуэтажный одномаршевый лестница расположить в сени с ограждение из фигурный балясник элемент архитектурный оформление интерьер здание а тянутый потолочный профилировать карниз потолочный розетка б исторический месторасположение конфигурация габарит и материал дерево внутренний двупольный и однопольный филёнчатый дверь в арочный проесть на второй этаж здание декорированный деревянный профилировать наличник сведение мочь быть уточнить в рамка разработка научно-проектный документация на проведение работа по сохранение объект культурный наследие</t>
  </si>
  <si>
    <t>нет</t>
  </si>
  <si>
    <t>wood</t>
  </si>
  <si>
    <t>POINT (710269.5537269895 6654494.930331574)</t>
  </si>
  <si>
    <t>Жилой дом с мезонином</t>
  </si>
  <si>
    <t>Вологодская область, Тотемский район, г. Тотьма, ул. Советская, 19</t>
  </si>
  <si>
    <t>351710758510035</t>
  </si>
  <si>
    <t>35:14:0705013:49</t>
  </si>
  <si>
    <t>35:14:0705013:11</t>
  </si>
  <si>
    <t>Для ведения предпринимательской деятельности</t>
  </si>
  <si>
    <t>nan</t>
  </si>
  <si>
    <t>stone</t>
  </si>
  <si>
    <t>POINT (709862.2005463347 6654494.541759848)</t>
  </si>
  <si>
    <t>Ансамбль Спасо-Суморина монастыря</t>
  </si>
  <si>
    <t>Вологодская область, г. Тотьма, ул. Лесотехникум</t>
  </si>
  <si>
    <t>351520257260006</t>
  </si>
  <si>
    <t>Федерального значения</t>
  </si>
  <si>
    <t>35:14:0703001:35</t>
  </si>
  <si>
    <t>35:14:0703001:221</t>
  </si>
  <si>
    <t>1</t>
  </si>
  <si>
    <t>Музеи;дома-музеи</t>
  </si>
  <si>
    <t>градостроительный характеристика ансамбль местоположение и градостроительный роль ансамбль в формирование планировочный и композиционно-пространственный структура окружающий территория пространственно-планировочный структура ансамбль включая местоположение здание и сооружение силуэтный характеристика ансамбль включая он композиционный и высотный акцент в структура окружающий ландшафт исторически сложиться связь объёмный характеристика застройка с особенность рельеф и ландшафтный структура территория элемент и характеристика исторический композиционный структура ансамбль в тот число соотношение застроить открытый и озеленить пространство композиционно значимый визуальный связь между сооружение ансамбль визуальный характеристика и композиционный роль ансамбль в окружающий ландшафт и окружающий застройка формирование исторически сложиться силуэт с сторона автодорога ведущий в город тотьма ул ленин ул бабушкин ул лесотехникум и микрорайон расположить северный дать улица композиционный объёмно-планировочный структура ансамбль объёмно-пространственный организация ансамбль планировка внутренний территория ансамбль местоположение здание ворота и ограда они габарит и композиционный взаимодействие соотношение застроить и незастроенный территория а спасский собор расположить практически в центральный часть монастырь северный фасад обратить в сторона внутренний монастырский двор представлять себя двусветной одноэтажный вытянутый в план с восток на запад кирпичный здание б вознесенский собор расположить южный спасский собор представлять себя трёхэтажный кирпичный здание более высокий и широкий за счёт боковой придел трапезный примыкать к храм перекрыть купол на четыре пилон по бок храм устроить придел который нести по два глава на световой барабан над паперть и боковой придел трапезная расположить антресольный этаж подклетный этаж повторять планировочный структура основной церковь за исключение расположить под паперть второй этаж два келья по сторона от западный вход в церковь успение расположить возле южный торец корпус настоятельский келья представлять себя кирпичный одноэтажный на высокий подклет здание г юго-западный башня расположить на крутой спуск к река в юго-западный часть монастырь представлять себя трёхэтажный ярусный сооружение первый ярус – квадратный в план остальной – круглый далее корпус настоятельский келья расположить с восточный сторона монастырь представлять себя двухэтажный г-образный в план здание с подклетный этаж устроенный за счёт резкий понижение рельеф быть корпус братский келья расположить в северо-западный часть монастырь представлять себя одноэтажный с мезонин г-образный в план здание он южный крыло за счёт понижение рельеф иметь подвальный этаж ж корпус гостиница расположить в северо-восточный часть монастырь представлять себя кирпичный сильно вытянутый в план одноэтажный здание с мезонин з корпус конюшня расположить в северо-западный часть монастырь представлять себя кирпичный одноэтажный прямоугольный в план здание и ворота монастырь расположить непосредственно при въезд в монастырь в северо-восточный он часть между корпус настоятельский келья и корпус гостиница основный арка ворота фланкировать понизить участок стена к сохраниться участок стена расположить от церковь успение до место расположение юго-восточный башня и далее – до юго-западный башня представлять себя кирпичный сооружение.архитектурно-художественный значение планировочный конструктивный объёмно-планировочный и композиционный особенность здание и сооружение входящий в состав ансамбль исторический материал стена и конструкция здание и сооружение входящий в состав ансамбль декоративный оформление фасад здание и сооружение входящий в состав ансамбль местоположение пропорция и исторический размер материал заполнение дерево рисунок расстекловка форма оконный и дверной проём сведение мочь быть уточнить в рамка проведение детальный обследование при разработка научно-проектный документация</t>
  </si>
  <si>
    <t>POINT (708354.370729446 6654285.332121596)</t>
  </si>
  <si>
    <t>35:14:0703001:32</t>
  </si>
  <si>
    <t>POINT (708307.2849734875 6654299.076711343)</t>
  </si>
  <si>
    <t>35:14:0703001:30</t>
  </si>
  <si>
    <t>3</t>
  </si>
  <si>
    <t>POINT (708333.3030444997 6654251.034095608)</t>
  </si>
  <si>
    <t>35:14:0703001:33</t>
  </si>
  <si>
    <t>да</t>
  </si>
  <si>
    <t>POINT (708313.3799099921 6654371.004009197)</t>
  </si>
  <si>
    <t>35:14:0703001:36</t>
  </si>
  <si>
    <t>35:14:0703001:224</t>
  </si>
  <si>
    <t>историко-культурная деятельность</t>
  </si>
  <si>
    <t>POINT (708317.9709580302 6654183.951576104)</t>
  </si>
  <si>
    <t>35:14:0703001:34</t>
  </si>
  <si>
    <t>35:14:0703001:222</t>
  </si>
  <si>
    <t>industrial</t>
  </si>
  <si>
    <t>Промышленные предприятия IV-V класса по санитарной классификации, в том числе предприятия строительной индустрии, переработки древесины</t>
  </si>
  <si>
    <t>POINT (708159.0621752937 6654384.360831956)</t>
  </si>
  <si>
    <t>Церковь Рождества</t>
  </si>
  <si>
    <t>Вологодская область, Тотемский район,  г. Тотьма, ул. Ленина, 31</t>
  </si>
  <si>
    <t>351610758500006</t>
  </si>
  <si>
    <t>35:14:0704021:17</t>
  </si>
  <si>
    <t>35:14:0704021:5</t>
  </si>
  <si>
    <t>размещение и обслуживание здания религиозного назначения</t>
  </si>
  <si>
    <t>градостроительный значение градостроительный роль здание в формирование застройка исторический часть город тотьма исторически сложиться силуэт в развёртка ул ленин ограниченный ул урицкий и ул советский и ул октябрьский ограниченный ул ленин и ул белоусовский – здание как один из высотный доминанта исторический часть город тотьма перспектива и визуальный коридор обозрение церковь с ул ленин чкаловский пер. комсомольский пер. пушкинский пер. речной пер. ул советский ул белоусовский ул киров ул октябрьский ул урицкий и ул бабушкина.объёмно-пространственный и конструктивный схема вытянутый по ось запад–восток двухэтажный здание с первый этаж состоять из храм с примыкать с восток более узкий пятиграть апсида с запад чуть больший по ширина но равный между себя трапезная и паперть крыльцо с семиграть рундук второй этаж состоять из одноглавый двухсветный храм разместить над трапезная первый этаж с примыкать с восток более узкий пятиграть апсида а с запад равный по ширина паперть сообщаться с рундук крыльцо посредством висячий переход исторический конструкция тип конструкция и материал •фундамент •наружное и внутренний капитальный стена – кирпичный •металлический связь •перекрытие в исторический отметка паперть первый этаж перекрыть коробовый свод с распалубка над проём трапезный – коробовый свод с лоток с западный сторона и распалубка над оконный и дверной проём храм – коробовый свод с распалубка над окно апсида – гранёный полусомкнутый свод с распалубка над окно помещение под рундук крыльцо – сомкнутый свод перекрытие рундук – балочный деревянный паперть второй этаж перекрыть коробовый свод с западный лоток и распалубка над весь проём храм – крутой сомкнутый свод прорезать восьмиграть барабан апсида – гранёный полусомкнутый свод с лоток с запад и распалубка над центральный проём и весь окно •конструктивный схема и материал стропило дерево •исторический конфигурация кровля над четверик храм – гранёный купольный кровля сложный форма над апсида – пятискатный над придел – вальмовый над крыльцо – односкатный над рундук крыльцо – семискатный •исторический цветовой решение характер кровельный покрытие кровельный железо с покраска и отлив подшивка карниз – деревянный доска •глава храм конструкция материал и покрытие из три барабан устроенный друг на друг уменьшаться по размер к главка и перекрываться купольный кровля главка устроенный на высокий юбка и увенчать золочёный крест на растяжка •малое главка с крест конструкция материал и покрытие над апсида паперть и рундук крыльцо •конструкция пол материал и покрытие размер здание •основный габарит план •высотный отметка характер и расположение вход в здание в нижний храм – через дверной проём объём паперть расположить на южный фасад в верхний храм – через крыльцо.композиция и архитектурно-художественный оформление фасад внешний облик исторический объём здание и он часть декоративный убранство фасад •цоколь состоять из лекальный кирпич и включать в себя ряд поребрик •обрамление оконный проём наличник второй этаж и световой барабан – из лекальный кирпич трапезная и храм первый этаж – из лекальный кирпич завершить килевидный архивольт апсида первый этаж и рундук крыльцо – рамочный •обрамление проём паперть расположить на южный фасад перспективный портал из лекальный кирпич с килевидный архивольт •пилястр расположить между окно первый этаж и опираться на консоль •пилястр расположить между окно храм и на ребро апсида второй этаж поставить на постамент •спарить пилястр на угол объём паперть трапезная и храм •пилястр расположить на грань рундук крыльцо и поставить на первый ярус на постамент •обрамление входной группа крыльцо южный фасад •городчатый карниз из лекальный кирпич с лепесток под нижний валик опоясывать тёплый церковь по периметр на уровень перекрытие •междуэтажный и венчать карниз пояс рундук колокольня •картуш расположить под окно и ниша верхний церковь в основание постамент пилястр •сандрик из лекальный кирпич расположить над окно верхний церковь •венчать апсида и паперть карниз – городчатый из лекальный кирпич четверик храм – сложный последний из обломов с дентикула •венчать « полуглавие » среднее прясло четверик верхний храм •филёнка и картуш световой восьмерик •пилястр на ребро восьмерик •венчать городчатый карниз восьмерик из лекальный кирпич с дентикула •полуколонка на ребро восьмиграть барабан характер отделка стена и декоративный элемент – известковый обмазка покраска исторический колер /побелка декоративный элемент местонахождение форма размер оформление исторический материал оконный и дверной проём расстекловка рам материал столярный заполнение – дерево материал и рисунок исторический решётка на окнах.планировочный структура и элемент архитектурный оформление интерьер здание исторический планировка здание в капитальный стена характер отделка стена и декоративный элемент – известковый обмазка/побелка исторический расположение и габарит дверной проём материал заполнение и фурнитура исторический расположение конфигурация и материал двухмаршевый лестница крыльцо ведущий на второй этаж церковь и ограждение из точёный балясина с перила центральный арочный дверной проём расположить в помещение трапезная и обрамить портал из лекальный кирпич арочный дверной проём ведущий в помещение паперть второй этаж и украсить портал из фасонный и лекальный кирпич лепной обрамление дверной и оконный проём лепной потолочный розетка растительный форма помещение нижний храм лепной потолочный картуш помещение апсида первый этаж живопись на стена свод распалубка и откос верхний церковь сведение мочь быть уточнить в рамка проведение детальный обследование историко-архитектурный и архивный изыскание проект реставрация и приспособление объект к современный использование и прочий материал служащий основание для уточнение такой сведение</t>
  </si>
  <si>
    <t>POINT (709505.8827638816 6654550.411117249)</t>
  </si>
  <si>
    <t>Жилой дом с лавками</t>
  </si>
  <si>
    <t>Вологодская область, Тотемский район, г. Тотьма, ул. Советская, 5</t>
  </si>
  <si>
    <t>351710748050005</t>
  </si>
  <si>
    <t>35:14:0704023:37</t>
  </si>
  <si>
    <t>35:14:0704023:185</t>
  </si>
  <si>
    <t>Магазины продовольственные и промтоварные</t>
  </si>
  <si>
    <t>POINT (709635.4092864855 6654471.351274303)</t>
  </si>
  <si>
    <t>Здание городской управы</t>
  </si>
  <si>
    <t>Вологодская область, г.Тотьма, ул.Советская, 6</t>
  </si>
  <si>
    <t>351410074950006</t>
  </si>
  <si>
    <t>35:14:0704029:77</t>
  </si>
  <si>
    <t>градостроительный значение градостроительный характеристика и местоположение здание в исторический центральный часть г. тотьма – на торговый площадь габарит и силуэт дом роль он фасад в формирование сложиться исторический линейно-пространственный структура центральный торговый площадь город а также развёртка ул советский ул ленин и ул белоусовский видовой раскрытие на объект с ул советский ул ленин и ул белоусовской.объемно-пространственный и конструктивный схема двухэтажный кирпичный здание под вальмовый кровля прямоугольный в план вытянутый по ось запад восток размер здание а основной габарит план б исторический высотный отметка по венчать карниз и конёк кровля исторический конструкция здание а фундамент б цоколь – кирпичный оштукатурить и окрасить в стена – кирпичный оштукатурить и окрасить г перекрытие первый и второй этаж сводчатый коробовый и коробовый с лоток с распалубка над некоторый дверной проём далее пола – деревянный быть материал стропильный конструкция – дерево ж конфигурация кровля – вальмовый с слуховой окно по один окно на скат кровля торцевой фасад по два окно на скат кровля продольный фасад з материал покрытие кровля кровельный железо возможно воссоздание пожарный каланча в соответствие с она исторический расположение форма габарит высотный отметка декоративный решение завершение на основа историко-архивный материал характер и расположение вход в здание вход в помещение первый этаж вход на второй этаж в центральный часть северный фасада.композиция и архитектурно-художественный оформление фасад внешний облик исторический объём здание и он часть декоративный убранство фасад характер отделка стена штукатурка покраска б горизонтальный членение фасад цоколь образовать выступ кирпичный кладка профилировать пояс в завершение стена антаблемент состоять из гладкий фриз и ступенчатый карниз с пояс мелкий сухарик карниз большой вынос в вертикальный членение фасад декоративный пилястр соответствующий внутренний стена с стилизовать кирпичный капитель капитель угловой пилястр с сухарик в завершение г местоположение пропорция и исторический размер материал дерево рисунок расстекловка форма оконный проём оконный проём первый этаж и ниша с лучковый перемычка проём в выступать рамочный наличник на ряд проём наличник с декоративный замок и ушко с серёжка прямоугольный окно второй этаж более вытянутый пропорция по отношение к окно первый этаж с наличник из фасонный кирпич с ушко и серёжка в верхний часть проём с свес и завиток в подоконный часть декорированный по верх рамочный завершение с лепной растительный гирлянда и бусина по угол полуциркульный слуховой окно в кровля с веерный расстекловка заложить окно на западный фасад далее местоположение пропорция и исторический размер материал дерево рисунок расстекловка форма и внешний облик дверной проём вход на второй этаж здание под навес быть лепной декоративный элемент в вид растительный мотив расположить в междуэтажный пространство по ось окно второй этажа.планировочный структура и элемент архитектурный оформление интерьер здание планировочный структура а исторический планировка здание в капитальный стена элемент архитектурный оформление интерьер здание ниша в некоторый внутренний помещение объект б арочный проём в некоторый внутренний помещение объект в местоположение конфигурация внешний облик материал и отделка печь г местоположение междуэтажный лестница лестница ведущий на чердак.памятный плита с надпись « в это здание в 1873-1897 председатель тотемский уездный управа работать попов василий тимофеевич 1828 – 1899 видный деятель либеральный движение россия » возможно уточнение сведение в рамка разработка научно-проектный документация на проведение работа по сохранение объект культурный наследие возможно раскрытие заложить оконный проём</t>
  </si>
  <si>
    <t>POINT (709712.9639471528 6654404.1460488485)</t>
  </si>
  <si>
    <t>Жилой дом с лавками и погребами</t>
  </si>
  <si>
    <t>Вологодская область, Тотемский район, г. Тотьма, ул. Советская, 16, 18</t>
  </si>
  <si>
    <t>351720748070005</t>
  </si>
  <si>
    <t>35:14:0705020:33</t>
  </si>
  <si>
    <t>35:14:0705020:133</t>
  </si>
  <si>
    <t>для размещения здания</t>
  </si>
  <si>
    <t>POINT (709945.1937130317 6654461.572417306)</t>
  </si>
  <si>
    <t>Жилой дом с лавкой</t>
  </si>
  <si>
    <t>Вологодская область, Тотемский район, г. Тотьма, ул. Белоусовская, 14, 16</t>
  </si>
  <si>
    <t>351720745010005</t>
  </si>
  <si>
    <t>35:14:0705027:31</t>
  </si>
  <si>
    <t>35:14:0705027:20</t>
  </si>
  <si>
    <t>размещение и обслуживание объектов торговли</t>
  </si>
  <si>
    <t>POINT (709842.5047799519 6654123.962659113)</t>
  </si>
  <si>
    <t>Вологодская область, Тотемский район, г. Тотьма, ул. Советская, 15</t>
  </si>
  <si>
    <t>351710758510015</t>
  </si>
  <si>
    <t>Многоквартирный дом</t>
  </si>
  <si>
    <t>35:14:0705013:31</t>
  </si>
  <si>
    <t>35:14:0705013:242</t>
  </si>
  <si>
    <t>living</t>
  </si>
  <si>
    <t>малоэтажная многоквартирная жилая застройка</t>
  </si>
  <si>
    <t>POINT (709826.3344350322 6654486.90820027)</t>
  </si>
  <si>
    <t>Здание бывшей лавки</t>
  </si>
  <si>
    <t>Вологодская область, Тотемский район, г. Тотьма, ул. Советская, 17</t>
  </si>
  <si>
    <t>351710758510025</t>
  </si>
  <si>
    <t>35:14:0705013:44</t>
  </si>
  <si>
    <t>35:14:0705013:17</t>
  </si>
  <si>
    <t>Для эксплуатации и обслуживания здания пирожковой</t>
  </si>
  <si>
    <t>POINT (709839.5757745281 6654486.543195567)</t>
  </si>
  <si>
    <t>Вологодская область, Тотемский район, г. Тотьма, ул. Советская, 35</t>
  </si>
  <si>
    <t>351710758570005</t>
  </si>
  <si>
    <t>35:14:0705016:27</t>
  </si>
  <si>
    <t>35:14:0705016:23</t>
  </si>
  <si>
    <t>Для жилья</t>
  </si>
  <si>
    <t>POINT (710185.9205562816 6654529.908331434)</t>
  </si>
  <si>
    <t>Здание бывшего магазина Зингера</t>
  </si>
  <si>
    <t>Вологодская область, Тотемский район, г. Тотьма, ул. Белоусовская, 28</t>
  </si>
  <si>
    <t>351710745040005</t>
  </si>
  <si>
    <t>35:14:0705019:47</t>
  </si>
  <si>
    <t>35:14:0705019:101</t>
  </si>
  <si>
    <t>POINT (709810.142950488 6654359.929923274)</t>
  </si>
  <si>
    <t>Жилое</t>
  </si>
  <si>
    <t>35:14:0705020:31</t>
  </si>
  <si>
    <t>35:14:0705020:150</t>
  </si>
  <si>
    <t>Административные здания</t>
  </si>
  <si>
    <t>POINT (709926.2350618388 6654463.9604457)</t>
  </si>
  <si>
    <t>Здание бывшей художественно-промышленной школы</t>
  </si>
  <si>
    <t>Вологодская область, Тотемский район, г. Тотьма, Набережная им. Кускова, 14</t>
  </si>
  <si>
    <t>351710758550005</t>
  </si>
  <si>
    <t>35:14:0705032:50</t>
  </si>
  <si>
    <t>35:14:0705032:24</t>
  </si>
  <si>
    <t>4</t>
  </si>
  <si>
    <t>Под общественную застройку</t>
  </si>
  <si>
    <t>POINT (710618.4512050187 6654153.541791971)</t>
  </si>
  <si>
    <t>Церковь Успения</t>
  </si>
  <si>
    <t>Вологодская область, Тотемский район, г. Тотьма, ул.Набережная Кускова, д. 7</t>
  </si>
  <si>
    <t>351611306210006</t>
  </si>
  <si>
    <t>35:14:0705033:41</t>
  </si>
  <si>
    <t>35:14:0705033:325</t>
  </si>
  <si>
    <t>POINT (710108.2588925523 6654022.19654592)</t>
  </si>
  <si>
    <t>Входоиерусалимская церковь</t>
  </si>
  <si>
    <t>Вологодская область, г. Тотьма, ул. Кирова, 15 / ул. Ленина, 23</t>
  </si>
  <si>
    <t>351410074940006</t>
  </si>
  <si>
    <t>35:14:0704026:102</t>
  </si>
  <si>
    <t>35:14:0704015:90</t>
  </si>
  <si>
    <t>Музеи, дома-музеи</t>
  </si>
  <si>
    <t>градостроительный значение градостроительный характеристика и местоположение церковь на пересечение центральный улица ленин бабушкин и урицкий г. тотьма она роль в формирование структура и застройка исторический часть город роль церковь в пространственный композиция и планировочный организация ансамбль предтеченский приход исторически сложиться силуэт церковь в развёртка улица урицкий бабушкин ленин перспектива и визуальный точка обозрение церковь в застройка г. тотьма церковь как один из доминанта исторический центр города.объемно-пространственный и конструктивный схема вытянутый в план с юго-запад на северо-восток здание складываться из нижний этаж тёплый церковь и верхний этаж холодный церковь состоять из разный по высота объём квадратный в план четверик храм с северо-восток примыкать к четверик пятиграть в план алтарный апсида с юго-запад равный по ширина четверик трапезная более узкий паперть с примыкать к она с северо-запад одноэтажный палатка восьмиграть в план колокольня разместить над объём паперть крыльцо с рундук и палатка под они и два крытый лестничный марш ведущий в верхний церковь размер здание основной габарит план исторический высотный отметка исторический конструкция церковь фундамент – ленточный бутовый стена – кирпичный металлический связь перекрытие сводчатый плоский в исторический отметка перекрытие апсида нижний храм полусомкнутый свод храм – коробовый свод трапезная – полулотковый свод паперть – сомкнутый свод северный палатка – коробовый свод палатка под рундук крыльцо – коробовый свод с лоток коробовый свод под переход с верхний лестничный марш из рундук в паперть верхний храм распалубка устроенный над проём перекрытие апсида и паперть верхний храм аналогично нижний перекрытие храм верхний церковь светов восьмерик на крутой сомкнутый свод перекрытие трапезная – коробовый свод перекрытие рундук переход межъярусный перекрытие колокольня – плоский деревянный по балка сомкнутый свод над ярус звон конструкция пол – деревянный конструктивный схема и материал стропило дерево исторический конфигурация кровля пятискатный с восьмиграть ярусный барабан увенчать глава поставить на кубоватый шатёр над алтарь кровля четверик храм сложный форма в вид кубоватый шатёр с пять ярусный восьмиграть барабан по край и в центральный часть центральный барабан крупный угловой увенчать глава поставить на кубоватый шатёр двускатный кровля над трапезная односкатный кровля северный палатка завершение колокольня кровля в вид кубоватый шатёр с ярусный восьмиграть барабан увенчать глава кровля рундук сложный форма завершить купол с крест скатный кровля крыльцо с нижний лестничный марш вальмовый кровля переход с верхний лестничный марш исторический цветовой решение и материал кровельный покрытие – кровельный железо металлический резной подзор по периметр весь кровля характер и расположение исторический вход в здание вход на первый этаж на юго-западный фасад паперть вход на второй этаж по двухмаршевый лестница крытый крыльцо вход в палатка под рундук крыльца.композиция и архитектурно-художественный оформление фасад внешний облик исторический объём здание и он часть декоративный убранство фасад исторический характер отделка стена колер фасад и декоративный элемент цоколь декорированный полувалик тонкий пояс в вид полувалик проходить под оконный проём первый этаж храм профилировать карниз декорированный пояс городок в завершение стена алтарный апсида четверик храм трапезная паперть северный палатка ярус звон колокольня весь барабан глава церковь и колокольня профилировать карниз крыльцо архивольт в завершение центральный прясло стена четверик и паперть над архивольт четверик облом карниз образовать крупный волюта узкий пилястр расположить в центральный прясло четверик трапезная паперть северный палатка а также на стык грань алтарный апсида и палатка с рундук над она вытянутый на весь высота база пилястр декорировать филёнка парный узкий пилястр расположить по угол четверик трапезная паперть северный палатка вытянутый на весь высота база парный пилястр декорировать филёнка вычурный фигурный картуш украшать плоскость стена алтарный апсида четверик трапезная паперть нижний ярус колокольня крыльцо поле нижний ряд картуш на объём апсида четверик трапезная и паперть дополнить розетка местоположение пропорция и исторический размер материал заполнение дерево рисунок расстекловка форма оконный проём оконный проём второй свет трапезная и паперть вычурный барочный форма обрамить многоступенчатый наличник дополнить по низ полочка оконный проём нижний храм верхний храм прямоугольный обрамить рамочный профилировать наличник над весь оконный проём устроить сандрик в вид полочка окно нижний храм малый пропорция по отношение к окно верхний храм прямоугольный оконный проём северный палатка обрамить рамочный профилировать наличник дополнить по верх сандрик в вид полочка и фигурный « бровка » прямоугольный оконный проём палатка под рундук обрамить рамочный профилировать наличник арочный оконный проём рундук и переход с верхний лестничный марш обрамить рамочный профилировать наличник под оконный проём рундук устроить прямой полочка криволинейный оконный проём крыльцо нижний лестничный марш заложить оконный проём они местоположение пропорция декоративный оформление прямоугольный проём в нижний ярус колокольня угловой ярусный барабан четверик ярусный барабан апсида малый барабан центральный барабан четверик и малый барабан в завершение колокольня глухой нижний барабан в завершение колокольня и центральный глава четверик – световой решётка окно основание нижний барабан глава четверик апсида колокольня декорированный филёнка тонкий пояс оформление стык грань плоский лопатка лопатка на барабан четверик и апсида дополнить филёнка лопатка на барабан колокольня – декоративный волюта и свес оформление оконный проём в тот число ложный рамочный профилировать наличник и сандрик в вид фигурный « бровка » основание верхний барабан глава четверик апсида колокольня декорированный кокошник оформление стык грань полуколонка с перехват и свес в поле грань вместо оконный проём устроить прямоугольный ступенчатый ниша исключая барабан колокольня и алтарный апсида завершение весь барабан луковичный глава увенчать подкрестный яблоко и крест на растяжка колокольня храм поставить на не сильно выступать основание стык грань нижний ярус который оформить тонкий плоский лопатка с база дополнить филёнка в завершение нижний ярус колокольня профилировать карниз небольшой вынос стык грань ярус звон оформить тонкий пилястра дополнить декоративный волюта арка проём ярус звон обвести профилировать наличник ажурный металлический ограждение ярус звон местоположение пропорция и исторический размер материал заполнение рисунок расстекловка форма дверной проём проесть в нижний храм с дверь с арочный перемычка обшить листовой железо декорированный развитой портал прямоугольный проесть с деревянный дверь ведущий в помещение палатка под рундук оформление вход в верхний храм в вид арка опираться на два массивный столб-пилон база который декорировать фигурный филёнка дверной проесть с прямой перемычкой.планировочный структура и элемент архитектурный оформление интерьер здание исторический планировка здание в капитальный стена исторический местоположение габарит конфигурация и материал лестница деревянный двухмаршевый лестница с резной балясник в крыльцо внутристенный кирпичный лестница на колокольня деревянный лестница на ярус звон исторический расположение тип перемычка декоративный оформление габарит дверной проём вид форма и материал заполнение арочный дверной проесть в помещение верхний церковь с металлический дверь с врезной замок элемент архитектурный оформление интерьер здание декоративный филёнка различный форма в тот число дополнить растительный барельеф на свод оконный откос нижний храм широкий профилировать карниз над распалубка в нижний храм с рядом дентикула живопись на свод стена проём верхний храм фрагмент сохраниться завершение иконостас верхний храм кованый цепь паникадило верхний храма.элемент благоустройство конфигурация конструкция и исторический материал стена ограда с ворота размер ворота и ограда основной габарит высотный отметка кирпичный покрыть известковый обмазка и побелить ворота с металлический калитка соединить с прясло ограда с металлический решётка конфигурация и материал покрытие кровля кровельный железо отделка кровля ворота металлический резной подзор завершение столб ограда четырехскатный кровля цокольный часть прясло – двускатный кровля сложный конфигурация проём ворота увенчать барабан с луковичный глава и крест композиция архитектурно-художественный оформление ворота и ограда симметричный композиция ворота иметь три арочный проём центральный проесть широкий и выше боковой руст в отделка боковой часть ворота отделённый от карниз гладкий фриз заключить между пояс в вид полочка парный пилястр установленный на общий прямоугольный база декорированный в фриз квадратный филёнка завершить профилировать карниз и треугольный фронтон под двускатный кровля устроенный по край центральный проём ворота завершать ступенчатый карниз в завершение стена весь прясло ворота полукруглый аттик в центральный часть весь прясло ворота филёнка сложный форма над центральный проём ворота восьмиграть барабан в завершение кровля весь прясло ворота увенчать луковичный глава с крест ступенчатый карниз в завершение весь барабан барабан центральный прясло декорировать ниша через грань и декоративный волюта дворовый фасад ворота без декоративный отделка ограда примыкать к ворота представлять себя чередование низкий цокольный часть под двускатный кровля и кирпичный столб завершить кровля на четыре скат над цокольный часть устроить ажурный металлический решётка крепиться к столб металлический одностворчатый калитка в боковой проём ворота двустворчатый ворота центральный проём ворота сведение мочь быть уточнить в рамка проведение детальный обследование при разработка научно-проектный документация или в рамка осуществление авторский надзор на объект культурный наследие в процесс проведение ремонтно-реставрационный работа в случай раскрытие зашить и недоступный для обследование на данный этап конструкция</t>
  </si>
  <si>
    <t>unknown</t>
  </si>
  <si>
    <t>POINT (709488.3054459017 6654562.684914379)</t>
  </si>
  <si>
    <t>ср</t>
  </si>
  <si>
    <t>мед</t>
  </si>
  <si>
    <t>размах</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</si>
</sst>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4">
    <fill>
      <patternFill patternType="none"/>
    </fill>
    <fill>
      <patternFill patternType="gray125"/>
    </fill>
    <fill>
      <patternFill patternType="solid">
        <fgColor rgb="FF92D050"/>
        <bgColor indexed="64"/>
      </patternFill>
    </fill>
    <fill>
      <patternFill patternType="solid">
        <fgColor theme="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1" fillId="0" borderId="1" xfId="0" applyFont="1" applyBorder="1" applyAlignment="1">
      <alignment horizontal="center" vertical="top"/>
    </xf>
    <xf numFmtId="0" fontId="1" fillId="2" borderId="1" xfId="0" applyFont="1" applyFill="1" applyBorder="1" applyAlignment="1">
      <alignment horizontal="center" vertical="top"/>
    </xf>
    <xf numFmtId="0" fontId="0" fillId="2" borderId="0" xfId="0" applyFill="1"/>
    <xf numFmtId="0" fontId="1" fillId="3" borderId="1" xfId="0" applyFont="1" applyFill="1" applyBorder="1" applyAlignment="1">
      <alignment horizontal="center" vertical="top"/>
    </xf>
    <xf numFmtId="0" fontId="0" fillId="3" borderId="0" xfId="0" applyFill="1"/>
    <xf numFmtId="2" fontId="1" fillId="0" borderId="1" xfId="0" applyNumberFormat="1" applyFont="1" applyBorder="1" applyAlignment="1">
      <alignment horizontal="center" vertical="top"/>
    </xf>
    <xf numFmtId="2" fontId="0" fillId="3" borderId="0" xfId="0" applyNumberFormat="1" applyFill="1"/>
    <xf numFmtId="2" fontId="0" fillId="0" borderId="0" xfId="0" applyNumberFormat="1"/>
    <xf numFmtId="2" fontId="0" fillId="2" borderId="0" xfId="0" applyNumberFormat="1" applyFill="1"/>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E28"/>
  <sheetViews>
    <sheetView tabSelected="1" topLeftCell="AM1" workbookViewId="0">
      <selection activeCell="BC28" sqref="BC28"/>
    </sheetView>
  </sheetViews>
  <sheetFormatPr defaultRowHeight="15" x14ac:dyDescent="0.25"/>
  <cols>
    <col min="55" max="55" width="9.140625" style="8"/>
  </cols>
  <sheetData>
    <row r="1" spans="1:55" x14ac:dyDescent="0.25">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6" t="s">
        <v>53</v>
      </c>
    </row>
    <row r="2" spans="1:55" s="5" customFormat="1" x14ac:dyDescent="0.25">
      <c r="A2" s="4">
        <v>6</v>
      </c>
      <c r="B2" s="5" t="s">
        <v>77</v>
      </c>
      <c r="C2" s="5" t="s">
        <v>78</v>
      </c>
      <c r="D2" s="5" t="s">
        <v>79</v>
      </c>
      <c r="E2" s="5" t="s">
        <v>80</v>
      </c>
      <c r="F2" s="5" t="s">
        <v>58</v>
      </c>
      <c r="G2" s="5">
        <v>3</v>
      </c>
      <c r="H2" s="5" t="s">
        <v>95</v>
      </c>
      <c r="I2" s="5" t="s">
        <v>96</v>
      </c>
      <c r="J2" s="5" t="s">
        <v>90</v>
      </c>
      <c r="K2" s="5">
        <v>1750</v>
      </c>
      <c r="L2" s="5">
        <v>47.5</v>
      </c>
      <c r="M2" s="5">
        <v>66</v>
      </c>
      <c r="N2" s="5">
        <v>3.34</v>
      </c>
      <c r="O2" s="5">
        <v>7860.75</v>
      </c>
      <c r="P2" s="5" t="s">
        <v>62</v>
      </c>
      <c r="Q2" s="5" t="s">
        <v>97</v>
      </c>
      <c r="R2" s="5" t="s">
        <v>85</v>
      </c>
      <c r="S2" s="5">
        <v>3</v>
      </c>
      <c r="T2" s="5" t="s">
        <v>65</v>
      </c>
      <c r="V2" s="5" t="s">
        <v>75</v>
      </c>
      <c r="W2" s="5">
        <v>0</v>
      </c>
      <c r="X2" s="5">
        <v>0.79525000000000001</v>
      </c>
      <c r="Y2" s="5" t="s">
        <v>98</v>
      </c>
      <c r="Z2" s="5">
        <v>0.20474999999999999</v>
      </c>
      <c r="AA2" s="5">
        <v>1</v>
      </c>
      <c r="AB2" s="5">
        <v>0.5</v>
      </c>
      <c r="AC2" s="5">
        <v>23.98989898989899</v>
      </c>
      <c r="AD2" s="5">
        <v>0.5</v>
      </c>
      <c r="AE2" s="5">
        <v>1</v>
      </c>
      <c r="AF2" s="5">
        <v>0</v>
      </c>
      <c r="AG2" s="5">
        <v>1</v>
      </c>
      <c r="AH2" s="5">
        <v>1</v>
      </c>
      <c r="AI2" s="5">
        <v>1</v>
      </c>
      <c r="AJ2" s="5">
        <v>0</v>
      </c>
      <c r="AK2" s="5">
        <v>0</v>
      </c>
      <c r="AL2" s="5">
        <v>0.60000000000000009</v>
      </c>
      <c r="AM2" s="5">
        <v>0.44</v>
      </c>
      <c r="AN2" s="5">
        <v>0.75</v>
      </c>
      <c r="AO2" s="5">
        <v>0</v>
      </c>
      <c r="AP2" s="5">
        <v>1</v>
      </c>
      <c r="AQ2" s="5">
        <v>0.57999999999999996</v>
      </c>
      <c r="AR2" s="5">
        <v>0.25</v>
      </c>
      <c r="AS2" s="5">
        <v>1</v>
      </c>
      <c r="AT2" s="5">
        <v>0</v>
      </c>
      <c r="AU2" s="5">
        <v>0.15625</v>
      </c>
      <c r="AV2" s="5">
        <v>0</v>
      </c>
      <c r="AW2" s="5">
        <v>0</v>
      </c>
      <c r="AX2" s="5">
        <v>0</v>
      </c>
      <c r="AY2" s="5">
        <v>0</v>
      </c>
      <c r="AZ2" s="5">
        <v>0</v>
      </c>
      <c r="BA2" s="5">
        <v>0.1</v>
      </c>
      <c r="BB2" s="5">
        <v>5.1999999999999998E-2</v>
      </c>
      <c r="BC2" s="7">
        <v>1.2282500000000001</v>
      </c>
    </row>
    <row r="3" spans="1:55" x14ac:dyDescent="0.25">
      <c r="A3" s="1">
        <v>2</v>
      </c>
      <c r="B3" t="s">
        <v>77</v>
      </c>
      <c r="C3" t="s">
        <v>78</v>
      </c>
      <c r="D3" t="s">
        <v>79</v>
      </c>
      <c r="E3" t="s">
        <v>80</v>
      </c>
      <c r="F3" t="s">
        <v>58</v>
      </c>
      <c r="G3">
        <v>3</v>
      </c>
      <c r="H3" t="s">
        <v>81</v>
      </c>
      <c r="I3" t="s">
        <v>82</v>
      </c>
      <c r="J3" t="s">
        <v>83</v>
      </c>
      <c r="K3">
        <v>1750</v>
      </c>
      <c r="L3">
        <v>301.3</v>
      </c>
      <c r="M3">
        <v>15941</v>
      </c>
      <c r="N3">
        <v>73.569999999999993</v>
      </c>
      <c r="O3">
        <v>5603.7</v>
      </c>
      <c r="P3" t="s">
        <v>62</v>
      </c>
      <c r="Q3" t="s">
        <v>84</v>
      </c>
      <c r="R3" t="s">
        <v>85</v>
      </c>
      <c r="S3">
        <v>3</v>
      </c>
      <c r="T3" t="s">
        <v>65</v>
      </c>
      <c r="V3" t="s">
        <v>75</v>
      </c>
      <c r="W3">
        <v>0</v>
      </c>
      <c r="X3">
        <v>0.87714999999999999</v>
      </c>
      <c r="Y3" t="s">
        <v>86</v>
      </c>
      <c r="Z3">
        <v>0.12285</v>
      </c>
      <c r="AA3">
        <v>1</v>
      </c>
      <c r="AB3">
        <v>0.5</v>
      </c>
      <c r="AC3">
        <v>1.890094724295841</v>
      </c>
      <c r="AD3">
        <v>0.25</v>
      </c>
      <c r="AE3">
        <v>1</v>
      </c>
      <c r="AF3">
        <v>0</v>
      </c>
      <c r="AG3">
        <v>1</v>
      </c>
      <c r="AH3">
        <v>1</v>
      </c>
      <c r="AI3">
        <v>0</v>
      </c>
      <c r="AJ3">
        <v>0</v>
      </c>
      <c r="AK3">
        <v>0</v>
      </c>
      <c r="AL3">
        <v>0.4</v>
      </c>
      <c r="AM3">
        <v>0.37</v>
      </c>
      <c r="AN3">
        <v>0.75</v>
      </c>
      <c r="AO3">
        <v>0</v>
      </c>
      <c r="AP3">
        <v>1</v>
      </c>
      <c r="AQ3">
        <v>0.57999999999999996</v>
      </c>
      <c r="AR3">
        <v>0.75</v>
      </c>
      <c r="AS3">
        <v>1</v>
      </c>
      <c r="AT3">
        <v>0</v>
      </c>
      <c r="AU3">
        <v>0.21875</v>
      </c>
      <c r="AV3">
        <v>0</v>
      </c>
      <c r="AW3">
        <v>0</v>
      </c>
      <c r="AX3">
        <v>0</v>
      </c>
      <c r="AY3">
        <v>0</v>
      </c>
      <c r="AZ3">
        <v>0</v>
      </c>
      <c r="BA3">
        <v>0.4</v>
      </c>
      <c r="BB3">
        <v>0.20799999999999999</v>
      </c>
      <c r="BC3" s="8">
        <v>1.3767499999999999</v>
      </c>
    </row>
    <row r="4" spans="1:55" x14ac:dyDescent="0.25">
      <c r="A4" s="1">
        <v>5</v>
      </c>
      <c r="B4" t="s">
        <v>77</v>
      </c>
      <c r="C4" t="s">
        <v>78</v>
      </c>
      <c r="D4" t="s">
        <v>79</v>
      </c>
      <c r="E4" t="s">
        <v>80</v>
      </c>
      <c r="F4" t="s">
        <v>58</v>
      </c>
      <c r="G4">
        <v>3</v>
      </c>
      <c r="H4" t="s">
        <v>92</v>
      </c>
      <c r="I4" t="s">
        <v>82</v>
      </c>
      <c r="J4" t="s">
        <v>90</v>
      </c>
      <c r="K4">
        <v>1750</v>
      </c>
      <c r="L4">
        <v>1583.7</v>
      </c>
      <c r="M4">
        <v>15941</v>
      </c>
      <c r="N4">
        <v>73.569999999999993</v>
      </c>
      <c r="O4">
        <v>5603.7</v>
      </c>
      <c r="P4" t="s">
        <v>62</v>
      </c>
      <c r="Q4" t="s">
        <v>84</v>
      </c>
      <c r="R4" t="s">
        <v>85</v>
      </c>
      <c r="S4">
        <v>3</v>
      </c>
      <c r="T4" t="s">
        <v>65</v>
      </c>
      <c r="V4" t="s">
        <v>75</v>
      </c>
      <c r="W4" t="s">
        <v>93</v>
      </c>
      <c r="X4">
        <v>0.87714999999999999</v>
      </c>
      <c r="Y4" t="s">
        <v>94</v>
      </c>
      <c r="Z4">
        <v>0.12285</v>
      </c>
      <c r="AA4">
        <v>1</v>
      </c>
      <c r="AB4">
        <v>0.5</v>
      </c>
      <c r="AC4">
        <v>3.3115864751270299</v>
      </c>
      <c r="AD4">
        <v>0.25</v>
      </c>
      <c r="AE4">
        <v>0</v>
      </c>
      <c r="AF4">
        <v>0</v>
      </c>
      <c r="AG4">
        <v>0</v>
      </c>
      <c r="AH4">
        <v>0</v>
      </c>
      <c r="AI4">
        <v>0</v>
      </c>
      <c r="AJ4">
        <v>0</v>
      </c>
      <c r="AK4">
        <v>0</v>
      </c>
      <c r="AL4">
        <v>0</v>
      </c>
      <c r="AM4">
        <v>0.22</v>
      </c>
      <c r="AN4">
        <v>0.75</v>
      </c>
      <c r="AO4">
        <v>0</v>
      </c>
      <c r="AP4">
        <v>1</v>
      </c>
      <c r="AQ4">
        <v>0.57999999999999996</v>
      </c>
      <c r="AR4">
        <v>0.75</v>
      </c>
      <c r="AS4">
        <v>1</v>
      </c>
      <c r="AT4">
        <v>0.5</v>
      </c>
      <c r="AU4">
        <v>0.59375</v>
      </c>
      <c r="AV4">
        <v>0</v>
      </c>
      <c r="AW4">
        <v>0</v>
      </c>
      <c r="AX4">
        <v>0</v>
      </c>
      <c r="AY4">
        <v>0</v>
      </c>
      <c r="AZ4">
        <v>0</v>
      </c>
      <c r="BA4">
        <v>0.1</v>
      </c>
      <c r="BB4">
        <v>5.1999999999999998E-2</v>
      </c>
      <c r="BC4" s="8">
        <v>1.4457500000000001</v>
      </c>
    </row>
    <row r="5" spans="1:55" x14ac:dyDescent="0.25">
      <c r="A5" s="1">
        <v>4</v>
      </c>
      <c r="B5" t="s">
        <v>77</v>
      </c>
      <c r="C5" t="s">
        <v>78</v>
      </c>
      <c r="D5" t="s">
        <v>79</v>
      </c>
      <c r="E5" t="s">
        <v>80</v>
      </c>
      <c r="F5" t="s">
        <v>58</v>
      </c>
      <c r="G5">
        <v>1</v>
      </c>
      <c r="H5" t="s">
        <v>89</v>
      </c>
      <c r="I5" t="s">
        <v>82</v>
      </c>
      <c r="J5" t="s">
        <v>90</v>
      </c>
      <c r="K5">
        <v>1750</v>
      </c>
      <c r="L5">
        <v>1175</v>
      </c>
      <c r="M5">
        <v>15941</v>
      </c>
      <c r="N5">
        <v>73.569999999999993</v>
      </c>
      <c r="O5">
        <v>4716.45</v>
      </c>
      <c r="P5" t="s">
        <v>62</v>
      </c>
      <c r="Q5" t="s">
        <v>84</v>
      </c>
      <c r="R5" t="s">
        <v>85</v>
      </c>
      <c r="S5">
        <v>3</v>
      </c>
      <c r="T5" t="s">
        <v>65</v>
      </c>
      <c r="V5" t="s">
        <v>75</v>
      </c>
      <c r="W5">
        <v>0</v>
      </c>
      <c r="X5">
        <v>0.87714999999999999</v>
      </c>
      <c r="Y5" t="s">
        <v>91</v>
      </c>
      <c r="Z5">
        <v>0.12285</v>
      </c>
      <c r="AA5">
        <v>1</v>
      </c>
      <c r="AB5">
        <v>0.5</v>
      </c>
      <c r="AC5">
        <v>2.4569767685005131</v>
      </c>
      <c r="AD5">
        <v>0.25</v>
      </c>
      <c r="AE5">
        <v>1</v>
      </c>
      <c r="AF5">
        <v>0</v>
      </c>
      <c r="AG5">
        <v>1</v>
      </c>
      <c r="AH5">
        <v>1</v>
      </c>
      <c r="AI5">
        <v>0</v>
      </c>
      <c r="AJ5">
        <v>0</v>
      </c>
      <c r="AK5">
        <v>1</v>
      </c>
      <c r="AL5">
        <v>0.4</v>
      </c>
      <c r="AM5">
        <v>0.6</v>
      </c>
      <c r="AN5">
        <v>0.75</v>
      </c>
      <c r="AO5">
        <v>0</v>
      </c>
      <c r="AP5">
        <v>1</v>
      </c>
      <c r="AQ5">
        <v>0.57999999999999996</v>
      </c>
      <c r="AR5">
        <v>0.75</v>
      </c>
      <c r="AS5">
        <v>1</v>
      </c>
      <c r="AT5">
        <v>0</v>
      </c>
      <c r="AU5">
        <v>0.21875</v>
      </c>
      <c r="AV5">
        <v>0</v>
      </c>
      <c r="AW5">
        <v>0</v>
      </c>
      <c r="AX5">
        <v>0</v>
      </c>
      <c r="AY5">
        <v>0</v>
      </c>
      <c r="AZ5">
        <v>0</v>
      </c>
      <c r="BA5">
        <v>0.1</v>
      </c>
      <c r="BB5">
        <v>5.1999999999999998E-2</v>
      </c>
      <c r="BC5" s="8">
        <v>1.45075</v>
      </c>
    </row>
    <row r="6" spans="1:55" x14ac:dyDescent="0.25">
      <c r="A6" s="1">
        <v>7</v>
      </c>
      <c r="B6" t="s">
        <v>77</v>
      </c>
      <c r="C6" t="s">
        <v>78</v>
      </c>
      <c r="D6" t="s">
        <v>79</v>
      </c>
      <c r="E6" t="s">
        <v>80</v>
      </c>
      <c r="F6" t="s">
        <v>58</v>
      </c>
      <c r="G6">
        <v>2</v>
      </c>
      <c r="H6" t="s">
        <v>99</v>
      </c>
      <c r="I6" t="s">
        <v>100</v>
      </c>
      <c r="J6" t="s">
        <v>83</v>
      </c>
      <c r="K6">
        <v>1750</v>
      </c>
      <c r="L6">
        <v>532.6</v>
      </c>
      <c r="M6">
        <v>3055</v>
      </c>
      <c r="N6">
        <v>76.430000000000007</v>
      </c>
      <c r="O6">
        <v>2894.93</v>
      </c>
      <c r="P6" t="s">
        <v>101</v>
      </c>
      <c r="Q6" t="s">
        <v>102</v>
      </c>
      <c r="R6" t="s">
        <v>85</v>
      </c>
      <c r="S6">
        <v>3</v>
      </c>
      <c r="T6" t="s">
        <v>65</v>
      </c>
      <c r="V6" t="s">
        <v>75</v>
      </c>
      <c r="W6">
        <v>0</v>
      </c>
      <c r="X6">
        <v>0.79525000000000001</v>
      </c>
      <c r="Y6" t="s">
        <v>103</v>
      </c>
      <c r="Z6">
        <v>0.20474999999999999</v>
      </c>
      <c r="AA6">
        <v>1</v>
      </c>
      <c r="AB6">
        <v>0</v>
      </c>
      <c r="AC6">
        <v>17.43371522094926</v>
      </c>
      <c r="AD6">
        <v>0.25</v>
      </c>
      <c r="AE6">
        <v>1</v>
      </c>
      <c r="AF6">
        <v>0</v>
      </c>
      <c r="AG6">
        <v>1</v>
      </c>
      <c r="AH6">
        <v>1</v>
      </c>
      <c r="AI6">
        <v>1</v>
      </c>
      <c r="AJ6">
        <v>0</v>
      </c>
      <c r="AK6">
        <v>0.5</v>
      </c>
      <c r="AL6">
        <v>0.60000000000000009</v>
      </c>
      <c r="AM6">
        <v>0.49</v>
      </c>
      <c r="AN6">
        <v>0.75</v>
      </c>
      <c r="AO6">
        <v>0</v>
      </c>
      <c r="AP6">
        <v>1</v>
      </c>
      <c r="AQ6">
        <v>0.57999999999999996</v>
      </c>
      <c r="AR6">
        <v>1</v>
      </c>
      <c r="AS6">
        <v>0.75</v>
      </c>
      <c r="AT6">
        <v>0</v>
      </c>
      <c r="AU6">
        <v>0.21875</v>
      </c>
      <c r="AV6">
        <v>0</v>
      </c>
      <c r="AW6">
        <v>0</v>
      </c>
      <c r="AX6">
        <v>0</v>
      </c>
      <c r="AY6">
        <v>0</v>
      </c>
      <c r="AZ6">
        <v>0</v>
      </c>
      <c r="BA6">
        <v>0.4</v>
      </c>
      <c r="BB6">
        <v>0.20799999999999999</v>
      </c>
      <c r="BC6" s="8">
        <v>1.49675</v>
      </c>
    </row>
    <row r="7" spans="1:55" x14ac:dyDescent="0.25">
      <c r="A7" s="1">
        <v>3</v>
      </c>
      <c r="B7" t="s">
        <v>77</v>
      </c>
      <c r="C7" t="s">
        <v>78</v>
      </c>
      <c r="D7" t="s">
        <v>79</v>
      </c>
      <c r="E7" t="s">
        <v>80</v>
      </c>
      <c r="F7" t="s">
        <v>58</v>
      </c>
      <c r="G7">
        <v>1</v>
      </c>
      <c r="H7" t="s">
        <v>87</v>
      </c>
      <c r="I7" t="s">
        <v>82</v>
      </c>
      <c r="J7" t="s">
        <v>61</v>
      </c>
      <c r="K7">
        <v>1750</v>
      </c>
      <c r="L7">
        <v>825.4</v>
      </c>
      <c r="M7">
        <v>15941</v>
      </c>
      <c r="N7">
        <v>73.569999999999993</v>
      </c>
      <c r="O7">
        <v>5603.7</v>
      </c>
      <c r="P7" t="s">
        <v>62</v>
      </c>
      <c r="Q7" t="s">
        <v>84</v>
      </c>
      <c r="R7" t="s">
        <v>85</v>
      </c>
      <c r="S7">
        <v>3</v>
      </c>
      <c r="T7" t="s">
        <v>65</v>
      </c>
      <c r="V7" t="s">
        <v>75</v>
      </c>
      <c r="W7">
        <v>0</v>
      </c>
      <c r="X7">
        <v>0.87714999999999999</v>
      </c>
      <c r="Y7" t="s">
        <v>88</v>
      </c>
      <c r="Z7">
        <v>0.12285</v>
      </c>
      <c r="AA7">
        <v>1</v>
      </c>
      <c r="AB7">
        <v>0.5</v>
      </c>
      <c r="AC7">
        <v>2.5889216485791349</v>
      </c>
      <c r="AD7">
        <v>0.25</v>
      </c>
      <c r="AE7">
        <v>1</v>
      </c>
      <c r="AF7">
        <v>0</v>
      </c>
      <c r="AG7">
        <v>1</v>
      </c>
      <c r="AH7">
        <v>1</v>
      </c>
      <c r="AI7">
        <v>0</v>
      </c>
      <c r="AJ7">
        <v>0</v>
      </c>
      <c r="AK7">
        <v>1</v>
      </c>
      <c r="AL7">
        <v>0.4</v>
      </c>
      <c r="AM7">
        <v>0.6</v>
      </c>
      <c r="AN7">
        <v>0.75</v>
      </c>
      <c r="AO7">
        <v>0</v>
      </c>
      <c r="AP7">
        <v>1</v>
      </c>
      <c r="AQ7">
        <v>0.57999999999999996</v>
      </c>
      <c r="AR7">
        <v>0.75</v>
      </c>
      <c r="AS7">
        <v>1</v>
      </c>
      <c r="AT7">
        <v>0</v>
      </c>
      <c r="AU7">
        <v>0.21875</v>
      </c>
      <c r="AV7">
        <v>0</v>
      </c>
      <c r="AW7">
        <v>0</v>
      </c>
      <c r="AX7">
        <v>0</v>
      </c>
      <c r="AY7">
        <v>0</v>
      </c>
      <c r="AZ7">
        <v>0</v>
      </c>
      <c r="BA7">
        <v>0.4</v>
      </c>
      <c r="BB7">
        <v>0.20799999999999999</v>
      </c>
      <c r="BC7" s="8">
        <v>1.6067499999999999</v>
      </c>
    </row>
    <row r="8" spans="1:55" x14ac:dyDescent="0.25">
      <c r="A8" s="1">
        <v>19</v>
      </c>
      <c r="B8" t="s">
        <v>179</v>
      </c>
      <c r="C8" t="s">
        <v>180</v>
      </c>
      <c r="D8" t="s">
        <v>181</v>
      </c>
      <c r="E8" t="s">
        <v>80</v>
      </c>
      <c r="F8" t="s">
        <v>58</v>
      </c>
      <c r="G8">
        <v>1</v>
      </c>
      <c r="H8" t="s">
        <v>182</v>
      </c>
      <c r="I8" t="s">
        <v>183</v>
      </c>
      <c r="J8" t="s">
        <v>83</v>
      </c>
      <c r="K8">
        <v>1755</v>
      </c>
      <c r="L8">
        <v>426.7</v>
      </c>
      <c r="M8">
        <v>1800</v>
      </c>
      <c r="N8">
        <v>233.4</v>
      </c>
      <c r="O8">
        <v>5603.7</v>
      </c>
      <c r="P8" t="s">
        <v>62</v>
      </c>
      <c r="Q8" t="s">
        <v>84</v>
      </c>
      <c r="R8" t="s">
        <v>74</v>
      </c>
      <c r="S8">
        <v>0</v>
      </c>
      <c r="T8" t="s">
        <v>65</v>
      </c>
      <c r="V8" t="s">
        <v>75</v>
      </c>
      <c r="W8">
        <v>0</v>
      </c>
      <c r="X8">
        <v>0.87714999999999999</v>
      </c>
      <c r="Y8" t="s">
        <v>184</v>
      </c>
      <c r="Z8">
        <v>0.12285</v>
      </c>
      <c r="AA8">
        <v>1</v>
      </c>
      <c r="AB8">
        <v>0.5</v>
      </c>
      <c r="AC8">
        <v>23.705555555555559</v>
      </c>
      <c r="AD8">
        <v>0.5</v>
      </c>
      <c r="AE8">
        <v>1</v>
      </c>
      <c r="AF8">
        <v>0</v>
      </c>
      <c r="AG8">
        <v>1</v>
      </c>
      <c r="AH8">
        <v>1</v>
      </c>
      <c r="AI8">
        <v>0</v>
      </c>
      <c r="AJ8">
        <v>0</v>
      </c>
      <c r="AK8">
        <v>1</v>
      </c>
      <c r="AL8">
        <v>0.4</v>
      </c>
      <c r="AM8">
        <v>0.62</v>
      </c>
      <c r="AN8">
        <v>1</v>
      </c>
      <c r="AO8">
        <v>0</v>
      </c>
      <c r="AP8">
        <v>1</v>
      </c>
      <c r="AQ8">
        <v>0.71</v>
      </c>
      <c r="AR8">
        <v>0.75</v>
      </c>
      <c r="AS8">
        <v>0.5</v>
      </c>
      <c r="AT8">
        <v>0</v>
      </c>
      <c r="AU8">
        <v>0.15625</v>
      </c>
      <c r="AV8">
        <v>1</v>
      </c>
      <c r="AW8">
        <v>93</v>
      </c>
      <c r="AX8">
        <v>10</v>
      </c>
      <c r="AY8">
        <v>0</v>
      </c>
      <c r="AZ8">
        <v>0</v>
      </c>
      <c r="BA8">
        <v>0.4</v>
      </c>
      <c r="BB8">
        <v>0.26800000000000002</v>
      </c>
      <c r="BC8" s="8">
        <v>1.7542500000000001</v>
      </c>
    </row>
    <row r="9" spans="1:55" x14ac:dyDescent="0.25">
      <c r="A9" s="1">
        <v>18</v>
      </c>
      <c r="B9" t="s">
        <v>171</v>
      </c>
      <c r="C9" t="s">
        <v>172</v>
      </c>
      <c r="D9" t="s">
        <v>173</v>
      </c>
      <c r="E9" t="s">
        <v>57</v>
      </c>
      <c r="F9" t="s">
        <v>58</v>
      </c>
      <c r="G9">
        <v>1</v>
      </c>
      <c r="H9" t="s">
        <v>174</v>
      </c>
      <c r="I9" t="s">
        <v>175</v>
      </c>
      <c r="J9" t="s">
        <v>176</v>
      </c>
      <c r="K9">
        <v>1910</v>
      </c>
      <c r="L9">
        <v>2534.3000000000002</v>
      </c>
      <c r="M9">
        <v>12869</v>
      </c>
      <c r="N9">
        <v>116.29</v>
      </c>
      <c r="O9">
        <v>3964.71</v>
      </c>
      <c r="P9" t="s">
        <v>62</v>
      </c>
      <c r="Q9" t="s">
        <v>177</v>
      </c>
      <c r="R9" t="s">
        <v>74</v>
      </c>
      <c r="S9">
        <v>0</v>
      </c>
      <c r="T9" t="s">
        <v>65</v>
      </c>
      <c r="V9" t="s">
        <v>75</v>
      </c>
      <c r="W9">
        <v>0</v>
      </c>
      <c r="X9">
        <v>0.87714999999999999</v>
      </c>
      <c r="Y9" t="s">
        <v>178</v>
      </c>
      <c r="Z9">
        <v>0.12285</v>
      </c>
      <c r="AA9">
        <v>1</v>
      </c>
      <c r="AB9">
        <v>0.5</v>
      </c>
      <c r="AC9">
        <v>4.9232652109721036</v>
      </c>
      <c r="AD9">
        <v>0.25</v>
      </c>
      <c r="AE9">
        <v>1</v>
      </c>
      <c r="AF9">
        <v>0</v>
      </c>
      <c r="AG9">
        <v>1</v>
      </c>
      <c r="AH9">
        <v>1</v>
      </c>
      <c r="AI9">
        <v>0</v>
      </c>
      <c r="AJ9">
        <v>0</v>
      </c>
      <c r="AK9">
        <v>1</v>
      </c>
      <c r="AL9">
        <v>0.4</v>
      </c>
      <c r="AM9">
        <v>0.6</v>
      </c>
      <c r="AN9">
        <v>1</v>
      </c>
      <c r="AO9">
        <v>0</v>
      </c>
      <c r="AP9">
        <v>1</v>
      </c>
      <c r="AQ9">
        <v>0.71</v>
      </c>
      <c r="AR9">
        <v>1</v>
      </c>
      <c r="AS9">
        <v>0.75</v>
      </c>
      <c r="AT9">
        <v>0</v>
      </c>
      <c r="AU9">
        <v>0.21875</v>
      </c>
      <c r="AV9">
        <v>1</v>
      </c>
      <c r="AW9">
        <v>37</v>
      </c>
      <c r="AX9">
        <v>5</v>
      </c>
      <c r="AY9">
        <v>0</v>
      </c>
      <c r="AZ9">
        <v>0</v>
      </c>
      <c r="BA9">
        <v>0.4</v>
      </c>
      <c r="BB9">
        <v>0.26800000000000002</v>
      </c>
      <c r="BC9" s="8">
        <v>1.7967500000000001</v>
      </c>
    </row>
    <row r="10" spans="1:55" x14ac:dyDescent="0.25">
      <c r="A10" s="1">
        <v>20</v>
      </c>
      <c r="B10" t="s">
        <v>185</v>
      </c>
      <c r="C10" t="s">
        <v>186</v>
      </c>
      <c r="D10" t="s">
        <v>187</v>
      </c>
      <c r="E10" t="s">
        <v>80</v>
      </c>
      <c r="F10" t="s">
        <v>58</v>
      </c>
      <c r="G10">
        <v>1</v>
      </c>
      <c r="H10" t="s">
        <v>188</v>
      </c>
      <c r="I10" t="s">
        <v>189</v>
      </c>
      <c r="J10" t="s">
        <v>61</v>
      </c>
      <c r="K10">
        <v>1738</v>
      </c>
      <c r="L10">
        <v>551.29999999999995</v>
      </c>
      <c r="M10">
        <v>2124</v>
      </c>
      <c r="N10">
        <v>104.05</v>
      </c>
      <c r="O10">
        <v>8270.5</v>
      </c>
      <c r="P10" t="s">
        <v>62</v>
      </c>
      <c r="Q10" t="s">
        <v>190</v>
      </c>
      <c r="R10" t="s">
        <v>191</v>
      </c>
      <c r="S10">
        <v>2</v>
      </c>
      <c r="T10" t="s">
        <v>65</v>
      </c>
      <c r="V10" t="s">
        <v>192</v>
      </c>
      <c r="W10">
        <v>0</v>
      </c>
      <c r="X10">
        <v>0.79525000000000001</v>
      </c>
      <c r="Y10" t="s">
        <v>193</v>
      </c>
      <c r="Z10">
        <v>0.20474999999999999</v>
      </c>
      <c r="AA10">
        <v>0.5</v>
      </c>
      <c r="AB10">
        <v>0.5</v>
      </c>
      <c r="AC10">
        <v>12.97787193973635</v>
      </c>
      <c r="AD10">
        <v>0.25</v>
      </c>
      <c r="AE10">
        <v>1</v>
      </c>
      <c r="AF10">
        <v>0</v>
      </c>
      <c r="AG10">
        <v>1</v>
      </c>
      <c r="AH10">
        <v>1</v>
      </c>
      <c r="AI10">
        <v>1</v>
      </c>
      <c r="AJ10">
        <v>0</v>
      </c>
      <c r="AK10">
        <v>1</v>
      </c>
      <c r="AL10">
        <v>0.60000000000000009</v>
      </c>
      <c r="AM10">
        <v>0.59</v>
      </c>
      <c r="AN10">
        <v>0.75</v>
      </c>
      <c r="AO10">
        <v>0</v>
      </c>
      <c r="AP10">
        <v>1</v>
      </c>
      <c r="AQ10">
        <v>0.57999999999999996</v>
      </c>
      <c r="AR10">
        <v>0.25</v>
      </c>
      <c r="AS10">
        <v>0.75</v>
      </c>
      <c r="AT10">
        <v>0</v>
      </c>
      <c r="AU10">
        <v>0.125</v>
      </c>
      <c r="AV10">
        <v>1</v>
      </c>
      <c r="AW10">
        <v>111</v>
      </c>
      <c r="AX10">
        <v>10</v>
      </c>
      <c r="AY10">
        <v>7</v>
      </c>
      <c r="AZ10">
        <v>1</v>
      </c>
      <c r="BA10">
        <v>0.4</v>
      </c>
      <c r="BB10">
        <v>0.68799999999999994</v>
      </c>
      <c r="BC10" s="8">
        <v>1.9830000000000001</v>
      </c>
    </row>
    <row r="11" spans="1:55" x14ac:dyDescent="0.25">
      <c r="A11" s="1">
        <v>10</v>
      </c>
      <c r="B11" t="s">
        <v>119</v>
      </c>
      <c r="C11" t="s">
        <v>120</v>
      </c>
      <c r="D11" t="s">
        <v>121</v>
      </c>
      <c r="E11" t="s">
        <v>80</v>
      </c>
      <c r="F11" t="s">
        <v>58</v>
      </c>
      <c r="G11">
        <v>1</v>
      </c>
      <c r="H11" t="s">
        <v>122</v>
      </c>
      <c r="I11">
        <v>0</v>
      </c>
      <c r="J11" t="s">
        <v>61</v>
      </c>
      <c r="K11">
        <v>1750</v>
      </c>
      <c r="L11">
        <v>884.8</v>
      </c>
      <c r="M11">
        <v>1</v>
      </c>
      <c r="N11">
        <v>1</v>
      </c>
      <c r="O11">
        <v>4244.24</v>
      </c>
      <c r="P11" t="s">
        <v>62</v>
      </c>
      <c r="Q11">
        <v>0</v>
      </c>
      <c r="R11" t="s">
        <v>123</v>
      </c>
      <c r="S11">
        <v>2</v>
      </c>
      <c r="T11" t="s">
        <v>65</v>
      </c>
      <c r="V11" t="s">
        <v>75</v>
      </c>
      <c r="W11">
        <v>0</v>
      </c>
      <c r="X11">
        <v>0.87714999999999999</v>
      </c>
      <c r="Y11" t="s">
        <v>124</v>
      </c>
      <c r="Z11">
        <v>0.12285</v>
      </c>
      <c r="AA11">
        <v>1</v>
      </c>
      <c r="AB11">
        <v>0.5</v>
      </c>
      <c r="AC11">
        <v>100</v>
      </c>
      <c r="AD11">
        <v>0</v>
      </c>
      <c r="AE11">
        <v>1</v>
      </c>
      <c r="AF11">
        <v>0</v>
      </c>
      <c r="AG11">
        <v>1</v>
      </c>
      <c r="AH11">
        <v>1</v>
      </c>
      <c r="AI11">
        <v>0</v>
      </c>
      <c r="AJ11">
        <v>0</v>
      </c>
      <c r="AK11">
        <v>1</v>
      </c>
      <c r="AL11">
        <v>0.4</v>
      </c>
      <c r="AM11">
        <v>0.59</v>
      </c>
      <c r="AN11">
        <v>0.75</v>
      </c>
      <c r="AO11">
        <v>0</v>
      </c>
      <c r="AP11">
        <v>1</v>
      </c>
      <c r="AQ11">
        <v>0.57999999999999996</v>
      </c>
      <c r="AR11">
        <v>1</v>
      </c>
      <c r="AS11">
        <v>0.5</v>
      </c>
      <c r="AT11">
        <v>0</v>
      </c>
      <c r="AU11">
        <v>0.1875</v>
      </c>
      <c r="AV11">
        <v>1</v>
      </c>
      <c r="AW11">
        <v>110</v>
      </c>
      <c r="AX11">
        <v>11</v>
      </c>
      <c r="AY11">
        <v>9</v>
      </c>
      <c r="AZ11">
        <v>1</v>
      </c>
      <c r="BA11">
        <v>0.4</v>
      </c>
      <c r="BB11">
        <v>0.68799999999999994</v>
      </c>
      <c r="BC11" s="8">
        <v>2.0455000000000001</v>
      </c>
    </row>
    <row r="12" spans="1:55" x14ac:dyDescent="0.25">
      <c r="A12" s="1">
        <v>8</v>
      </c>
      <c r="B12" t="s">
        <v>104</v>
      </c>
      <c r="C12" t="s">
        <v>105</v>
      </c>
      <c r="D12" t="s">
        <v>106</v>
      </c>
      <c r="E12" t="s">
        <v>80</v>
      </c>
      <c r="F12" t="s">
        <v>58</v>
      </c>
      <c r="G12">
        <v>1</v>
      </c>
      <c r="H12" t="s">
        <v>107</v>
      </c>
      <c r="I12" t="s">
        <v>108</v>
      </c>
      <c r="J12" t="s">
        <v>61</v>
      </c>
      <c r="K12">
        <v>1745</v>
      </c>
      <c r="L12">
        <v>385.1</v>
      </c>
      <c r="M12">
        <v>2450</v>
      </c>
      <c r="N12">
        <v>164.46</v>
      </c>
      <c r="O12">
        <v>5603.7</v>
      </c>
      <c r="P12" t="s">
        <v>62</v>
      </c>
      <c r="Q12" t="s">
        <v>109</v>
      </c>
      <c r="R12" t="s">
        <v>110</v>
      </c>
      <c r="S12">
        <v>3</v>
      </c>
      <c r="T12" t="s">
        <v>65</v>
      </c>
      <c r="V12" t="s">
        <v>75</v>
      </c>
      <c r="W12">
        <v>0</v>
      </c>
      <c r="X12">
        <v>0.87714999999999999</v>
      </c>
      <c r="Y12" t="s">
        <v>111</v>
      </c>
      <c r="Z12">
        <v>0.12285</v>
      </c>
      <c r="AA12">
        <v>1</v>
      </c>
      <c r="AB12">
        <v>0.5</v>
      </c>
      <c r="AC12">
        <v>7.8591836734693894</v>
      </c>
      <c r="AD12">
        <v>0.25</v>
      </c>
      <c r="AE12">
        <v>1</v>
      </c>
      <c r="AF12">
        <v>0</v>
      </c>
      <c r="AG12">
        <v>1</v>
      </c>
      <c r="AH12">
        <v>1</v>
      </c>
      <c r="AI12">
        <v>0</v>
      </c>
      <c r="AJ12">
        <v>0</v>
      </c>
      <c r="AK12">
        <v>1</v>
      </c>
      <c r="AL12">
        <v>0.4</v>
      </c>
      <c r="AM12">
        <v>0.6</v>
      </c>
      <c r="AN12">
        <v>0.75</v>
      </c>
      <c r="AO12">
        <v>0</v>
      </c>
      <c r="AP12">
        <v>1</v>
      </c>
      <c r="AQ12">
        <v>0.57999999999999996</v>
      </c>
      <c r="AR12">
        <v>0.75</v>
      </c>
      <c r="AS12">
        <v>0.75</v>
      </c>
      <c r="AT12">
        <v>0</v>
      </c>
      <c r="AU12">
        <v>0.1875</v>
      </c>
      <c r="AV12">
        <v>1</v>
      </c>
      <c r="AW12">
        <v>108</v>
      </c>
      <c r="AX12">
        <v>12</v>
      </c>
      <c r="AY12">
        <v>8</v>
      </c>
      <c r="AZ12">
        <v>1</v>
      </c>
      <c r="BA12">
        <v>0.4</v>
      </c>
      <c r="BB12">
        <v>0.68799999999999994</v>
      </c>
      <c r="BC12" s="8">
        <v>2.0554999999999999</v>
      </c>
    </row>
    <row r="13" spans="1:55" x14ac:dyDescent="0.25">
      <c r="A13" s="1">
        <v>11</v>
      </c>
      <c r="B13" t="s">
        <v>125</v>
      </c>
      <c r="C13" t="s">
        <v>126</v>
      </c>
      <c r="D13" t="s">
        <v>127</v>
      </c>
      <c r="E13" t="s">
        <v>57</v>
      </c>
      <c r="F13" t="s">
        <v>58</v>
      </c>
      <c r="G13">
        <v>1</v>
      </c>
      <c r="H13" t="s">
        <v>128</v>
      </c>
      <c r="I13" t="s">
        <v>129</v>
      </c>
      <c r="J13" t="s">
        <v>83</v>
      </c>
      <c r="K13">
        <v>1850</v>
      </c>
      <c r="L13">
        <v>131.19999999999999</v>
      </c>
      <c r="M13">
        <v>407</v>
      </c>
      <c r="N13">
        <v>446.35</v>
      </c>
      <c r="O13">
        <v>5833.16</v>
      </c>
      <c r="P13" t="s">
        <v>62</v>
      </c>
      <c r="Q13" t="s">
        <v>130</v>
      </c>
      <c r="R13" t="s">
        <v>74</v>
      </c>
      <c r="S13">
        <v>0</v>
      </c>
      <c r="T13" t="s">
        <v>65</v>
      </c>
      <c r="V13" t="s">
        <v>75</v>
      </c>
      <c r="W13">
        <v>0</v>
      </c>
      <c r="X13">
        <v>0.87714999999999999</v>
      </c>
      <c r="Y13" t="s">
        <v>131</v>
      </c>
      <c r="Z13">
        <v>0.12285</v>
      </c>
      <c r="AA13">
        <v>1</v>
      </c>
      <c r="AB13">
        <v>0.5</v>
      </c>
      <c r="AC13">
        <v>32.235872235872229</v>
      </c>
      <c r="AD13">
        <v>0.5</v>
      </c>
      <c r="AE13">
        <v>1</v>
      </c>
      <c r="AF13">
        <v>0</v>
      </c>
      <c r="AG13">
        <v>1</v>
      </c>
      <c r="AH13">
        <v>1</v>
      </c>
      <c r="AI13">
        <v>0</v>
      </c>
      <c r="AJ13">
        <v>0</v>
      </c>
      <c r="AK13">
        <v>1</v>
      </c>
      <c r="AL13">
        <v>0.4</v>
      </c>
      <c r="AM13">
        <v>0.62</v>
      </c>
      <c r="AN13">
        <v>1</v>
      </c>
      <c r="AO13">
        <v>0</v>
      </c>
      <c r="AP13">
        <v>1</v>
      </c>
      <c r="AQ13">
        <v>0.71</v>
      </c>
      <c r="AR13">
        <v>0.5</v>
      </c>
      <c r="AS13">
        <v>0.25</v>
      </c>
      <c r="AT13">
        <v>0</v>
      </c>
      <c r="AU13">
        <v>9.375E-2</v>
      </c>
      <c r="AV13">
        <v>1</v>
      </c>
      <c r="AW13">
        <v>106</v>
      </c>
      <c r="AX13">
        <v>9</v>
      </c>
      <c r="AY13">
        <v>6</v>
      </c>
      <c r="AZ13">
        <v>1</v>
      </c>
      <c r="BA13">
        <v>0.4</v>
      </c>
      <c r="BB13">
        <v>0.68799999999999994</v>
      </c>
      <c r="BC13" s="8">
        <v>2.1117499999999998</v>
      </c>
    </row>
    <row r="14" spans="1:55" x14ac:dyDescent="0.25">
      <c r="A14" s="1">
        <v>17</v>
      </c>
      <c r="B14" t="s">
        <v>125</v>
      </c>
      <c r="C14" t="s">
        <v>126</v>
      </c>
      <c r="D14" t="s">
        <v>127</v>
      </c>
      <c r="E14" t="s">
        <v>57</v>
      </c>
      <c r="F14" t="s">
        <v>166</v>
      </c>
      <c r="G14">
        <v>1</v>
      </c>
      <c r="H14" t="s">
        <v>167</v>
      </c>
      <c r="I14" t="s">
        <v>168</v>
      </c>
      <c r="J14" t="s">
        <v>61</v>
      </c>
      <c r="K14">
        <v>1850</v>
      </c>
      <c r="L14">
        <v>67.099999999999994</v>
      </c>
      <c r="M14">
        <v>469</v>
      </c>
      <c r="N14">
        <v>836.79</v>
      </c>
      <c r="O14">
        <v>6169.85</v>
      </c>
      <c r="P14" t="s">
        <v>144</v>
      </c>
      <c r="Q14" t="s">
        <v>169</v>
      </c>
      <c r="R14" t="s">
        <v>74</v>
      </c>
      <c r="S14">
        <v>0</v>
      </c>
      <c r="T14" t="s">
        <v>65</v>
      </c>
      <c r="V14" t="s">
        <v>75</v>
      </c>
      <c r="W14">
        <v>0</v>
      </c>
      <c r="X14">
        <v>0.87714999999999999</v>
      </c>
      <c r="Y14" t="s">
        <v>170</v>
      </c>
      <c r="Z14">
        <v>0.12285</v>
      </c>
      <c r="AA14">
        <v>1</v>
      </c>
      <c r="AB14">
        <v>1</v>
      </c>
      <c r="AC14">
        <v>7.1535181236673768</v>
      </c>
      <c r="AD14">
        <v>0.25</v>
      </c>
      <c r="AE14">
        <v>1</v>
      </c>
      <c r="AF14">
        <v>0</v>
      </c>
      <c r="AG14">
        <v>1</v>
      </c>
      <c r="AH14">
        <v>1</v>
      </c>
      <c r="AI14">
        <v>0</v>
      </c>
      <c r="AJ14">
        <v>0</v>
      </c>
      <c r="AK14">
        <v>1</v>
      </c>
      <c r="AL14">
        <v>0.4</v>
      </c>
      <c r="AM14">
        <v>0.65</v>
      </c>
      <c r="AN14">
        <v>1</v>
      </c>
      <c r="AO14">
        <v>0</v>
      </c>
      <c r="AP14">
        <v>1</v>
      </c>
      <c r="AQ14">
        <v>0.71</v>
      </c>
      <c r="AR14">
        <v>0.5</v>
      </c>
      <c r="AS14">
        <v>0.25</v>
      </c>
      <c r="AT14">
        <v>0</v>
      </c>
      <c r="AU14">
        <v>9.375E-2</v>
      </c>
      <c r="AV14">
        <v>1</v>
      </c>
      <c r="AW14">
        <v>106</v>
      </c>
      <c r="AX14">
        <v>9</v>
      </c>
      <c r="AY14">
        <v>6</v>
      </c>
      <c r="AZ14">
        <v>1</v>
      </c>
      <c r="BA14">
        <v>0.4</v>
      </c>
      <c r="BB14">
        <v>0.68799999999999994</v>
      </c>
      <c r="BC14" s="8">
        <v>2.14175</v>
      </c>
    </row>
    <row r="15" spans="1:55" x14ac:dyDescent="0.25">
      <c r="A15" s="1">
        <v>12</v>
      </c>
      <c r="B15" t="s">
        <v>132</v>
      </c>
      <c r="C15" t="s">
        <v>133</v>
      </c>
      <c r="D15" t="s">
        <v>134</v>
      </c>
      <c r="E15" t="s">
        <v>57</v>
      </c>
      <c r="F15" t="s">
        <v>58</v>
      </c>
      <c r="G15">
        <v>1</v>
      </c>
      <c r="H15" t="s">
        <v>135</v>
      </c>
      <c r="I15" t="s">
        <v>136</v>
      </c>
      <c r="J15" t="s">
        <v>61</v>
      </c>
      <c r="K15">
        <v>1750</v>
      </c>
      <c r="L15">
        <v>276.8</v>
      </c>
      <c r="M15">
        <v>488</v>
      </c>
      <c r="N15">
        <v>836.79</v>
      </c>
      <c r="O15">
        <v>6654.82</v>
      </c>
      <c r="P15" t="s">
        <v>62</v>
      </c>
      <c r="Q15" t="s">
        <v>137</v>
      </c>
      <c r="R15" t="s">
        <v>74</v>
      </c>
      <c r="S15">
        <v>0</v>
      </c>
      <c r="T15" t="s">
        <v>65</v>
      </c>
      <c r="V15" t="s">
        <v>75</v>
      </c>
      <c r="W15">
        <v>0</v>
      </c>
      <c r="X15">
        <v>0.79525000000000001</v>
      </c>
      <c r="Y15" t="s">
        <v>138</v>
      </c>
      <c r="Z15">
        <v>0.20474999999999999</v>
      </c>
      <c r="AA15">
        <v>1</v>
      </c>
      <c r="AB15">
        <v>0.5</v>
      </c>
      <c r="AC15">
        <v>28.360655737704921</v>
      </c>
      <c r="AD15">
        <v>0.5</v>
      </c>
      <c r="AE15">
        <v>1</v>
      </c>
      <c r="AF15">
        <v>0</v>
      </c>
      <c r="AG15">
        <v>1</v>
      </c>
      <c r="AH15">
        <v>1</v>
      </c>
      <c r="AI15">
        <v>1</v>
      </c>
      <c r="AJ15">
        <v>0</v>
      </c>
      <c r="AK15">
        <v>1</v>
      </c>
      <c r="AL15">
        <v>0.60000000000000009</v>
      </c>
      <c r="AM15">
        <v>0.67</v>
      </c>
      <c r="AN15">
        <v>1</v>
      </c>
      <c r="AO15">
        <v>0</v>
      </c>
      <c r="AP15">
        <v>1</v>
      </c>
      <c r="AQ15">
        <v>0.71</v>
      </c>
      <c r="AR15">
        <v>0.5</v>
      </c>
      <c r="AS15">
        <v>0.25</v>
      </c>
      <c r="AT15">
        <v>0</v>
      </c>
      <c r="AU15">
        <v>9.375E-2</v>
      </c>
      <c r="AV15">
        <v>1</v>
      </c>
      <c r="AW15">
        <v>101</v>
      </c>
      <c r="AX15">
        <v>10</v>
      </c>
      <c r="AY15">
        <v>2</v>
      </c>
      <c r="AZ15">
        <v>1</v>
      </c>
      <c r="BA15">
        <v>0.4</v>
      </c>
      <c r="BB15">
        <v>0.68799999999999994</v>
      </c>
      <c r="BC15" s="8">
        <v>2.1617500000000001</v>
      </c>
    </row>
    <row r="16" spans="1:55" x14ac:dyDescent="0.25">
      <c r="A16" s="1">
        <v>14</v>
      </c>
      <c r="B16" t="s">
        <v>147</v>
      </c>
      <c r="C16" t="s">
        <v>148</v>
      </c>
      <c r="D16" t="s">
        <v>149</v>
      </c>
      <c r="E16" t="s">
        <v>57</v>
      </c>
      <c r="F16" t="s">
        <v>58</v>
      </c>
      <c r="G16">
        <v>1</v>
      </c>
      <c r="H16" t="s">
        <v>150</v>
      </c>
      <c r="I16" t="s">
        <v>151</v>
      </c>
      <c r="J16" t="s">
        <v>83</v>
      </c>
      <c r="K16">
        <v>1850</v>
      </c>
      <c r="L16">
        <v>181.1</v>
      </c>
      <c r="M16">
        <v>464</v>
      </c>
      <c r="N16">
        <v>382.64</v>
      </c>
      <c r="O16">
        <v>10254.5</v>
      </c>
      <c r="P16" t="s">
        <v>62</v>
      </c>
      <c r="Q16" t="s">
        <v>152</v>
      </c>
      <c r="R16" t="s">
        <v>74</v>
      </c>
      <c r="S16">
        <v>0</v>
      </c>
      <c r="T16" t="s">
        <v>65</v>
      </c>
      <c r="V16" t="s">
        <v>75</v>
      </c>
      <c r="W16">
        <v>0</v>
      </c>
      <c r="X16">
        <v>0.72839285714285718</v>
      </c>
      <c r="Y16" t="s">
        <v>153</v>
      </c>
      <c r="Z16">
        <v>0.27160714285714282</v>
      </c>
      <c r="AA16">
        <v>1</v>
      </c>
      <c r="AB16">
        <v>0.5</v>
      </c>
      <c r="AC16">
        <v>39.030172413793103</v>
      </c>
      <c r="AD16">
        <v>0.5</v>
      </c>
      <c r="AE16">
        <v>1</v>
      </c>
      <c r="AF16">
        <v>0</v>
      </c>
      <c r="AG16">
        <v>1</v>
      </c>
      <c r="AH16">
        <v>1</v>
      </c>
      <c r="AI16">
        <v>1</v>
      </c>
      <c r="AJ16">
        <v>0</v>
      </c>
      <c r="AK16">
        <v>1</v>
      </c>
      <c r="AL16">
        <v>0.60000000000000009</v>
      </c>
      <c r="AM16">
        <v>0.68</v>
      </c>
      <c r="AN16">
        <v>1</v>
      </c>
      <c r="AO16">
        <v>0</v>
      </c>
      <c r="AP16">
        <v>1</v>
      </c>
      <c r="AQ16">
        <v>0.71</v>
      </c>
      <c r="AR16">
        <v>0.25</v>
      </c>
      <c r="AS16">
        <v>0.5</v>
      </c>
      <c r="AT16">
        <v>0</v>
      </c>
      <c r="AU16">
        <v>9.375E-2</v>
      </c>
      <c r="AV16">
        <v>1</v>
      </c>
      <c r="AW16">
        <v>105</v>
      </c>
      <c r="AX16">
        <v>10</v>
      </c>
      <c r="AY16">
        <v>7</v>
      </c>
      <c r="AZ16">
        <v>1</v>
      </c>
      <c r="BA16">
        <v>0.4</v>
      </c>
      <c r="BB16">
        <v>0.68799999999999994</v>
      </c>
      <c r="BC16" s="8">
        <v>2.1717499999999998</v>
      </c>
    </row>
    <row r="17" spans="1:57" x14ac:dyDescent="0.25">
      <c r="A17" s="1">
        <v>16</v>
      </c>
      <c r="B17" t="s">
        <v>160</v>
      </c>
      <c r="C17" t="s">
        <v>161</v>
      </c>
      <c r="D17" t="s">
        <v>162</v>
      </c>
      <c r="E17" t="s">
        <v>57</v>
      </c>
      <c r="F17" t="s">
        <v>58</v>
      </c>
      <c r="G17">
        <v>1</v>
      </c>
      <c r="H17" t="s">
        <v>163</v>
      </c>
      <c r="I17" t="s">
        <v>164</v>
      </c>
      <c r="J17" t="s">
        <v>83</v>
      </c>
      <c r="K17">
        <v>1850</v>
      </c>
      <c r="L17">
        <v>141.19999999999999</v>
      </c>
      <c r="M17">
        <v>400</v>
      </c>
      <c r="N17">
        <v>836.79</v>
      </c>
      <c r="O17">
        <v>4312.33</v>
      </c>
      <c r="P17" t="s">
        <v>62</v>
      </c>
      <c r="Q17" t="s">
        <v>117</v>
      </c>
      <c r="R17" t="s">
        <v>74</v>
      </c>
      <c r="S17">
        <v>0</v>
      </c>
      <c r="T17" t="s">
        <v>65</v>
      </c>
      <c r="V17" t="s">
        <v>75</v>
      </c>
      <c r="W17">
        <v>0</v>
      </c>
      <c r="X17">
        <v>0.87714999999999999</v>
      </c>
      <c r="Y17" t="s">
        <v>165</v>
      </c>
      <c r="Z17">
        <v>0.12285</v>
      </c>
      <c r="AA17">
        <v>1</v>
      </c>
      <c r="AB17">
        <v>0.5</v>
      </c>
      <c r="AC17">
        <v>35.299999999999997</v>
      </c>
      <c r="AD17">
        <v>0.5</v>
      </c>
      <c r="AE17">
        <v>1</v>
      </c>
      <c r="AF17">
        <v>0</v>
      </c>
      <c r="AG17">
        <v>1</v>
      </c>
      <c r="AH17">
        <v>1</v>
      </c>
      <c r="AI17">
        <v>0</v>
      </c>
      <c r="AJ17">
        <v>0</v>
      </c>
      <c r="AK17">
        <v>1</v>
      </c>
      <c r="AL17">
        <v>0.4</v>
      </c>
      <c r="AM17">
        <v>0.62</v>
      </c>
      <c r="AN17">
        <v>1</v>
      </c>
      <c r="AO17">
        <v>0</v>
      </c>
      <c r="AP17">
        <v>1</v>
      </c>
      <c r="AQ17">
        <v>0.71</v>
      </c>
      <c r="AR17">
        <v>1</v>
      </c>
      <c r="AS17">
        <v>0.25</v>
      </c>
      <c r="AT17">
        <v>0</v>
      </c>
      <c r="AU17">
        <v>0.15625</v>
      </c>
      <c r="AV17">
        <v>1</v>
      </c>
      <c r="AW17">
        <v>107</v>
      </c>
      <c r="AX17">
        <v>10</v>
      </c>
      <c r="AY17">
        <v>8</v>
      </c>
      <c r="AZ17">
        <v>1</v>
      </c>
      <c r="BA17">
        <v>0.4</v>
      </c>
      <c r="BB17">
        <v>0.68799999999999994</v>
      </c>
      <c r="BC17" s="8">
        <v>2.1742499999999998</v>
      </c>
    </row>
    <row r="18" spans="1:57" x14ac:dyDescent="0.25">
      <c r="A18" s="1">
        <v>9</v>
      </c>
      <c r="B18" t="s">
        <v>112</v>
      </c>
      <c r="C18" t="s">
        <v>113</v>
      </c>
      <c r="D18" t="s">
        <v>114</v>
      </c>
      <c r="E18" t="s">
        <v>57</v>
      </c>
      <c r="F18" t="s">
        <v>58</v>
      </c>
      <c r="G18">
        <v>1</v>
      </c>
      <c r="H18" t="s">
        <v>115</v>
      </c>
      <c r="I18" t="s">
        <v>116</v>
      </c>
      <c r="J18" t="s">
        <v>61</v>
      </c>
      <c r="K18">
        <v>1850</v>
      </c>
      <c r="L18">
        <v>396</v>
      </c>
      <c r="M18">
        <v>653</v>
      </c>
      <c r="N18">
        <v>382.64</v>
      </c>
      <c r="O18">
        <v>3992.89</v>
      </c>
      <c r="P18" t="s">
        <v>62</v>
      </c>
      <c r="Q18" t="s">
        <v>117</v>
      </c>
      <c r="R18" t="s">
        <v>74</v>
      </c>
      <c r="S18">
        <v>0</v>
      </c>
      <c r="T18" t="s">
        <v>65</v>
      </c>
      <c r="V18" t="s">
        <v>75</v>
      </c>
      <c r="W18">
        <v>0</v>
      </c>
      <c r="X18">
        <v>0.87714999999999999</v>
      </c>
      <c r="Y18" t="s">
        <v>118</v>
      </c>
      <c r="Z18">
        <v>0.12285</v>
      </c>
      <c r="AA18">
        <v>1</v>
      </c>
      <c r="AB18">
        <v>0.5</v>
      </c>
      <c r="AC18">
        <v>30.32159264931088</v>
      </c>
      <c r="AD18">
        <v>0.5</v>
      </c>
      <c r="AE18">
        <v>1</v>
      </c>
      <c r="AF18">
        <v>0</v>
      </c>
      <c r="AG18">
        <v>1</v>
      </c>
      <c r="AH18">
        <v>1</v>
      </c>
      <c r="AI18">
        <v>0</v>
      </c>
      <c r="AJ18">
        <v>0</v>
      </c>
      <c r="AK18">
        <v>1</v>
      </c>
      <c r="AL18">
        <v>0.4</v>
      </c>
      <c r="AM18">
        <v>0.62</v>
      </c>
      <c r="AN18">
        <v>1</v>
      </c>
      <c r="AO18">
        <v>0</v>
      </c>
      <c r="AP18">
        <v>1</v>
      </c>
      <c r="AQ18">
        <v>0.71</v>
      </c>
      <c r="AR18">
        <v>1</v>
      </c>
      <c r="AS18">
        <v>0.5</v>
      </c>
      <c r="AT18">
        <v>0</v>
      </c>
      <c r="AU18">
        <v>0.1875</v>
      </c>
      <c r="AV18">
        <v>1</v>
      </c>
      <c r="AW18">
        <v>113</v>
      </c>
      <c r="AX18">
        <v>11</v>
      </c>
      <c r="AY18">
        <v>9</v>
      </c>
      <c r="AZ18">
        <v>1</v>
      </c>
      <c r="BA18">
        <v>0.4</v>
      </c>
      <c r="BB18">
        <v>0.68799999999999994</v>
      </c>
      <c r="BC18" s="8">
        <v>2.2054999999999998</v>
      </c>
    </row>
    <row r="19" spans="1:57" x14ac:dyDescent="0.25">
      <c r="A19" s="1">
        <v>1</v>
      </c>
      <c r="B19" t="s">
        <v>68</v>
      </c>
      <c r="C19" t="s">
        <v>69</v>
      </c>
      <c r="D19" t="s">
        <v>70</v>
      </c>
      <c r="E19" t="s">
        <v>57</v>
      </c>
      <c r="F19" t="s">
        <v>58</v>
      </c>
      <c r="G19">
        <v>1</v>
      </c>
      <c r="H19" t="s">
        <v>71</v>
      </c>
      <c r="I19" t="s">
        <v>72</v>
      </c>
      <c r="J19" t="s">
        <v>61</v>
      </c>
      <c r="K19">
        <v>1850</v>
      </c>
      <c r="L19">
        <v>165.2</v>
      </c>
      <c r="M19">
        <v>1705</v>
      </c>
      <c r="N19">
        <v>308.32</v>
      </c>
      <c r="O19">
        <v>12096.6</v>
      </c>
      <c r="P19" t="s">
        <v>62</v>
      </c>
      <c r="Q19" t="s">
        <v>73</v>
      </c>
      <c r="R19" t="s">
        <v>74</v>
      </c>
      <c r="S19">
        <v>0</v>
      </c>
      <c r="T19" t="s">
        <v>65</v>
      </c>
      <c r="V19" t="s">
        <v>75</v>
      </c>
      <c r="W19">
        <v>0</v>
      </c>
      <c r="X19">
        <v>0.65539075630252097</v>
      </c>
      <c r="Y19" t="s">
        <v>76</v>
      </c>
      <c r="Z19">
        <v>0.34460924369747897</v>
      </c>
      <c r="AA19">
        <v>1</v>
      </c>
      <c r="AB19">
        <v>0.5</v>
      </c>
      <c r="AC19">
        <v>4.8445747800586503</v>
      </c>
      <c r="AD19">
        <v>0.25</v>
      </c>
      <c r="AE19">
        <v>1</v>
      </c>
      <c r="AF19">
        <v>1</v>
      </c>
      <c r="AG19">
        <v>1</v>
      </c>
      <c r="AH19">
        <v>1</v>
      </c>
      <c r="AI19">
        <v>1</v>
      </c>
      <c r="AJ19">
        <v>1</v>
      </c>
      <c r="AK19">
        <v>1</v>
      </c>
      <c r="AL19">
        <v>1</v>
      </c>
      <c r="AM19">
        <v>0.75</v>
      </c>
      <c r="AN19">
        <v>1</v>
      </c>
      <c r="AO19">
        <v>0</v>
      </c>
      <c r="AP19">
        <v>1</v>
      </c>
      <c r="AQ19">
        <v>0.71</v>
      </c>
      <c r="AR19">
        <v>0.25</v>
      </c>
      <c r="AS19">
        <v>0.5</v>
      </c>
      <c r="AT19">
        <v>0</v>
      </c>
      <c r="AU19">
        <v>9.375E-2</v>
      </c>
      <c r="AV19">
        <v>1</v>
      </c>
      <c r="AW19">
        <v>119</v>
      </c>
      <c r="AX19">
        <v>11</v>
      </c>
      <c r="AY19">
        <v>7</v>
      </c>
      <c r="AZ19">
        <v>1</v>
      </c>
      <c r="BA19">
        <v>0.4</v>
      </c>
      <c r="BB19">
        <v>0.68799999999999994</v>
      </c>
      <c r="BC19" s="8">
        <v>2.2417500000000001</v>
      </c>
    </row>
    <row r="20" spans="1:57" x14ac:dyDescent="0.25">
      <c r="A20" s="1">
        <v>0</v>
      </c>
      <c r="B20" t="s">
        <v>54</v>
      </c>
      <c r="C20" t="s">
        <v>55</v>
      </c>
      <c r="D20" t="s">
        <v>56</v>
      </c>
      <c r="E20" t="s">
        <v>57</v>
      </c>
      <c r="F20" t="s">
        <v>58</v>
      </c>
      <c r="G20">
        <v>1</v>
      </c>
      <c r="H20" t="s">
        <v>59</v>
      </c>
      <c r="I20" t="s">
        <v>60</v>
      </c>
      <c r="J20" t="s">
        <v>61</v>
      </c>
      <c r="K20">
        <v>1850</v>
      </c>
      <c r="L20">
        <v>441.7</v>
      </c>
      <c r="M20">
        <v>336</v>
      </c>
      <c r="N20">
        <v>446.35</v>
      </c>
      <c r="O20">
        <v>11226.81</v>
      </c>
      <c r="P20" t="s">
        <v>62</v>
      </c>
      <c r="Q20" t="s">
        <v>63</v>
      </c>
      <c r="R20" t="s">
        <v>64</v>
      </c>
      <c r="S20">
        <v>2</v>
      </c>
      <c r="T20" t="s">
        <v>65</v>
      </c>
      <c r="V20" t="s">
        <v>66</v>
      </c>
      <c r="W20">
        <v>0</v>
      </c>
      <c r="X20">
        <v>0.68263750000000001</v>
      </c>
      <c r="Y20" t="s">
        <v>67</v>
      </c>
      <c r="Z20">
        <v>0.31736249999999999</v>
      </c>
      <c r="AA20">
        <v>0</v>
      </c>
      <c r="AB20">
        <v>0.5</v>
      </c>
      <c r="AC20">
        <v>65.729166666666657</v>
      </c>
      <c r="AD20">
        <v>0.5</v>
      </c>
      <c r="AE20">
        <v>1</v>
      </c>
      <c r="AF20">
        <v>1</v>
      </c>
      <c r="AG20">
        <v>1</v>
      </c>
      <c r="AH20">
        <v>1</v>
      </c>
      <c r="AI20">
        <v>1</v>
      </c>
      <c r="AJ20">
        <v>1</v>
      </c>
      <c r="AK20">
        <v>1</v>
      </c>
      <c r="AL20">
        <v>1</v>
      </c>
      <c r="AM20">
        <v>0.62</v>
      </c>
      <c r="AN20">
        <v>0.75</v>
      </c>
      <c r="AO20">
        <v>0</v>
      </c>
      <c r="AP20">
        <v>1</v>
      </c>
      <c r="AQ20">
        <v>0.57999999999999996</v>
      </c>
      <c r="AR20">
        <v>0.25</v>
      </c>
      <c r="AS20">
        <v>0.25</v>
      </c>
      <c r="AT20">
        <v>0.5</v>
      </c>
      <c r="AU20">
        <v>0.4375</v>
      </c>
      <c r="AV20">
        <v>1</v>
      </c>
      <c r="AW20">
        <v>111</v>
      </c>
      <c r="AX20">
        <v>10</v>
      </c>
      <c r="AY20">
        <v>7</v>
      </c>
      <c r="AZ20">
        <v>1</v>
      </c>
      <c r="BA20">
        <v>0.4</v>
      </c>
      <c r="BB20">
        <v>0.68799999999999994</v>
      </c>
      <c r="BC20" s="8">
        <v>2.3254999999999999</v>
      </c>
    </row>
    <row r="21" spans="1:57" x14ac:dyDescent="0.25">
      <c r="A21" s="1">
        <v>13</v>
      </c>
      <c r="B21" t="s">
        <v>54</v>
      </c>
      <c r="C21" t="s">
        <v>139</v>
      </c>
      <c r="D21" t="s">
        <v>140</v>
      </c>
      <c r="E21" t="s">
        <v>57</v>
      </c>
      <c r="F21" t="s">
        <v>141</v>
      </c>
      <c r="G21">
        <v>1</v>
      </c>
      <c r="H21" t="s">
        <v>142</v>
      </c>
      <c r="I21" t="s">
        <v>143</v>
      </c>
      <c r="J21" t="s">
        <v>61</v>
      </c>
      <c r="K21">
        <v>1850</v>
      </c>
      <c r="L21">
        <v>388.1</v>
      </c>
      <c r="M21">
        <v>616</v>
      </c>
      <c r="N21">
        <v>171.01</v>
      </c>
      <c r="O21">
        <v>3041.85</v>
      </c>
      <c r="P21" t="s">
        <v>144</v>
      </c>
      <c r="Q21" t="s">
        <v>145</v>
      </c>
      <c r="R21" t="s">
        <v>74</v>
      </c>
      <c r="S21">
        <v>0</v>
      </c>
      <c r="T21" t="s">
        <v>65</v>
      </c>
      <c r="V21" t="s">
        <v>66</v>
      </c>
      <c r="W21">
        <v>0</v>
      </c>
      <c r="X21">
        <v>0.87714999999999999</v>
      </c>
      <c r="Y21" t="s">
        <v>146</v>
      </c>
      <c r="Z21">
        <v>0.12285</v>
      </c>
      <c r="AA21">
        <v>0</v>
      </c>
      <c r="AB21">
        <v>1</v>
      </c>
      <c r="AC21">
        <v>31.501623376623382</v>
      </c>
      <c r="AD21">
        <v>0.5</v>
      </c>
      <c r="AE21">
        <v>1</v>
      </c>
      <c r="AF21">
        <v>0</v>
      </c>
      <c r="AG21">
        <v>1</v>
      </c>
      <c r="AH21">
        <v>1</v>
      </c>
      <c r="AI21">
        <v>0</v>
      </c>
      <c r="AJ21">
        <v>0</v>
      </c>
      <c r="AK21">
        <v>1</v>
      </c>
      <c r="AL21">
        <v>0.4</v>
      </c>
      <c r="AM21">
        <v>0.54</v>
      </c>
      <c r="AN21">
        <v>1</v>
      </c>
      <c r="AO21">
        <v>0</v>
      </c>
      <c r="AP21">
        <v>1</v>
      </c>
      <c r="AQ21">
        <v>0.71</v>
      </c>
      <c r="AR21">
        <v>1</v>
      </c>
      <c r="AS21">
        <v>0.5</v>
      </c>
      <c r="AT21">
        <v>0.5</v>
      </c>
      <c r="AU21">
        <v>0.5625</v>
      </c>
      <c r="AV21">
        <v>1</v>
      </c>
      <c r="AW21">
        <v>105</v>
      </c>
      <c r="AX21">
        <v>10</v>
      </c>
      <c r="AY21">
        <v>7</v>
      </c>
      <c r="AZ21">
        <v>1</v>
      </c>
      <c r="BA21">
        <v>0.4</v>
      </c>
      <c r="BB21">
        <v>0.68799999999999994</v>
      </c>
      <c r="BC21" s="8">
        <v>2.5005000000000002</v>
      </c>
    </row>
    <row r="22" spans="1:57" x14ac:dyDescent="0.25">
      <c r="A22" s="2">
        <v>15</v>
      </c>
      <c r="B22" s="3" t="s">
        <v>68</v>
      </c>
      <c r="C22" s="3" t="s">
        <v>154</v>
      </c>
      <c r="D22" s="3" t="s">
        <v>155</v>
      </c>
      <c r="E22" s="3" t="s">
        <v>57</v>
      </c>
      <c r="F22" s="3" t="s">
        <v>141</v>
      </c>
      <c r="G22" s="3">
        <v>1</v>
      </c>
      <c r="H22" s="3" t="s">
        <v>156</v>
      </c>
      <c r="I22" s="3" t="s">
        <v>157</v>
      </c>
      <c r="J22" s="3" t="s">
        <v>61</v>
      </c>
      <c r="K22" s="3">
        <v>1850</v>
      </c>
      <c r="L22" s="3">
        <v>179.5</v>
      </c>
      <c r="M22" s="3">
        <v>1282</v>
      </c>
      <c r="N22" s="3">
        <v>153.69999999999999</v>
      </c>
      <c r="O22" s="3">
        <v>4745.29</v>
      </c>
      <c r="P22" s="3" t="s">
        <v>144</v>
      </c>
      <c r="Q22" s="3" t="s">
        <v>158</v>
      </c>
      <c r="R22" s="3" t="s">
        <v>74</v>
      </c>
      <c r="S22" s="3">
        <v>0</v>
      </c>
      <c r="T22" s="3" t="s">
        <v>65</v>
      </c>
      <c r="U22" s="3"/>
      <c r="V22" s="3" t="s">
        <v>66</v>
      </c>
      <c r="W22" s="3">
        <v>0</v>
      </c>
      <c r="X22" s="3">
        <v>0.80835400000000002</v>
      </c>
      <c r="Y22" s="3" t="s">
        <v>159</v>
      </c>
      <c r="Z22" s="3">
        <v>0.19164600000000001</v>
      </c>
      <c r="AA22" s="3">
        <v>0</v>
      </c>
      <c r="AB22" s="3">
        <v>1</v>
      </c>
      <c r="AC22" s="3">
        <v>7.0007800312012476</v>
      </c>
      <c r="AD22" s="3">
        <v>0.25</v>
      </c>
      <c r="AE22" s="3">
        <v>1</v>
      </c>
      <c r="AF22" s="3">
        <v>0</v>
      </c>
      <c r="AG22" s="3">
        <v>1</v>
      </c>
      <c r="AH22" s="3">
        <v>1</v>
      </c>
      <c r="AI22" s="3">
        <v>0</v>
      </c>
      <c r="AJ22" s="3">
        <v>0</v>
      </c>
      <c r="AK22" s="3">
        <v>1</v>
      </c>
      <c r="AL22" s="3">
        <v>0.4</v>
      </c>
      <c r="AM22" s="3">
        <v>0.54</v>
      </c>
      <c r="AN22" s="3">
        <v>1</v>
      </c>
      <c r="AO22" s="3">
        <v>0</v>
      </c>
      <c r="AP22" s="3">
        <v>1</v>
      </c>
      <c r="AQ22" s="3">
        <v>0.71</v>
      </c>
      <c r="AR22" s="3">
        <v>0.75</v>
      </c>
      <c r="AS22" s="3">
        <v>0.75</v>
      </c>
      <c r="AT22" s="3">
        <v>0.5</v>
      </c>
      <c r="AU22" s="3">
        <v>0.5625</v>
      </c>
      <c r="AV22" s="3">
        <v>1</v>
      </c>
      <c r="AW22" s="3">
        <v>112</v>
      </c>
      <c r="AX22" s="3">
        <v>10</v>
      </c>
      <c r="AY22" s="3">
        <v>7</v>
      </c>
      <c r="AZ22" s="3">
        <v>1</v>
      </c>
      <c r="BA22" s="3">
        <v>0.4</v>
      </c>
      <c r="BB22" s="3">
        <v>0.68799999999999994</v>
      </c>
      <c r="BC22" s="9">
        <v>2.5005000000000002</v>
      </c>
    </row>
    <row r="25" spans="1:57" x14ac:dyDescent="0.25">
      <c r="BB25" t="s">
        <v>194</v>
      </c>
      <c r="BC25" s="8">
        <f>HARMEAN(BC2:BC22)</f>
        <v>1.8631847133540476</v>
      </c>
      <c r="BD25" s="8">
        <f>BC25-1.23</f>
        <v>0.63318471335404758</v>
      </c>
      <c r="BE25" s="8">
        <f>BC25-2.5</f>
        <v>-0.63681528664595244</v>
      </c>
    </row>
    <row r="26" spans="1:57" x14ac:dyDescent="0.25">
      <c r="BB26" t="s">
        <v>195</v>
      </c>
      <c r="BC26" s="8">
        <f>MEDIAN(BC2:BC22)</f>
        <v>2.0554999999999999</v>
      </c>
      <c r="BD26" s="8">
        <f>BC26-1.23</f>
        <v>0.8254999999999999</v>
      </c>
      <c r="BE26" s="8">
        <f>BC26-2.5</f>
        <v>-0.44450000000000012</v>
      </c>
    </row>
    <row r="27" spans="1:57" x14ac:dyDescent="0.25">
      <c r="BB27" t="s">
        <v>196</v>
      </c>
      <c r="BC27" s="8">
        <f>BC22-BC2</f>
        <v>1.2722500000000001</v>
      </c>
      <c r="BD27">
        <f>BC27/4*100</f>
        <v>31.806250000000002</v>
      </c>
    </row>
    <row r="28" spans="1:57" x14ac:dyDescent="0.25">
      <c r="BC28" s="8">
        <f>_xlfn.VAR.S(BC2:BC22)</f>
        <v>0.14313637708333146</v>
      </c>
    </row>
  </sheetData>
  <autoFilter ref="A1:BC1" xr:uid="{00000000-0001-0000-0000-000000000000}">
    <sortState xmlns:xlrd2="http://schemas.microsoft.com/office/spreadsheetml/2017/richdata2" ref="A2:BC22">
      <sortCondition ref="BC1"/>
    </sortState>
  </autoFilter>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Никита</cp:lastModifiedBy>
  <dcterms:created xsi:type="dcterms:W3CDTF">2025-04-14T21:20:07Z</dcterms:created>
  <dcterms:modified xsi:type="dcterms:W3CDTF">2025-04-15T23:00:19Z</dcterms:modified>
</cp:coreProperties>
</file>