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E72" i="1"/>
  <c r="E71"/>
  <c r="E70"/>
  <c r="E82"/>
  <c r="E68"/>
  <c r="E67"/>
  <c r="E66"/>
  <c r="C60"/>
  <c r="B41"/>
  <c r="D36"/>
  <c r="D37" s="1"/>
  <c r="D38" s="1"/>
  <c r="D39" s="1"/>
  <c r="D40" s="1"/>
  <c r="D35"/>
  <c r="B29"/>
  <c r="B26"/>
  <c r="B27"/>
  <c r="B25"/>
  <c r="D8"/>
  <c r="C14"/>
  <c r="D14"/>
  <c r="D9"/>
  <c r="D10"/>
  <c r="D11"/>
  <c r="D12"/>
  <c r="D13"/>
  <c r="C9"/>
  <c r="C10"/>
  <c r="C11"/>
  <c r="C12"/>
  <c r="C13"/>
  <c r="C8"/>
</calcChain>
</file>

<file path=xl/sharedStrings.xml><?xml version="1.0" encoding="utf-8"?>
<sst xmlns="http://schemas.openxmlformats.org/spreadsheetml/2006/main" count="83" uniqueCount="77">
  <si>
    <t>tribhuvan university</t>
  </si>
  <si>
    <t>11424/20</t>
  </si>
  <si>
    <t xml:space="preserve">1) Let, X =No. of defective </t>
  </si>
  <si>
    <t xml:space="preserve">N = </t>
  </si>
  <si>
    <t xml:space="preserve">p = </t>
  </si>
  <si>
    <t>calculation table for Expected frequencies</t>
  </si>
  <si>
    <t xml:space="preserve">x=r </t>
  </si>
  <si>
    <t>p(x-r)</t>
  </si>
  <si>
    <t>Exp. Freq</t>
  </si>
  <si>
    <t xml:space="preserve">n= </t>
  </si>
  <si>
    <t>p(x-r) =</t>
  </si>
  <si>
    <t>Exp.freq.=</t>
  </si>
  <si>
    <t xml:space="preserve"> =BINOMDIST(B8,E$4,C$5,0)</t>
  </si>
  <si>
    <t xml:space="preserve"> =C$4*C8</t>
  </si>
  <si>
    <t xml:space="preserve">2) </t>
  </si>
  <si>
    <t>here,we have\</t>
  </si>
  <si>
    <t>sample size(n)=</t>
  </si>
  <si>
    <t>`</t>
  </si>
  <si>
    <t>sample mean(x*)=</t>
  </si>
  <si>
    <t>Sample S.D.(s)=</t>
  </si>
  <si>
    <r>
      <t>pop. Mean(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)=</t>
    </r>
  </si>
  <si>
    <t>here we set up Hypothesis as</t>
  </si>
  <si>
    <t>population mean is 67.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</si>
  <si>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: µ = 67 i.e. </t>
    </r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</si>
  <si>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: µ </t>
    </r>
    <r>
      <rPr>
        <sz val="11"/>
        <color theme="1"/>
        <rFont val="Calibri"/>
        <family val="2"/>
      </rPr>
      <t>≠</t>
    </r>
    <r>
      <rPr>
        <sz val="11"/>
        <color theme="1"/>
        <rFont val="Calibri"/>
        <family val="2"/>
        <scheme val="minor"/>
      </rPr>
      <t xml:space="preserve"> 67 i.e. </t>
    </r>
  </si>
  <si>
    <t>population mean is other than 67.</t>
  </si>
  <si>
    <t>for test statistic</t>
  </si>
  <si>
    <t xml:space="preserve">S.E(x*) = </t>
  </si>
  <si>
    <t xml:space="preserve"> =D19/SQRT(D17)</t>
  </si>
  <si>
    <r>
      <t>Alpha (</t>
    </r>
    <r>
      <rPr>
        <sz val="11"/>
        <color theme="1"/>
        <rFont val="Calibri"/>
        <family val="2"/>
      </rPr>
      <t>α)</t>
    </r>
  </si>
  <si>
    <t xml:space="preserve">Z.tab = </t>
  </si>
  <si>
    <t xml:space="preserve"> =(D18-D20)/B25</t>
  </si>
  <si>
    <t xml:space="preserve"> =ABS(B26)</t>
  </si>
  <si>
    <t xml:space="preserve"> =NORMSINV(1-B28/2)</t>
  </si>
  <si>
    <t>for two tailed</t>
  </si>
  <si>
    <t xml:space="preserve">Zcal = </t>
  </si>
  <si>
    <t>Decision:- Since,Zcal &gt; Ztab. We reject H0 and accept H1 with the conclusion that population is other than 67.</t>
  </si>
  <si>
    <t>3) calculation table for less than ogive</t>
  </si>
  <si>
    <t>M.I.</t>
  </si>
  <si>
    <t>f</t>
  </si>
  <si>
    <t>u.l</t>
  </si>
  <si>
    <t>c.f</t>
  </si>
  <si>
    <t>0-75</t>
  </si>
  <si>
    <t>75-150</t>
  </si>
  <si>
    <t>150-225</t>
  </si>
  <si>
    <t>225-300</t>
  </si>
  <si>
    <t>300-375</t>
  </si>
  <si>
    <t>375-450</t>
  </si>
  <si>
    <t>450-525</t>
  </si>
  <si>
    <t>for median</t>
  </si>
  <si>
    <t xml:space="preserve">position of median = </t>
  </si>
  <si>
    <t xml:space="preserve"> =B41/2</t>
  </si>
  <si>
    <t>From graph , Median =</t>
  </si>
  <si>
    <t>150 approx</t>
  </si>
  <si>
    <t>4) here, we have</t>
  </si>
  <si>
    <t>price A</t>
  </si>
  <si>
    <t>price B</t>
  </si>
  <si>
    <t>for A</t>
  </si>
  <si>
    <t xml:space="preserve">value </t>
  </si>
  <si>
    <t>formula</t>
  </si>
  <si>
    <t xml:space="preserve">mean= </t>
  </si>
  <si>
    <t xml:space="preserve">S.D= </t>
  </si>
  <si>
    <t xml:space="preserve">C.V= </t>
  </si>
  <si>
    <t xml:space="preserve">  =AVERAGE(B65:B74)</t>
  </si>
  <si>
    <t xml:space="preserve"> =STDEV(B65:B74)</t>
  </si>
  <si>
    <t xml:space="preserve"> =E67/E66*100</t>
  </si>
  <si>
    <t>For B</t>
  </si>
  <si>
    <t>here wehave</t>
  </si>
  <si>
    <t>Age</t>
  </si>
  <si>
    <t>Weight</t>
  </si>
  <si>
    <t>Now, correlation coefficientr</t>
  </si>
  <si>
    <t xml:space="preserve">r= </t>
  </si>
  <si>
    <t xml:space="preserve"> =CORREL(B78:B87,C78:C87)</t>
  </si>
  <si>
    <t>There exist high positive correlation.</t>
  </si>
  <si>
    <t xml:space="preserve"> =AVERAGE(C65:C74)</t>
  </si>
  <si>
    <t xml:space="preserve"> =STDEV(C65:C74)</t>
  </si>
  <si>
    <t xml:space="preserve"> =E71/E70*100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</si>
</sst>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858254560285228"/>
          <c:y val="4.5409093090218858E-2"/>
          <c:w val="0.82693110729579855"/>
          <c:h val="0.76026534147208547"/>
        </c:manualLayout>
      </c:layout>
      <c:lineChart>
        <c:grouping val="standard"/>
        <c:ser>
          <c:idx val="1"/>
          <c:order val="0"/>
          <c:marker>
            <c:symbol val="none"/>
          </c:marker>
          <c:cat>
            <c:numLit>
              <c:formatCode>General</c:formatCode>
              <c:ptCount val="7"/>
              <c:pt idx="0">
                <c:v>75</c:v>
              </c:pt>
              <c:pt idx="1">
                <c:v>150</c:v>
              </c:pt>
              <c:pt idx="2">
                <c:v>225</c:v>
              </c:pt>
              <c:pt idx="3">
                <c:v>300</c:v>
              </c:pt>
              <c:pt idx="4">
                <c:v>376</c:v>
              </c:pt>
              <c:pt idx="5">
                <c:v>450</c:v>
              </c:pt>
              <c:pt idx="6">
                <c:v>525</c:v>
              </c:pt>
            </c:numLit>
          </c:cat>
          <c:val>
            <c:numRef>
              <c:f>Sheet1!$D$34:$D$40</c:f>
              <c:numCache>
                <c:formatCode>General</c:formatCode>
                <c:ptCount val="7"/>
                <c:pt idx="0">
                  <c:v>50</c:v>
                </c:pt>
                <c:pt idx="1">
                  <c:v>220</c:v>
                </c:pt>
                <c:pt idx="2">
                  <c:v>420</c:v>
                </c:pt>
                <c:pt idx="3">
                  <c:v>480</c:v>
                </c:pt>
                <c:pt idx="4">
                  <c:v>530</c:v>
                </c:pt>
                <c:pt idx="5">
                  <c:v>570</c:v>
                </c:pt>
                <c:pt idx="6">
                  <c:v>600</c:v>
                </c:pt>
              </c:numCache>
            </c:numRef>
          </c:val>
        </c:ser>
        <c:marker val="1"/>
        <c:axId val="60997632"/>
        <c:axId val="60999168"/>
      </c:lineChart>
      <c:catAx>
        <c:axId val="60997632"/>
        <c:scaling>
          <c:orientation val="minMax"/>
        </c:scaling>
        <c:axPos val="b"/>
        <c:numFmt formatCode="General" sourceLinked="1"/>
        <c:tickLblPos val="nextTo"/>
        <c:crossAx val="60999168"/>
        <c:crosses val="autoZero"/>
        <c:auto val="1"/>
        <c:lblAlgn val="ctr"/>
        <c:lblOffset val="100"/>
      </c:catAx>
      <c:valAx>
        <c:axId val="60999168"/>
        <c:scaling>
          <c:orientation val="minMax"/>
        </c:scaling>
        <c:axPos val="l"/>
        <c:majorGridlines/>
        <c:numFmt formatCode="General" sourceLinked="1"/>
        <c:tickLblPos val="nextTo"/>
        <c:crossAx val="60997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1418533209664582"/>
          <c:y val="0.90597623423873164"/>
          <c:w val="0.1668214521365157"/>
          <c:h val="8.4598425196850388E-2"/>
        </c:manualLayout>
      </c:layout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228599</xdr:colOff>
      <xdr:row>41</xdr:row>
      <xdr:rowOff>171450</xdr:rowOff>
    </xdr:from>
    <xdr:to>
      <xdr:col>9</xdr:col>
      <xdr:colOff>476250</xdr:colOff>
      <xdr:row>56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0.11699</cdr:x>
      <cdr:y>0.47719</cdr:y>
    </cdr:from>
    <cdr:to>
      <cdr:x>0.33983</cdr:x>
      <cdr:y>0.47778</cdr:y>
    </cdr:to>
    <cdr:sp macro="" textlink="">
      <cdr:nvSpPr>
        <cdr:cNvPr id="3" name="Straight Arrow Connector 2"/>
        <cdr:cNvSpPr/>
      </cdr:nvSpPr>
      <cdr:spPr>
        <a:xfrm xmlns:a="http://schemas.openxmlformats.org/drawingml/2006/main">
          <a:off x="400050" y="1295400"/>
          <a:ext cx="762000" cy="158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3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0.34517</cdr:x>
      <cdr:y>0.47749</cdr:y>
    </cdr:from>
    <cdr:to>
      <cdr:x>0.34564</cdr:x>
      <cdr:y>0.80731</cdr:y>
    </cdr:to>
    <cdr:sp macro="" textlink="">
      <cdr:nvSpPr>
        <cdr:cNvPr id="5" name="Straight Arrow Connector 4"/>
        <cdr:cNvSpPr/>
      </cdr:nvSpPr>
      <cdr:spPr>
        <a:xfrm xmlns:a="http://schemas.openxmlformats.org/drawingml/2006/main" rot="5400000">
          <a:off x="1180306" y="1296194"/>
          <a:ext cx="1588" cy="8953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3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7"/>
  <sheetViews>
    <sheetView tabSelected="1" topLeftCell="A61" workbookViewId="0">
      <selection activeCell="J75" sqref="J74:J75"/>
    </sheetView>
  </sheetViews>
  <sheetFormatPr defaultRowHeight="15"/>
  <sheetData>
    <row r="1" spans="1:12">
      <c r="E1" t="s">
        <v>0</v>
      </c>
      <c r="L1" t="s">
        <v>1</v>
      </c>
    </row>
    <row r="2" spans="1:12">
      <c r="E2">
        <v>2018</v>
      </c>
    </row>
    <row r="3" spans="1:12">
      <c r="B3" t="s">
        <v>2</v>
      </c>
    </row>
    <row r="4" spans="1:12">
      <c r="B4" t="s">
        <v>3</v>
      </c>
      <c r="C4">
        <v>100</v>
      </c>
      <c r="D4" t="s">
        <v>9</v>
      </c>
      <c r="E4">
        <v>5</v>
      </c>
    </row>
    <row r="5" spans="1:12">
      <c r="B5" t="s">
        <v>4</v>
      </c>
      <c r="C5">
        <v>0.5</v>
      </c>
    </row>
    <row r="6" spans="1:12">
      <c r="B6" t="s">
        <v>5</v>
      </c>
    </row>
    <row r="7" spans="1:12">
      <c r="B7" t="s">
        <v>6</v>
      </c>
      <c r="C7" t="s">
        <v>7</v>
      </c>
      <c r="D7" t="s">
        <v>8</v>
      </c>
    </row>
    <row r="8" spans="1:12">
      <c r="B8">
        <v>0</v>
      </c>
      <c r="C8" s="2">
        <f>BINOMDIST(B8,E$4,C$5,0)</f>
        <v>3.125E-2</v>
      </c>
      <c r="D8" s="3">
        <f>C$4*C8</f>
        <v>3.125</v>
      </c>
      <c r="E8" t="s">
        <v>10</v>
      </c>
      <c r="F8" s="1" t="s">
        <v>12</v>
      </c>
    </row>
    <row r="9" spans="1:12">
      <c r="B9">
        <v>1</v>
      </c>
      <c r="C9" s="2">
        <f t="shared" ref="C9:C13" si="0">BINOMDIST(B9,E$4,C$5,0)</f>
        <v>0.15625</v>
      </c>
      <c r="D9" s="3">
        <f t="shared" ref="D9:D13" si="1">C$4*C9</f>
        <v>15.625</v>
      </c>
      <c r="E9" t="s">
        <v>11</v>
      </c>
      <c r="F9" s="1" t="s">
        <v>13</v>
      </c>
    </row>
    <row r="10" spans="1:12">
      <c r="B10">
        <v>2</v>
      </c>
      <c r="C10" s="2">
        <f t="shared" si="0"/>
        <v>0.31250000000000006</v>
      </c>
      <c r="D10" s="3">
        <f t="shared" si="1"/>
        <v>31.250000000000007</v>
      </c>
    </row>
    <row r="11" spans="1:12">
      <c r="B11">
        <v>3</v>
      </c>
      <c r="C11" s="2">
        <f t="shared" si="0"/>
        <v>0.31250000000000006</v>
      </c>
      <c r="D11" s="3">
        <f t="shared" si="1"/>
        <v>31.250000000000007</v>
      </c>
    </row>
    <row r="12" spans="1:12">
      <c r="B12">
        <v>4</v>
      </c>
      <c r="C12" s="2">
        <f t="shared" si="0"/>
        <v>0.15625</v>
      </c>
      <c r="D12" s="3">
        <f t="shared" si="1"/>
        <v>15.625</v>
      </c>
    </row>
    <row r="13" spans="1:12">
      <c r="B13">
        <v>5</v>
      </c>
      <c r="C13" s="2">
        <f t="shared" si="0"/>
        <v>3.125E-2</v>
      </c>
      <c r="D13" s="3">
        <f t="shared" si="1"/>
        <v>3.125</v>
      </c>
    </row>
    <row r="14" spans="1:12">
      <c r="C14" s="4">
        <f>SUM(C8:C13)</f>
        <v>1</v>
      </c>
      <c r="D14" s="4">
        <f>SUM(D8:D13)</f>
        <v>100.00000000000001</v>
      </c>
      <c r="E14" s="1"/>
    </row>
    <row r="16" spans="1:12">
      <c r="A16" t="s">
        <v>14</v>
      </c>
      <c r="B16" t="s">
        <v>15</v>
      </c>
    </row>
    <row r="17" spans="1:7">
      <c r="B17" t="s">
        <v>16</v>
      </c>
      <c r="D17">
        <v>100</v>
      </c>
    </row>
    <row r="18" spans="1:7">
      <c r="B18" t="s">
        <v>18</v>
      </c>
      <c r="D18">
        <v>65</v>
      </c>
    </row>
    <row r="19" spans="1:7">
      <c r="B19" t="s">
        <v>19</v>
      </c>
      <c r="D19">
        <v>10</v>
      </c>
    </row>
    <row r="20" spans="1:7">
      <c r="B20" t="s">
        <v>20</v>
      </c>
      <c r="D20">
        <v>67</v>
      </c>
    </row>
    <row r="21" spans="1:7">
      <c r="A21" t="s">
        <v>21</v>
      </c>
    </row>
    <row r="22" spans="1:7" ht="18">
      <c r="A22" t="s">
        <v>23</v>
      </c>
      <c r="C22" t="s">
        <v>22</v>
      </c>
    </row>
    <row r="23" spans="1:7" ht="18">
      <c r="A23" t="s">
        <v>24</v>
      </c>
      <c r="C23" t="s">
        <v>25</v>
      </c>
    </row>
    <row r="24" spans="1:7">
      <c r="A24" t="s">
        <v>26</v>
      </c>
    </row>
    <row r="25" spans="1:7">
      <c r="A25" t="s">
        <v>27</v>
      </c>
      <c r="B25">
        <f>D19/SQRT(D17)</f>
        <v>1</v>
      </c>
      <c r="D25" t="s">
        <v>28</v>
      </c>
    </row>
    <row r="26" spans="1:7">
      <c r="A26" t="s">
        <v>35</v>
      </c>
      <c r="B26">
        <f>(D18-D20)/B25</f>
        <v>-2</v>
      </c>
      <c r="D26" t="s">
        <v>31</v>
      </c>
    </row>
    <row r="27" spans="1:7">
      <c r="A27" t="s">
        <v>35</v>
      </c>
      <c r="B27">
        <f>ABS(B26)</f>
        <v>2</v>
      </c>
      <c r="D27" t="s">
        <v>32</v>
      </c>
    </row>
    <row r="28" spans="1:7">
      <c r="A28" t="s">
        <v>29</v>
      </c>
      <c r="B28">
        <v>0.05</v>
      </c>
    </row>
    <row r="29" spans="1:7">
      <c r="A29" t="s">
        <v>30</v>
      </c>
      <c r="B29">
        <f>NORMSINV(1-B28/2)</f>
        <v>1.959963984540054</v>
      </c>
      <c r="D29" t="s">
        <v>33</v>
      </c>
      <c r="G29" t="s">
        <v>34</v>
      </c>
    </row>
    <row r="30" spans="1:7">
      <c r="A30" t="s">
        <v>36</v>
      </c>
    </row>
    <row r="32" spans="1:7">
      <c r="A32" t="s">
        <v>37</v>
      </c>
    </row>
    <row r="33" spans="1:4">
      <c r="A33" t="s">
        <v>38</v>
      </c>
      <c r="B33" t="s">
        <v>39</v>
      </c>
      <c r="C33" t="s">
        <v>40</v>
      </c>
      <c r="D33" t="s">
        <v>41</v>
      </c>
    </row>
    <row r="34" spans="1:4">
      <c r="A34" t="s">
        <v>42</v>
      </c>
      <c r="B34">
        <v>50</v>
      </c>
      <c r="C34">
        <v>75</v>
      </c>
      <c r="D34">
        <v>50</v>
      </c>
    </row>
    <row r="35" spans="1:4">
      <c r="A35" t="s">
        <v>43</v>
      </c>
      <c r="B35">
        <v>170</v>
      </c>
      <c r="C35">
        <v>150</v>
      </c>
      <c r="D35">
        <f>D34+B35</f>
        <v>220</v>
      </c>
    </row>
    <row r="36" spans="1:4">
      <c r="A36" t="s">
        <v>44</v>
      </c>
      <c r="B36">
        <v>200</v>
      </c>
      <c r="C36">
        <v>225</v>
      </c>
      <c r="D36">
        <f t="shared" ref="D36:D40" si="2">D35+B36</f>
        <v>420</v>
      </c>
    </row>
    <row r="37" spans="1:4">
      <c r="A37" t="s">
        <v>45</v>
      </c>
      <c r="B37">
        <v>60</v>
      </c>
      <c r="C37">
        <v>300</v>
      </c>
      <c r="D37">
        <f t="shared" si="2"/>
        <v>480</v>
      </c>
    </row>
    <row r="38" spans="1:4">
      <c r="A38" t="s">
        <v>46</v>
      </c>
      <c r="B38">
        <v>50</v>
      </c>
      <c r="C38">
        <v>375</v>
      </c>
      <c r="D38">
        <f t="shared" si="2"/>
        <v>530</v>
      </c>
    </row>
    <row r="39" spans="1:4">
      <c r="A39" t="s">
        <v>47</v>
      </c>
      <c r="B39">
        <v>40</v>
      </c>
      <c r="C39">
        <v>450</v>
      </c>
      <c r="D39">
        <f t="shared" si="2"/>
        <v>570</v>
      </c>
    </row>
    <row r="40" spans="1:4">
      <c r="A40" t="s">
        <v>48</v>
      </c>
      <c r="B40">
        <v>30</v>
      </c>
      <c r="C40">
        <v>525</v>
      </c>
      <c r="D40">
        <f t="shared" si="2"/>
        <v>600</v>
      </c>
    </row>
    <row r="41" spans="1:4">
      <c r="B41" s="1">
        <f>SUM(B34:B40)</f>
        <v>600</v>
      </c>
    </row>
    <row r="59" spans="1:12">
      <c r="A59" t="s">
        <v>49</v>
      </c>
      <c r="L59" t="s">
        <v>1</v>
      </c>
    </row>
    <row r="60" spans="1:12">
      <c r="A60" t="s">
        <v>50</v>
      </c>
      <c r="C60">
        <f>B41/2</f>
        <v>300</v>
      </c>
      <c r="D60" t="s">
        <v>51</v>
      </c>
    </row>
    <row r="61" spans="1:12">
      <c r="A61" t="s">
        <v>52</v>
      </c>
      <c r="D61" t="s">
        <v>53</v>
      </c>
    </row>
    <row r="62" spans="1:12">
      <c r="A62" t="s">
        <v>17</v>
      </c>
    </row>
    <row r="63" spans="1:12">
      <c r="B63" t="s">
        <v>54</v>
      </c>
    </row>
    <row r="64" spans="1:12">
      <c r="B64" t="s">
        <v>55</v>
      </c>
      <c r="C64" t="s">
        <v>56</v>
      </c>
    </row>
    <row r="65" spans="1:6">
      <c r="B65">
        <v>154</v>
      </c>
      <c r="C65">
        <v>108</v>
      </c>
      <c r="D65" t="s">
        <v>57</v>
      </c>
      <c r="E65" t="s">
        <v>58</v>
      </c>
      <c r="F65" t="s">
        <v>59</v>
      </c>
    </row>
    <row r="66" spans="1:6">
      <c r="B66">
        <v>153</v>
      </c>
      <c r="C66">
        <v>107</v>
      </c>
      <c r="D66" t="s">
        <v>60</v>
      </c>
      <c r="E66">
        <f>AVERAGE(B65:B74)</f>
        <v>152</v>
      </c>
      <c r="F66" s="1" t="s">
        <v>63</v>
      </c>
    </row>
    <row r="67" spans="1:6">
      <c r="B67">
        <v>151</v>
      </c>
      <c r="C67">
        <v>105</v>
      </c>
      <c r="D67" t="s">
        <v>61</v>
      </c>
      <c r="E67">
        <f>STDEV(B65:B74)</f>
        <v>2.7888667551135851</v>
      </c>
      <c r="F67" s="1" t="s">
        <v>64</v>
      </c>
    </row>
    <row r="68" spans="1:6">
      <c r="B68">
        <v>152</v>
      </c>
      <c r="C68">
        <v>105</v>
      </c>
      <c r="D68" t="s">
        <v>62</v>
      </c>
      <c r="E68">
        <f>E67/E66*100</f>
        <v>1.834780759943148</v>
      </c>
      <c r="F68" s="1" t="s">
        <v>65</v>
      </c>
    </row>
    <row r="69" spans="1:6">
      <c r="B69">
        <v>155</v>
      </c>
      <c r="C69">
        <v>106</v>
      </c>
      <c r="D69" t="s">
        <v>66</v>
      </c>
      <c r="F69" s="1"/>
    </row>
    <row r="70" spans="1:6">
      <c r="B70">
        <v>157</v>
      </c>
      <c r="C70">
        <v>103</v>
      </c>
      <c r="D70" t="s">
        <v>60</v>
      </c>
      <c r="E70">
        <f>AVERAGE(C65:C74)</f>
        <v>104</v>
      </c>
      <c r="F70" s="1" t="s">
        <v>74</v>
      </c>
    </row>
    <row r="71" spans="1:6">
      <c r="B71">
        <v>151</v>
      </c>
      <c r="C71">
        <v>103</v>
      </c>
      <c r="D71" t="s">
        <v>61</v>
      </c>
      <c r="E71">
        <f>STDEV(C65:C74)</f>
        <v>2.6246692913372702</v>
      </c>
      <c r="F71" s="1" t="s">
        <v>75</v>
      </c>
    </row>
    <row r="72" spans="1:6">
      <c r="B72">
        <v>149</v>
      </c>
      <c r="C72">
        <v>102</v>
      </c>
      <c r="D72" t="s">
        <v>62</v>
      </c>
      <c r="E72">
        <f>E71/E70*100</f>
        <v>2.5237204724396829</v>
      </c>
      <c r="F72" s="1" t="s">
        <v>76</v>
      </c>
    </row>
    <row r="73" spans="1:6">
      <c r="B73">
        <v>150</v>
      </c>
      <c r="C73">
        <v>101</v>
      </c>
    </row>
    <row r="74" spans="1:6">
      <c r="B74">
        <v>148</v>
      </c>
      <c r="C74">
        <v>100</v>
      </c>
    </row>
    <row r="76" spans="1:6">
      <c r="A76">
        <v>4</v>
      </c>
      <c r="B76" t="s">
        <v>67</v>
      </c>
    </row>
    <row r="77" spans="1:6">
      <c r="B77" t="s">
        <v>68</v>
      </c>
      <c r="C77" t="s">
        <v>69</v>
      </c>
    </row>
    <row r="78" spans="1:6">
      <c r="B78">
        <v>1</v>
      </c>
      <c r="C78">
        <v>3</v>
      </c>
    </row>
    <row r="79" spans="1:6">
      <c r="B79">
        <v>2</v>
      </c>
      <c r="C79">
        <v>4</v>
      </c>
    </row>
    <row r="80" spans="1:6">
      <c r="B80">
        <v>3</v>
      </c>
      <c r="C80">
        <v>6</v>
      </c>
    </row>
    <row r="81" spans="2:6">
      <c r="B81">
        <v>4</v>
      </c>
      <c r="C81">
        <v>6</v>
      </c>
      <c r="D81" t="s">
        <v>70</v>
      </c>
    </row>
    <row r="82" spans="2:6">
      <c r="B82">
        <v>5</v>
      </c>
      <c r="C82">
        <v>8</v>
      </c>
      <c r="D82" t="s">
        <v>71</v>
      </c>
      <c r="E82">
        <f>CORREL(B78:B87,C78:C87)</f>
        <v>0.95164259187732891</v>
      </c>
      <c r="F82" t="s">
        <v>72</v>
      </c>
    </row>
    <row r="83" spans="2:6">
      <c r="B83">
        <v>6</v>
      </c>
      <c r="C83">
        <v>10</v>
      </c>
      <c r="D83" t="s">
        <v>73</v>
      </c>
    </row>
    <row r="84" spans="2:6">
      <c r="B84">
        <v>7</v>
      </c>
      <c r="C84">
        <v>18</v>
      </c>
    </row>
    <row r="85" spans="2:6">
      <c r="B85">
        <v>8</v>
      </c>
      <c r="C85">
        <v>19</v>
      </c>
    </row>
    <row r="86" spans="2:6">
      <c r="B86">
        <v>9</v>
      </c>
      <c r="C86">
        <v>17</v>
      </c>
    </row>
    <row r="87" spans="2:6">
      <c r="B87">
        <v>10</v>
      </c>
      <c r="C87">
        <v>20</v>
      </c>
    </row>
    <row r="117" spans="12:12">
      <c r="L117" t="s">
        <v>1</v>
      </c>
    </row>
  </sheetData>
  <printOptions headings="1" gridLines="1"/>
  <pageMargins left="0.7" right="0.7" top="0.75" bottom="0.75" header="0.3" footer="0.3"/>
  <pageSetup scale="8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2022-12-29T09:32:29Z</dcterms:created>
  <dcterms:modified xsi:type="dcterms:W3CDTF">2022-12-29T10:39:08Z</dcterms:modified>
</cp:coreProperties>
</file>